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00" yWindow="75" windowWidth="9975" windowHeight="7755"/>
  </bookViews>
  <sheets>
    <sheet name="2013" sheetId="428" r:id="rId1"/>
    <sheet name="Sheet3" sheetId="24556" r:id="rId2"/>
  </sheets>
  <definedNames>
    <definedName name="_xlnm.Print_Area" localSheetId="0">'2013'!$A$1:$D$29</definedName>
  </definedNames>
  <calcPr calcId="145621"/>
</workbook>
</file>

<file path=xl/calcChain.xml><?xml version="1.0" encoding="utf-8"?>
<calcChain xmlns="http://schemas.openxmlformats.org/spreadsheetml/2006/main">
  <c r="D11" i="428" l="1"/>
  <c r="D23" i="428"/>
  <c r="D5" i="428" l="1"/>
  <c r="D6" i="428"/>
  <c r="D7" i="428"/>
  <c r="D8" i="428"/>
  <c r="D9" i="428"/>
  <c r="E11" i="24556" l="1"/>
  <c r="C11" i="24556"/>
  <c r="I6" i="24556"/>
  <c r="H6" i="24556"/>
  <c r="G6" i="24556"/>
  <c r="F6" i="24556"/>
  <c r="E6" i="24556"/>
  <c r="D6" i="24556"/>
  <c r="C6" i="24556"/>
  <c r="B6" i="24556"/>
  <c r="D10" i="428" l="1"/>
  <c r="D21" i="428"/>
  <c r="D20" i="428" l="1"/>
  <c r="D18" i="428"/>
  <c r="D19" i="428"/>
  <c r="D12" i="428" l="1"/>
  <c r="D22" i="428"/>
  <c r="D24" i="428" s="1"/>
</calcChain>
</file>

<file path=xl/sharedStrings.xml><?xml version="1.0" encoding="utf-8"?>
<sst xmlns="http://schemas.openxmlformats.org/spreadsheetml/2006/main" count="68" uniqueCount="51">
  <si>
    <t>Ending Register</t>
  </si>
  <si>
    <t>Beginning Register</t>
  </si>
  <si>
    <t>KWh</t>
  </si>
  <si>
    <t>ALCAN</t>
  </si>
  <si>
    <t>Half-hour kW Peak:</t>
  </si>
  <si>
    <t>Total Registered Energy:</t>
  </si>
  <si>
    <t>Total Mass Memory KWh:</t>
  </si>
  <si>
    <t>Smelter Data for:</t>
  </si>
  <si>
    <t>Max VARS (Hourly):</t>
  </si>
  <si>
    <t xml:space="preserve"> </t>
  </si>
  <si>
    <t>Meter 0: 66</t>
  </si>
  <si>
    <t>Meter 1: 67</t>
  </si>
  <si>
    <t>Meter 2: 68</t>
  </si>
  <si>
    <t>Meter 3: 69</t>
  </si>
  <si>
    <t>Stand by: 8A</t>
  </si>
  <si>
    <t>Meter 1: 8B</t>
  </si>
  <si>
    <t>Century Aluminum</t>
  </si>
  <si>
    <t>Meter 2: 8C</t>
  </si>
  <si>
    <t>Meter 3: 8D</t>
  </si>
  <si>
    <t>Meter 4: 6A</t>
  </si>
  <si>
    <t>Total Mass Memory KWh</t>
  </si>
  <si>
    <t>Reg KWh - Mass Mem KWh:</t>
  </si>
  <si>
    <t>Hanson</t>
  </si>
  <si>
    <t>Hardinsburg 1</t>
  </si>
  <si>
    <t>Geneva</t>
  </si>
  <si>
    <t>reg data (kwh)</t>
  </si>
  <si>
    <t>mass mem (kwh)</t>
  </si>
  <si>
    <t>Delta</t>
  </si>
  <si>
    <t>Alcan SB</t>
  </si>
  <si>
    <t>Alcan #1</t>
  </si>
  <si>
    <t>Alcan #2</t>
  </si>
  <si>
    <t>Alcan #3</t>
  </si>
  <si>
    <t>LaCenter</t>
  </si>
  <si>
    <t>on 11/04 @ 1000</t>
  </si>
  <si>
    <t>on 11/29 @ 0430</t>
  </si>
  <si>
    <t>on 11/26 @ 2030</t>
  </si>
  <si>
    <t>on 11/26 @ 2000</t>
  </si>
  <si>
    <t>meter</t>
  </si>
  <si>
    <t>mm</t>
  </si>
  <si>
    <t>reg</t>
  </si>
  <si>
    <t>diff</t>
  </si>
  <si>
    <t>c0</t>
  </si>
  <si>
    <t>c1</t>
  </si>
  <si>
    <t>c2</t>
  </si>
  <si>
    <t>c3</t>
  </si>
  <si>
    <t>c4</t>
  </si>
  <si>
    <t>standby</t>
  </si>
  <si>
    <t>*</t>
  </si>
  <si>
    <t>* Adjustment for time change, repeating of hour 0200 on November 3rd.</t>
  </si>
  <si>
    <t>(avg of 1:30 &amp; 2:00)</t>
  </si>
  <si>
    <t>dst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</si>
</sst>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d\,\ yyyy"/>
    <numFmt numFmtId="165" formatCode="mmmm\-yy"/>
    <numFmt numFmtId="166" formatCode="#,##0.0"/>
    <numFmt numFmtId="167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Alignment="1">
      <alignment horizontal="left"/>
    </xf>
    <xf numFmtId="0" fontId="0" fillId="0" borderId="8" xfId="0" applyBorder="1"/>
    <xf numFmtId="166" fontId="0" fillId="0" borderId="0" xfId="0" applyNumberFormat="1"/>
    <xf numFmtId="0" fontId="0" fillId="0" borderId="0" xfId="0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left"/>
    </xf>
    <xf numFmtId="0" fontId="4" fillId="0" borderId="0" xfId="0" applyFont="1"/>
    <xf numFmtId="0" fontId="3" fillId="0" borderId="8" xfId="0" applyFont="1" applyBorder="1"/>
    <xf numFmtId="0" fontId="3" fillId="0" borderId="7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7" fillId="0" borderId="8" xfId="0" applyFont="1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4" fontId="9" fillId="0" borderId="0" xfId="0" applyNumberFormat="1" applyFont="1"/>
    <xf numFmtId="4" fontId="5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0" fillId="0" borderId="0" xfId="0" applyNumberFormat="1"/>
    <xf numFmtId="167" fontId="10" fillId="0" borderId="0" xfId="2" applyNumberFormat="1" applyFont="1"/>
    <xf numFmtId="0" fontId="1" fillId="0" borderId="0" xfId="2"/>
    <xf numFmtId="167" fontId="1" fillId="0" borderId="0" xfId="2" applyNumberFormat="1"/>
    <xf numFmtId="0" fontId="1" fillId="0" borderId="0" xfId="2" applyAlignment="1">
      <alignment horizontal="right"/>
    </xf>
    <xf numFmtId="0" fontId="1" fillId="0" borderId="0" xfId="2"/>
    <xf numFmtId="167" fontId="1" fillId="0" borderId="0" xfId="2" applyNumberFormat="1"/>
    <xf numFmtId="0" fontId="1" fillId="0" borderId="0" xfId="2" applyAlignment="1">
      <alignment horizontal="left"/>
    </xf>
    <xf numFmtId="167" fontId="10" fillId="0" borderId="0" xfId="2" applyNumberFormat="1" applyFont="1" applyAlignment="1">
      <alignment horizontal="right"/>
    </xf>
    <xf numFmtId="0" fontId="0" fillId="0" borderId="0" xfId="0"/>
    <xf numFmtId="166" fontId="0" fillId="0" borderId="0" xfId="0" applyNumberFormat="1"/>
    <xf numFmtId="0" fontId="6" fillId="0" borderId="0" xfId="0" applyFont="1" applyFill="1" applyBorder="1" applyAlignment="1">
      <alignment horizontal="left"/>
    </xf>
    <xf numFmtId="0" fontId="1" fillId="0" borderId="0" xfId="2"/>
    <xf numFmtId="0" fontId="1" fillId="0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5" sqref="A5:D14"/>
    </sheetView>
  </sheetViews>
  <sheetFormatPr defaultRowHeight="12.75" x14ac:dyDescent="0.2"/>
  <cols>
    <col min="1" max="1" width="26.85546875" customWidth="1"/>
    <col min="2" max="2" width="18.7109375" customWidth="1"/>
    <col min="3" max="3" width="21.7109375" customWidth="1"/>
    <col min="4" max="4" width="13.42578125" style="12" customWidth="1"/>
    <col min="5" max="5" width="13.85546875" bestFit="1" customWidth="1"/>
    <col min="6" max="6" width="17.85546875" bestFit="1" customWidth="1"/>
    <col min="7" max="7" width="11.42578125" customWidth="1"/>
    <col min="8" max="8" width="10" bestFit="1" customWidth="1"/>
    <col min="9" max="9" width="12.7109375" bestFit="1" customWidth="1"/>
    <col min="10" max="10" width="9.7109375" bestFit="1" customWidth="1"/>
  </cols>
  <sheetData>
    <row r="1" spans="1:10" x14ac:dyDescent="0.2">
      <c r="A1" s="1" t="s">
        <v>7</v>
      </c>
    </row>
    <row r="2" spans="1:10" x14ac:dyDescent="0.2">
      <c r="A2" s="9">
        <v>41579</v>
      </c>
    </row>
    <row r="3" spans="1:10" ht="13.5" thickBot="1" x14ac:dyDescent="0.25"/>
    <row r="4" spans="1:10" ht="15" customHeight="1" thickBot="1" x14ac:dyDescent="0.3">
      <c r="A4" s="2" t="s">
        <v>16</v>
      </c>
      <c r="B4" s="3" t="s">
        <v>0</v>
      </c>
      <c r="C4" s="3" t="s">
        <v>1</v>
      </c>
      <c r="D4" s="4" t="s">
        <v>2</v>
      </c>
      <c r="E4" s="34"/>
      <c r="F4" s="40" t="s">
        <v>37</v>
      </c>
      <c r="G4" s="40" t="s">
        <v>38</v>
      </c>
      <c r="H4" s="40" t="s">
        <v>39</v>
      </c>
      <c r="I4" s="42" t="s">
        <v>40</v>
      </c>
    </row>
    <row r="5" spans="1:10" ht="15" customHeight="1" x14ac:dyDescent="0.25">
      <c r="A5" s="5" t="s">
        <v>10</v>
      </c>
      <c r="B5" s="22">
        <v>7910644.6399999997</v>
      </c>
      <c r="C5" s="22">
        <v>7838999.5800000001</v>
      </c>
      <c r="D5" s="13">
        <f>(B5-C5)*1000</f>
        <v>71645059.999999583</v>
      </c>
      <c r="E5" s="35"/>
      <c r="F5" s="40" t="s">
        <v>41</v>
      </c>
      <c r="G5" s="41">
        <v>71551036.799999997</v>
      </c>
      <c r="H5" s="40">
        <v>71645060</v>
      </c>
      <c r="I5" s="46">
        <v>94023.20000000298</v>
      </c>
      <c r="J5" s="38"/>
    </row>
    <row r="6" spans="1:10" ht="15" customHeight="1" x14ac:dyDescent="0.25">
      <c r="A6" s="6" t="s">
        <v>11</v>
      </c>
      <c r="B6" s="18">
        <v>5179720.25</v>
      </c>
      <c r="C6" s="18">
        <v>5110513.7300000004</v>
      </c>
      <c r="D6" s="13">
        <f>(B6-C6)*1000</f>
        <v>69206519.999999553</v>
      </c>
      <c r="E6" s="35"/>
      <c r="F6" s="40" t="s">
        <v>42</v>
      </c>
      <c r="G6" s="41">
        <v>69110352.00000003</v>
      </c>
      <c r="H6" s="40">
        <v>69206520</v>
      </c>
      <c r="I6" s="46">
        <v>96167.999999970198</v>
      </c>
      <c r="J6" s="38"/>
    </row>
    <row r="7" spans="1:10" ht="15" customHeight="1" x14ac:dyDescent="0.25">
      <c r="A7" s="6" t="s">
        <v>12</v>
      </c>
      <c r="B7" s="18">
        <v>5548951.3700000001</v>
      </c>
      <c r="C7" s="18">
        <v>5483530.2300000004</v>
      </c>
      <c r="D7" s="13">
        <f>(B7-C7)*1000</f>
        <v>65421139.999999665</v>
      </c>
      <c r="E7" s="35"/>
      <c r="F7" s="40" t="s">
        <v>43</v>
      </c>
      <c r="G7" s="41">
        <v>65331043.199999906</v>
      </c>
      <c r="H7" s="40">
        <v>65421140</v>
      </c>
      <c r="I7" s="46">
        <v>90096.800000093877</v>
      </c>
      <c r="J7" s="38"/>
    </row>
    <row r="8" spans="1:10" ht="15" customHeight="1" x14ac:dyDescent="0.25">
      <c r="A8" s="6" t="s">
        <v>13</v>
      </c>
      <c r="B8" s="18">
        <v>6908530.0899999999</v>
      </c>
      <c r="C8" s="18">
        <v>6841091.5300000003</v>
      </c>
      <c r="D8" s="13">
        <f>(B8-C8)*1000</f>
        <v>67438559.999999583</v>
      </c>
      <c r="E8" s="35"/>
      <c r="F8" s="40" t="s">
        <v>44</v>
      </c>
      <c r="G8" s="41">
        <v>67343299.200000063</v>
      </c>
      <c r="H8" s="40">
        <v>67438560</v>
      </c>
      <c r="I8" s="46">
        <v>95260.799999937415</v>
      </c>
      <c r="J8" s="38"/>
    </row>
    <row r="9" spans="1:10" ht="15" customHeight="1" thickBot="1" x14ac:dyDescent="0.3">
      <c r="A9" s="7" t="s">
        <v>19</v>
      </c>
      <c r="B9" s="21">
        <v>4899335.79</v>
      </c>
      <c r="C9" s="21">
        <v>4824081.7300000004</v>
      </c>
      <c r="D9" s="13">
        <f>(B9-C9)*1000</f>
        <v>75254059.999999583</v>
      </c>
      <c r="E9" s="35"/>
      <c r="F9" s="40" t="s">
        <v>45</v>
      </c>
      <c r="G9" s="41">
        <v>75150316.800000101</v>
      </c>
      <c r="H9" s="40">
        <v>75254060</v>
      </c>
      <c r="I9" s="46">
        <v>103743.19999989867</v>
      </c>
      <c r="J9" s="38"/>
    </row>
    <row r="10" spans="1:10" ht="15" customHeight="1" thickBot="1" x14ac:dyDescent="0.3">
      <c r="A10" s="28" t="s">
        <v>5</v>
      </c>
      <c r="B10" s="20"/>
      <c r="C10" s="20"/>
      <c r="D10" s="14">
        <f>SUM(D5:D9)</f>
        <v>348965339.99999797</v>
      </c>
      <c r="E10" s="35"/>
      <c r="F10" s="40"/>
      <c r="G10" s="41"/>
      <c r="H10" s="40"/>
      <c r="I10" s="40"/>
    </row>
    <row r="11" spans="1:10" ht="15" customHeight="1" thickBot="1" x14ac:dyDescent="0.3">
      <c r="A11" s="27" t="s">
        <v>20</v>
      </c>
      <c r="B11" s="26"/>
      <c r="C11" s="10" t="s">
        <v>9</v>
      </c>
      <c r="D11" s="14">
        <f>348486048+480672</f>
        <v>348966720</v>
      </c>
      <c r="E11" s="36" t="s">
        <v>47</v>
      </c>
      <c r="F11" s="50" t="s">
        <v>49</v>
      </c>
      <c r="G11" s="50" t="s">
        <v>50</v>
      </c>
      <c r="H11" s="51">
        <v>480672</v>
      </c>
    </row>
    <row r="12" spans="1:10" ht="15" customHeight="1" thickBot="1" x14ac:dyDescent="0.25">
      <c r="A12" s="27" t="s">
        <v>21</v>
      </c>
      <c r="B12" s="10" t="s">
        <v>9</v>
      </c>
      <c r="C12" s="10"/>
      <c r="D12" s="14">
        <f>+D10-D11</f>
        <v>-1380.0000020265579</v>
      </c>
      <c r="E12" s="36"/>
      <c r="F12" s="19"/>
    </row>
    <row r="13" spans="1:10" ht="15" customHeight="1" x14ac:dyDescent="0.2">
      <c r="A13" s="8" t="s">
        <v>4</v>
      </c>
      <c r="B13" s="11">
        <v>493056</v>
      </c>
      <c r="C13" s="25" t="s">
        <v>34</v>
      </c>
      <c r="E13" s="36"/>
    </row>
    <row r="14" spans="1:10" ht="15" customHeight="1" x14ac:dyDescent="0.2">
      <c r="A14" s="8" t="s">
        <v>8</v>
      </c>
      <c r="B14" s="11">
        <v>211737.60000000001</v>
      </c>
      <c r="C14" s="25" t="s">
        <v>33</v>
      </c>
      <c r="E14" s="36"/>
    </row>
    <row r="15" spans="1:10" ht="15" customHeight="1" x14ac:dyDescent="0.2">
      <c r="A15" s="49" t="s">
        <v>48</v>
      </c>
      <c r="B15" s="48"/>
      <c r="C15" s="47"/>
      <c r="D15" s="47"/>
      <c r="E15" s="36"/>
    </row>
    <row r="16" spans="1:10" ht="21" thickBot="1" x14ac:dyDescent="0.25">
      <c r="D16" s="16" t="s">
        <v>9</v>
      </c>
      <c r="E16" s="36"/>
    </row>
    <row r="17" spans="1:9" ht="15.75" thickBot="1" x14ac:dyDescent="0.3">
      <c r="A17" s="2" t="s">
        <v>3</v>
      </c>
      <c r="B17" s="3" t="s">
        <v>0</v>
      </c>
      <c r="C17" s="3" t="s">
        <v>1</v>
      </c>
      <c r="D17" s="4" t="s">
        <v>2</v>
      </c>
      <c r="E17" s="37"/>
      <c r="F17" s="43" t="s">
        <v>37</v>
      </c>
      <c r="G17" s="43" t="s">
        <v>38</v>
      </c>
      <c r="H17" s="43" t="s">
        <v>39</v>
      </c>
      <c r="I17" s="43" t="s">
        <v>40</v>
      </c>
    </row>
    <row r="18" spans="1:9" ht="15" x14ac:dyDescent="0.25">
      <c r="A18" s="5" t="s">
        <v>14</v>
      </c>
      <c r="B18" s="17">
        <v>876498.15</v>
      </c>
      <c r="C18" s="17">
        <v>864549.9</v>
      </c>
      <c r="D18" s="13">
        <f>(+B18-C18)*1000</f>
        <v>11948250</v>
      </c>
      <c r="E18" s="37"/>
      <c r="F18" s="45" t="s">
        <v>46</v>
      </c>
      <c r="G18" s="44">
        <v>11947931.999999974</v>
      </c>
      <c r="H18" s="43">
        <v>11948250</v>
      </c>
      <c r="I18" s="39">
        <v>318.00000002607703</v>
      </c>
    </row>
    <row r="19" spans="1:9" ht="15" x14ac:dyDescent="0.25">
      <c r="A19" s="6" t="s">
        <v>15</v>
      </c>
      <c r="B19" s="18">
        <v>7520155.5899999999</v>
      </c>
      <c r="C19" s="18">
        <v>7429988.6500000004</v>
      </c>
      <c r="D19" s="13">
        <f>(B19-C19)*1000</f>
        <v>90166939.999999478</v>
      </c>
      <c r="E19" s="37"/>
      <c r="F19" s="45">
        <v>1</v>
      </c>
      <c r="G19" s="44">
        <v>90043595.999999985</v>
      </c>
      <c r="H19" s="43">
        <v>90166940</v>
      </c>
      <c r="I19" s="39">
        <v>123344.0000000149</v>
      </c>
    </row>
    <row r="20" spans="1:9" ht="15" x14ac:dyDescent="0.25">
      <c r="A20" s="6" t="s">
        <v>17</v>
      </c>
      <c r="B20" s="18">
        <v>7320226.2999999998</v>
      </c>
      <c r="C20" s="18">
        <v>7243786.9299999997</v>
      </c>
      <c r="D20" s="13">
        <f>(B20-C20)*1000</f>
        <v>76439370.000000119</v>
      </c>
      <c r="E20" s="37"/>
      <c r="F20" s="45">
        <v>2</v>
      </c>
      <c r="G20" s="44">
        <v>76328697.600000054</v>
      </c>
      <c r="H20" s="43">
        <v>76439370</v>
      </c>
      <c r="I20" s="39">
        <v>110672.39999994636</v>
      </c>
    </row>
    <row r="21" spans="1:9" ht="15.75" thickBot="1" x14ac:dyDescent="0.3">
      <c r="A21" s="6" t="s">
        <v>18</v>
      </c>
      <c r="B21" s="21">
        <v>7931703.75</v>
      </c>
      <c r="C21" s="21">
        <v>7837004.0599999996</v>
      </c>
      <c r="D21" s="13">
        <f>(B21-C21)*1000</f>
        <v>94699690.000000417</v>
      </c>
      <c r="E21" s="37"/>
      <c r="F21" s="45">
        <v>3</v>
      </c>
      <c r="G21" s="44">
        <v>94569551.999999955</v>
      </c>
      <c r="H21" s="43">
        <v>94699690</v>
      </c>
      <c r="I21" s="39">
        <v>130138.0000000447</v>
      </c>
    </row>
    <row r="22" spans="1:9" ht="15" customHeight="1" thickBot="1" x14ac:dyDescent="0.25">
      <c r="A22" s="28" t="s">
        <v>5</v>
      </c>
      <c r="B22" s="20"/>
      <c r="C22" s="20"/>
      <c r="D22" s="14">
        <f>SUM(D18:D21)</f>
        <v>273254250</v>
      </c>
      <c r="E22" s="23"/>
      <c r="F22" s="19"/>
      <c r="G22" s="11"/>
    </row>
    <row r="23" spans="1:9" ht="15" customHeight="1" thickBot="1" x14ac:dyDescent="0.3">
      <c r="A23" s="27" t="s">
        <v>6</v>
      </c>
      <c r="B23" s="29"/>
      <c r="C23" s="10"/>
      <c r="D23" s="14">
        <f>272889777.6+365558.4</f>
        <v>273255336</v>
      </c>
      <c r="E23" s="23" t="s">
        <v>47</v>
      </c>
      <c r="F23" s="51" t="s">
        <v>49</v>
      </c>
      <c r="G23" s="51" t="s">
        <v>50</v>
      </c>
      <c r="H23" s="50">
        <v>365558.4</v>
      </c>
    </row>
    <row r="24" spans="1:9" ht="15" customHeight="1" thickBot="1" x14ac:dyDescent="0.25">
      <c r="A24" s="27" t="s">
        <v>21</v>
      </c>
      <c r="B24" s="10"/>
      <c r="C24" s="10"/>
      <c r="D24" s="14">
        <f>+D22-D23</f>
        <v>-1086</v>
      </c>
      <c r="F24" s="19"/>
    </row>
    <row r="25" spans="1:9" ht="15" customHeight="1" x14ac:dyDescent="0.2">
      <c r="A25" s="8" t="s">
        <v>4</v>
      </c>
      <c r="B25" s="11">
        <v>391651.2</v>
      </c>
      <c r="C25" s="25" t="s">
        <v>35</v>
      </c>
    </row>
    <row r="26" spans="1:9" ht="15" customHeight="1" x14ac:dyDescent="0.2">
      <c r="A26" s="8" t="s">
        <v>8</v>
      </c>
      <c r="B26" s="11">
        <v>197812.8</v>
      </c>
      <c r="C26" s="25" t="s">
        <v>36</v>
      </c>
    </row>
    <row r="27" spans="1:9" ht="15" customHeight="1" x14ac:dyDescent="0.2">
      <c r="A27" s="49" t="s">
        <v>48</v>
      </c>
      <c r="B27" s="48"/>
      <c r="C27" s="47"/>
      <c r="D27" s="47"/>
    </row>
    <row r="28" spans="1:9" x14ac:dyDescent="0.2">
      <c r="A28" s="24"/>
    </row>
    <row r="29" spans="1:9" ht="14.25" customHeight="1" x14ac:dyDescent="0.2">
      <c r="A29" s="24"/>
      <c r="D29" s="15"/>
    </row>
    <row r="30" spans="1:9" x14ac:dyDescent="0.2">
      <c r="A30" s="8"/>
    </row>
  </sheetData>
  <phoneticPr fontId="0" type="noConversion"/>
  <pageMargins left="0.75" right="0.75" top="0.75" bottom="0.75" header="0.5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J13"/>
    </sheetView>
  </sheetViews>
  <sheetFormatPr defaultRowHeight="12.75" x14ac:dyDescent="0.2"/>
  <sheetData>
    <row r="1" spans="1:9" x14ac:dyDescent="0.2">
      <c r="D1" s="12"/>
    </row>
    <row r="2" spans="1:9" x14ac:dyDescent="0.2">
      <c r="A2" s="31"/>
      <c r="B2" s="30" t="s">
        <v>22</v>
      </c>
      <c r="C2" s="30" t="s">
        <v>23</v>
      </c>
      <c r="D2" s="30" t="s">
        <v>32</v>
      </c>
      <c r="E2" s="30" t="s">
        <v>24</v>
      </c>
      <c r="F2" s="30" t="s">
        <v>28</v>
      </c>
      <c r="G2" s="30" t="s">
        <v>29</v>
      </c>
      <c r="H2" s="30" t="s">
        <v>30</v>
      </c>
      <c r="I2" s="30" t="s">
        <v>31</v>
      </c>
    </row>
    <row r="3" spans="1:9" x14ac:dyDescent="0.2">
      <c r="A3" s="32" t="s">
        <v>26</v>
      </c>
      <c r="B3" s="33">
        <v>1223697.9000000015</v>
      </c>
      <c r="C3" s="33">
        <v>2867477.7</v>
      </c>
      <c r="D3" s="33">
        <v>843803.19999999984</v>
      </c>
      <c r="E3" s="33">
        <v>2552011.6000000029</v>
      </c>
      <c r="F3" s="33">
        <v>16714728</v>
      </c>
      <c r="G3" s="33">
        <v>91510603.200000003</v>
      </c>
      <c r="H3" s="33">
        <v>87900768</v>
      </c>
      <c r="I3" s="33">
        <v>81121348.799999997</v>
      </c>
    </row>
    <row r="4" spans="1:9" x14ac:dyDescent="0.2">
      <c r="A4" s="32" t="s">
        <v>25</v>
      </c>
      <c r="B4" s="33">
        <v>1223420</v>
      </c>
      <c r="C4" s="33">
        <v>2867160</v>
      </c>
      <c r="D4" s="33">
        <v>843930</v>
      </c>
      <c r="E4" s="33">
        <v>2552380</v>
      </c>
      <c r="F4" s="33">
        <v>16714650</v>
      </c>
      <c r="G4" s="33">
        <v>91518590</v>
      </c>
      <c r="H4" s="33">
        <v>87911230</v>
      </c>
      <c r="I4" s="33">
        <v>81129480</v>
      </c>
    </row>
    <row r="5" spans="1:9" x14ac:dyDescent="0.2">
      <c r="A5" s="32"/>
      <c r="B5" s="33"/>
      <c r="C5" s="33"/>
      <c r="D5" s="33"/>
      <c r="E5" s="33"/>
      <c r="F5" s="33"/>
      <c r="G5" s="33"/>
      <c r="H5" s="33"/>
      <c r="I5" s="33"/>
    </row>
    <row r="6" spans="1:9" x14ac:dyDescent="0.2">
      <c r="A6" s="32" t="s">
        <v>27</v>
      </c>
      <c r="B6" s="33">
        <f t="shared" ref="B6:I6" si="0">B3-B4</f>
        <v>277.90000000153668</v>
      </c>
      <c r="C6" s="33">
        <f t="shared" si="0"/>
        <v>317.70000000018626</v>
      </c>
      <c r="D6" s="33">
        <f t="shared" si="0"/>
        <v>-126.80000000016298</v>
      </c>
      <c r="E6" s="33">
        <f t="shared" si="0"/>
        <v>-368.3999999971129</v>
      </c>
      <c r="F6" s="33">
        <f t="shared" si="0"/>
        <v>78</v>
      </c>
      <c r="G6" s="33">
        <f t="shared" si="0"/>
        <v>-7986.7999999970198</v>
      </c>
      <c r="H6" s="33">
        <f t="shared" si="0"/>
        <v>-10462</v>
      </c>
      <c r="I6" s="33">
        <f t="shared" si="0"/>
        <v>-8131.2000000029802</v>
      </c>
    </row>
    <row r="7" spans="1:9" x14ac:dyDescent="0.2">
      <c r="B7" s="33"/>
      <c r="C7" s="33"/>
      <c r="D7" s="33"/>
      <c r="E7" s="33"/>
      <c r="F7" s="33"/>
      <c r="G7" s="33"/>
      <c r="H7" s="33"/>
      <c r="I7" s="33"/>
    </row>
    <row r="8" spans="1:9" x14ac:dyDescent="0.2">
      <c r="D8" s="12"/>
    </row>
    <row r="9" spans="1:9" x14ac:dyDescent="0.2">
      <c r="C9">
        <v>2734070.1999999997</v>
      </c>
      <c r="D9" s="12"/>
      <c r="E9">
        <v>2483292.2000000011</v>
      </c>
    </row>
    <row r="10" spans="1:9" x14ac:dyDescent="0.2">
      <c r="C10">
        <v>2734060</v>
      </c>
      <c r="D10" s="12"/>
      <c r="E10">
        <v>2483240</v>
      </c>
    </row>
    <row r="11" spans="1:9" x14ac:dyDescent="0.2">
      <c r="C11">
        <f>C9-C10</f>
        <v>10.199999999720603</v>
      </c>
      <c r="E11">
        <f>E9-E10</f>
        <v>52.200000001117587</v>
      </c>
    </row>
    <row r="12" spans="1:9" x14ac:dyDescent="0.2">
      <c r="D12" s="12"/>
    </row>
    <row r="13" spans="1:9" x14ac:dyDescent="0.2">
      <c r="D13" s="1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2013</vt:lpstr>
      <vt:lpstr>Sheet3</vt:lpstr>
      <vt:lpstr>'2013'!Print_Area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Bradley</dc:creator>
  <cp:lastModifiedBy>Erin Spence</cp:lastModifiedBy>
  <cp:lastPrinted>2013-12-02T16:36:47Z</cp:lastPrinted>
  <dcterms:created xsi:type="dcterms:W3CDTF">2004-03-01T19:46:25Z</dcterms:created>
  <dcterms:modified xsi:type="dcterms:W3CDTF">2013-12-19T15:35:41Z</dcterms:modified>
</cp:coreProperties>
</file>