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aveExternalLinkValues="0" defaultThemeVersion="124226"/>
  <bookViews>
    <workbookView xWindow="45" yWindow="-90" windowWidth="20625" windowHeight="9060" firstSheet="12" activeTab="17"/>
  </bookViews>
  <sheets>
    <sheet name="Summary" sheetId="1" r:id="rId1"/>
    <sheet name="BREC" sheetId="18" r:id="rId2"/>
    <sheet name="Century" sheetId="19" r:id="rId3"/>
    <sheet name="Basic Service" sheetId="2" r:id="rId4"/>
    <sheet name="Time Stamps" sheetId="3" r:id="rId5"/>
    <sheet name="Cost Adder" sheetId="4" r:id="rId6"/>
    <sheet name="Profiles" sheetId="5" r:id="rId7"/>
    <sheet name="Ancillary Profiles" sheetId="6" r:id="rId8"/>
    <sheet name="Pass Throughs" sheetId="7" r:id="rId9"/>
    <sheet name="TLR" sheetId="8" r:id="rId10"/>
    <sheet name="GFA Schedule23" sheetId="9" r:id="rId11"/>
    <sheet name="Schedule34" sheetId="10" r:id="rId12"/>
    <sheet name="Schedule35" sheetId="11" r:id="rId13"/>
    <sheet name="Schedule 36" sheetId="12" r:id="rId14"/>
    <sheet name="Schedule 37" sheetId="13" r:id="rId15"/>
    <sheet name="Schedule 38" sheetId="14" r:id="rId16"/>
    <sheet name="Schedule 42-B" sheetId="15" r:id="rId17"/>
    <sheet name="Customer Schedule 26-A" sheetId="16" r:id="rId18"/>
    <sheet name="Century 26-A" sheetId="20" r:id="rId19"/>
    <sheet name="BREC 26-A" sheetId="21" r:id="rId20"/>
    <sheet name="TO Schedule 26-A" sheetId="17" r:id="rId21"/>
  </sheets>
  <calcPr calcId="144525"/>
</workbook>
</file>

<file path=xl/calcChain.xml><?xml version="1.0" encoding="utf-8"?>
<calcChain xmlns="http://schemas.openxmlformats.org/spreadsheetml/2006/main">
  <c r="AK16" i="18" l="1"/>
  <c r="AK17" i="1"/>
  <c r="H37" i="21"/>
  <c r="H3" i="20"/>
  <c r="H4" i="20"/>
  <c r="H20" i="20"/>
  <c r="AK7" i="19"/>
  <c r="AK18" i="1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" i="20"/>
  <c r="H38" i="21"/>
  <c r="H38" i="16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20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E2" i="20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AL23" i="18"/>
  <c r="AL25" i="18"/>
  <c r="AK23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AK25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K27" i="1"/>
  <c r="AL19" i="1"/>
  <c r="D19" i="1"/>
  <c r="AL25" i="1"/>
  <c r="AL27" i="1"/>
  <c r="AK25" i="18"/>
</calcChain>
</file>

<file path=xl/sharedStrings.xml><?xml version="1.0" encoding="utf-8"?>
<sst xmlns="http://schemas.openxmlformats.org/spreadsheetml/2006/main" count="1634" uniqueCount="257">
  <si>
    <t xml:space="preserve"> </t>
  </si>
  <si>
    <t xml:space="preserve"> - </t>
  </si>
  <si>
    <t>% MVP Monthly Revenue Requirement (All Projects)</t>
  </si>
  <si>
    <t>01</t>
  </si>
  <si>
    <t>02</t>
  </si>
  <si>
    <t>2726047</t>
  </si>
  <si>
    <t>2726048</t>
  </si>
  <si>
    <t>2726060</t>
  </si>
  <si>
    <t>2726061</t>
  </si>
  <si>
    <t>33</t>
  </si>
  <si>
    <t>41</t>
  </si>
  <si>
    <t>42A</t>
  </si>
  <si>
    <t>42B</t>
  </si>
  <si>
    <t>72619359</t>
  </si>
  <si>
    <t>76407555</t>
  </si>
  <si>
    <t>76407556</t>
  </si>
  <si>
    <t>76407557</t>
  </si>
  <si>
    <t>76407558</t>
  </si>
  <si>
    <t>76876897</t>
  </si>
  <si>
    <t>76876898</t>
  </si>
  <si>
    <t>78143084</t>
  </si>
  <si>
    <t>78143093</t>
  </si>
  <si>
    <t>AREF</t>
  </si>
  <si>
    <t>ATC</t>
  </si>
  <si>
    <t>ATC Network Charge</t>
  </si>
  <si>
    <t>ATXI</t>
  </si>
  <si>
    <t>Additional Information</t>
  </si>
  <si>
    <t>Ancillary ID</t>
  </si>
  <si>
    <t>BREC</t>
  </si>
  <si>
    <t>BREC.BREC</t>
  </si>
  <si>
    <t>BREC.CENTURY</t>
  </si>
  <si>
    <t>BREC.WILSON1</t>
  </si>
  <si>
    <t>BRPS</t>
  </si>
  <si>
    <t>Big Stone South to Brookings</t>
  </si>
  <si>
    <t>Billable ID</t>
  </si>
  <si>
    <t>Billable Profile Charge</t>
  </si>
  <si>
    <t>Billing Month</t>
  </si>
  <si>
    <t>Billing Number</t>
  </si>
  <si>
    <t>Brookings SD -SE Twin Cities 345 kV</t>
  </si>
  <si>
    <t>CA</t>
  </si>
  <si>
    <t>CA Peak Hour</t>
  </si>
  <si>
    <t>CA Peak Load</t>
  </si>
  <si>
    <t>Capacity Cut</t>
  </si>
  <si>
    <t>Caps Capacity</t>
  </si>
  <si>
    <t>Caps Rate</t>
  </si>
  <si>
    <t>Charge</t>
  </si>
  <si>
    <t>Charge Period End</t>
  </si>
  <si>
    <t>Charge Period Start</t>
  </si>
  <si>
    <t>Charge Recipient</t>
  </si>
  <si>
    <t>Credit</t>
  </si>
  <si>
    <t>Customer</t>
  </si>
  <si>
    <t>Customer Account Analysis Start Time</t>
  </si>
  <si>
    <t>Customer Account Being Charged</t>
  </si>
  <si>
    <t>Customer Percent</t>
  </si>
  <si>
    <t>Customer Ratio Share</t>
  </si>
  <si>
    <t>Customer Schedule 26-A Charge (Adjustment)</t>
  </si>
  <si>
    <t>Customer Total / Incremental MVP Charge</t>
  </si>
  <si>
    <t>Directive ID</t>
  </si>
  <si>
    <t>Discount Rate</t>
  </si>
  <si>
    <t>EES</t>
  </si>
  <si>
    <t>Effective Billing Date</t>
  </si>
  <si>
    <t>Effective Time</t>
  </si>
  <si>
    <t>Ellendale to Big Stone South</t>
  </si>
  <si>
    <t>Entity Receiving SCH23 FERC Credit</t>
  </si>
  <si>
    <t>Entity Receiving Schedule 10 FERC Credit</t>
  </si>
  <si>
    <t>Entity Receiving Schedule 35 FERC Credit</t>
  </si>
  <si>
    <t>G</t>
  </si>
  <si>
    <t>GENERIC.NITS</t>
  </si>
  <si>
    <t>GRE</t>
  </si>
  <si>
    <t>ITC</t>
  </si>
  <si>
    <t>ITCM</t>
  </si>
  <si>
    <t>Incremental MVP Charge Amount</t>
  </si>
  <si>
    <t>Increments</t>
  </si>
  <si>
    <t>Load Factor</t>
  </si>
  <si>
    <t>MDU</t>
  </si>
  <si>
    <t>METC</t>
  </si>
  <si>
    <t>MISO</t>
  </si>
  <si>
    <t>MNAEW less GFA Volume</t>
  </si>
  <si>
    <t>MNTHLY</t>
  </si>
  <si>
    <t>MRET</t>
  </si>
  <si>
    <t>MVP Annual Revenue Requirement</t>
  </si>
  <si>
    <t>MVP Annual Revenue Year Start</t>
  </si>
  <si>
    <t>MVP Approved Project Name</t>
  </si>
  <si>
    <t>MVP Monthly Revenue Requirement</t>
  </si>
  <si>
    <t>MVP Project Usage Rate This Billing</t>
  </si>
  <si>
    <t>MWH Res Capacity</t>
  </si>
  <si>
    <t>Meter Read Date</t>
  </si>
  <si>
    <t>Meter Start Value</t>
  </si>
  <si>
    <t>Meter Stop Value</t>
  </si>
  <si>
    <t>Meter Units</t>
  </si>
  <si>
    <t>Michigan Thumb Wind Zone</t>
  </si>
  <si>
    <t>Monthly Net Actual Energy Withdrawal (MNAEW) Volume This Billing</t>
  </si>
  <si>
    <t xml:space="preserve">N LaCrosse-N Madison-Cardinal-Spring Green </t>
  </si>
  <si>
    <t>NIPS</t>
  </si>
  <si>
    <t>NL1060</t>
  </si>
  <si>
    <t>NL1061</t>
  </si>
  <si>
    <t>NL1062</t>
  </si>
  <si>
    <t>NL1063</t>
  </si>
  <si>
    <t>NL1064</t>
  </si>
  <si>
    <t>NL1314</t>
  </si>
  <si>
    <t>NO</t>
  </si>
  <si>
    <t>NSP</t>
  </si>
  <si>
    <t>Net Meter Value</t>
  </si>
  <si>
    <t>Network Load</t>
  </si>
  <si>
    <t>New Pawnee to PANA 345kV line</t>
  </si>
  <si>
    <t>OTP</t>
  </si>
  <si>
    <t>OU</t>
  </si>
  <si>
    <t>P2P Reserved Capacity</t>
  </si>
  <si>
    <t>POD</t>
  </si>
  <si>
    <t>POR</t>
  </si>
  <si>
    <t>Palmyra-Quincy-Meredosia-Ipava &amp; Meredosia</t>
  </si>
  <si>
    <t xml:space="preserve">Pana-Mt. Zion-Kansas-Sugar Creek 345 kV line </t>
  </si>
  <si>
    <t>Pass Through Charge</t>
  </si>
  <si>
    <t>Passing Entity</t>
  </si>
  <si>
    <t>Peak Hour</t>
  </si>
  <si>
    <t>Peak Value</t>
  </si>
  <si>
    <t>Penalty Charge</t>
  </si>
  <si>
    <t>Penalty Dollar Amount</t>
  </si>
  <si>
    <t>Pleasant Prairie-Zion Energy Center 345 kV line</t>
  </si>
  <si>
    <t>Price ($/quantity)</t>
  </si>
  <si>
    <t>Priority</t>
  </si>
  <si>
    <t>Pro Rata Share of Total Collected Charge</t>
  </si>
  <si>
    <t>Product</t>
  </si>
  <si>
    <t>Product Rate</t>
  </si>
  <si>
    <t>Profile Rate</t>
  </si>
  <si>
    <t>Profile Start</t>
  </si>
  <si>
    <t>Profile Stop</t>
  </si>
  <si>
    <t>Project Monthly Usage Rate</t>
  </si>
  <si>
    <t>Provider</t>
  </si>
  <si>
    <t>Quantity of Service Taken</t>
  </si>
  <si>
    <t>REDIRECT</t>
  </si>
  <si>
    <t>RENEWAL</t>
  </si>
  <si>
    <t>Rate</t>
  </si>
  <si>
    <t>Record Recipient</t>
  </si>
  <si>
    <t>Related AREF</t>
  </si>
  <si>
    <t>Reserved Capacity</t>
  </si>
  <si>
    <t>Reynolds to E. Winnamac to Burr Oak to Hiple</t>
  </si>
  <si>
    <t>Reynolds to Greentown 765 kV line</t>
  </si>
  <si>
    <t>Rolling Total</t>
  </si>
  <si>
    <t xml:space="preserve">SCH1 Charge </t>
  </si>
  <si>
    <t>SCH1 Rate</t>
  </si>
  <si>
    <t>SCH10 Demand Charge</t>
  </si>
  <si>
    <t>SCH10 Demand Rate</t>
  </si>
  <si>
    <t>SCH10 Energy Charge</t>
  </si>
  <si>
    <t>SCH10 Energy Rate</t>
  </si>
  <si>
    <t>SCH10 FERC Rate</t>
  </si>
  <si>
    <t>SCH2 Charge</t>
  </si>
  <si>
    <t>SCH23 Demand Charge</t>
  </si>
  <si>
    <t>SCH23 Energy Charge</t>
  </si>
  <si>
    <t>SCH23 FERC Charge</t>
  </si>
  <si>
    <t>SCH23 FERC Credit</t>
  </si>
  <si>
    <t>SCH26 Charge</t>
  </si>
  <si>
    <t>SCH26 Rate</t>
  </si>
  <si>
    <t>SCH26 TLR Credit</t>
  </si>
  <si>
    <t>SCH3 Charge</t>
  </si>
  <si>
    <t>SCH3 Rate</t>
  </si>
  <si>
    <t>SCH33 Charge</t>
  </si>
  <si>
    <t>SCH33 Rate</t>
  </si>
  <si>
    <t>SCH34 Charge</t>
  </si>
  <si>
    <t>SCH35 Demand Charge</t>
  </si>
  <si>
    <t>SCH35 Energy Charge</t>
  </si>
  <si>
    <t>SCH36 Charge</t>
  </si>
  <si>
    <t>SCH37 Charge</t>
  </si>
  <si>
    <t>SCH38 Charge</t>
  </si>
  <si>
    <t>SCH41 Charge</t>
  </si>
  <si>
    <t>SCH41 Rate</t>
  </si>
  <si>
    <t>SCH42-A Charge</t>
  </si>
  <si>
    <t>SCH42-A Rate</t>
  </si>
  <si>
    <t>SCH42B Charge</t>
  </si>
  <si>
    <t>SCH42B Rate</t>
  </si>
  <si>
    <t>SCH45 Charge</t>
  </si>
  <si>
    <t>SCH45 Rate</t>
  </si>
  <si>
    <t>SCH45 TLR Credit</t>
  </si>
  <si>
    <t>SCH5 Charge</t>
  </si>
  <si>
    <t>SCH5 Rate</t>
  </si>
  <si>
    <t>SCH6 Charge</t>
  </si>
  <si>
    <t>SCH6 Rate</t>
  </si>
  <si>
    <t>SOCO</t>
  </si>
  <si>
    <t>START</t>
  </si>
  <si>
    <t>STOP</t>
  </si>
  <si>
    <t>Sch2 Rate</t>
  </si>
  <si>
    <t>Sched 1 Charge</t>
  </si>
  <si>
    <t>Sched 10 Charge</t>
  </si>
  <si>
    <t>Sched 2 Charge</t>
  </si>
  <si>
    <t>Sched 3 Charge</t>
  </si>
  <si>
    <t>Sched 5 Charge</t>
  </si>
  <si>
    <t>Sched 6 Charge</t>
  </si>
  <si>
    <t>Schedule</t>
  </si>
  <si>
    <t>Schedule 10 FERC Charge</t>
  </si>
  <si>
    <t>Schedule 10 FERC Credit</t>
  </si>
  <si>
    <t>Schedule 10 FERC Rate</t>
  </si>
  <si>
    <t>Schedule 10-FERC Charge</t>
  </si>
  <si>
    <t>Schedule 10-FERC Credit</t>
  </si>
  <si>
    <t>Schedule 19 Charge</t>
  </si>
  <si>
    <t>Schedule 21 Charge</t>
  </si>
  <si>
    <t>Schedule 22 Charge</t>
  </si>
  <si>
    <t>Schedule 23 Charge</t>
  </si>
  <si>
    <t>Schedule 23-FERC Charge</t>
  </si>
  <si>
    <t>Schedule 23-FERC Credit</t>
  </si>
  <si>
    <t>Schedule 26 Charge</t>
  </si>
  <si>
    <t>Schedule 26 TLR Credit</t>
  </si>
  <si>
    <t>Schedule 26-A</t>
  </si>
  <si>
    <t>Schedule 33 Charge</t>
  </si>
  <si>
    <t>Schedule 34 Charge</t>
  </si>
  <si>
    <t>Schedule 35 Charge</t>
  </si>
  <si>
    <t>Schedule 35 FERC Charge</t>
  </si>
  <si>
    <t>Schedule 35 FERC Credit</t>
  </si>
  <si>
    <t>Schedule 36 Charge</t>
  </si>
  <si>
    <t>Schedule 37 Charge</t>
  </si>
  <si>
    <t>Schedule 38 Charge</t>
  </si>
  <si>
    <t>Schedule 41 Charge</t>
  </si>
  <si>
    <t>Schedule 42-A Charge</t>
  </si>
  <si>
    <t>Schedule 42-B Charge</t>
  </si>
  <si>
    <t>Schedule 45 Charge</t>
  </si>
  <si>
    <t>Schedule 45 TLR Credit</t>
  </si>
  <si>
    <t>Schedule18 Charge</t>
  </si>
  <si>
    <t>Service Name</t>
  </si>
  <si>
    <t>Service Start Date</t>
  </si>
  <si>
    <t>Service Stop Date</t>
  </si>
  <si>
    <t>Sidney to Rising 345 kV line</t>
  </si>
  <si>
    <t>Sink</t>
  </si>
  <si>
    <t>Source</t>
  </si>
  <si>
    <t>Start</t>
  </si>
  <si>
    <t>Status</t>
  </si>
  <si>
    <t>Stop</t>
  </si>
  <si>
    <t>TLR Called</t>
  </si>
  <si>
    <t>TLR Credit</t>
  </si>
  <si>
    <t>TO Project Owner</t>
  </si>
  <si>
    <t>TO Schedule 26-A Charge (Adjustment)</t>
  </si>
  <si>
    <t>TSR Request Type</t>
  </si>
  <si>
    <t>TVA</t>
  </si>
  <si>
    <t>Tag Name</t>
  </si>
  <si>
    <t>Tax on Service Taken</t>
  </si>
  <si>
    <t>Timezone</t>
  </si>
  <si>
    <t>Total Customer MWH</t>
  </si>
  <si>
    <t>Total Grandfathered Volume This Billing</t>
  </si>
  <si>
    <t>Total Incremental Collected Charge</t>
  </si>
  <si>
    <t>Total MWH</t>
  </si>
  <si>
    <t>Total Month Net Actual Energy Withdrawal (MNAEW) Volume</t>
  </si>
  <si>
    <t>Total SCH10 Charge</t>
  </si>
  <si>
    <t>Total SCH23 Charge</t>
  </si>
  <si>
    <t>Total SCH35 Charge</t>
  </si>
  <si>
    <t>Trans Type</t>
  </si>
  <si>
    <t>Transaction ID</t>
  </si>
  <si>
    <t>Transaction Type</t>
  </si>
  <si>
    <t>Transmission Charge</t>
  </si>
  <si>
    <t>Units of Quantity</t>
  </si>
  <si>
    <t>Value of Pass Through</t>
  </si>
  <si>
    <t>WN</t>
  </si>
  <si>
    <t>Winco-Lime Creek-Emery-Blackhawk-Hazelton</t>
  </si>
  <si>
    <t>YRLY</t>
  </si>
  <si>
    <t>Schedule 26-A (Revenue Adj.)</t>
  </si>
  <si>
    <t>Open Invoice Status Report</t>
  </si>
  <si>
    <t>Difference</t>
  </si>
  <si>
    <t>Total 26-A Charge(Adjustment)</t>
  </si>
  <si>
    <t>c = (a) +(b)</t>
  </si>
  <si>
    <t>Schedule 26-A Century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</si>
</sst>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"/>
    <numFmt numFmtId="165" formatCode="#,##0.0000;[Red]\-#,##0.0000;"/>
    <numFmt numFmtId="166" formatCode="mm/dd/yyyy\ hh:mm:ss"/>
    <numFmt numFmtId="167" formatCode="#0.000000000000000%"/>
  </numFmts>
  <fonts count="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2" fillId="0" borderId="0" xfId="0" applyFont="1"/>
    <xf numFmtId="0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1" xfId="0" applyFont="1" applyBorder="1"/>
    <xf numFmtId="0" fontId="0" fillId="0" borderId="1" xfId="0" applyNumberFormat="1" applyBorder="1"/>
    <xf numFmtId="164" fontId="0" fillId="0" borderId="1" xfId="0" applyNumberFormat="1" applyBorder="1"/>
    <xf numFmtId="0" fontId="1" fillId="0" borderId="0" xfId="0" applyFont="1" applyBorder="1"/>
    <xf numFmtId="0" fontId="1" fillId="0" borderId="0" xfId="0" applyFont="1"/>
    <xf numFmtId="39" fontId="1" fillId="0" borderId="0" xfId="0" applyNumberFormat="1" applyFont="1" applyBorder="1"/>
    <xf numFmtId="39" fontId="1" fillId="0" borderId="0" xfId="0" applyNumberFormat="1" applyFont="1"/>
    <xf numFmtId="39" fontId="1" fillId="0" borderId="2" xfId="0" applyNumberFormat="1" applyFont="1" applyBorder="1"/>
    <xf numFmtId="0" fontId="2" fillId="0" borderId="0" xfId="0" applyFont="1" applyBorder="1"/>
    <xf numFmtId="0" fontId="0" fillId="0" borderId="0" xfId="0" applyNumberFormat="1" applyBorder="1"/>
    <xf numFmtId="164" fontId="0" fillId="0" borderId="0" xfId="0" applyNumberFormat="1" applyBorder="1"/>
    <xf numFmtId="164" fontId="2" fillId="0" borderId="0" xfId="0" applyNumberFormat="1" applyFont="1"/>
    <xf numFmtId="16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5:AL28"/>
  <sheetViews>
    <sheetView view="pageLayout" topLeftCell="A4" zoomScaleNormal="100" workbookViewId="0">
      <selection activeCell="J3" sqref="J3"/>
    </sheetView>
  </sheetViews>
  <sheetFormatPr defaultRowHeight="12.75" x14ac:dyDescent="0.2"/>
  <cols>
    <col min="1" max="1" width="9" bestFit="1" customWidth="1"/>
    <col min="2" max="2" width="15.5703125" bestFit="1" customWidth="1"/>
    <col min="3" max="3" width="16.5703125" bestFit="1" customWidth="1"/>
    <col min="4" max="4" width="18.7109375" bestFit="1" customWidth="1"/>
    <col min="5" max="6" width="14.42578125" bestFit="1" customWidth="1"/>
    <col min="7" max="9" width="14.42578125" hidden="1" customWidth="1"/>
    <col min="10" max="10" width="15.42578125" bestFit="1" customWidth="1"/>
    <col min="11" max="11" width="19.140625" hidden="1" customWidth="1"/>
    <col min="12" max="12" width="9.7109375" hidden="1" customWidth="1"/>
    <col min="13" max="13" width="13.85546875" hidden="1" customWidth="1"/>
    <col min="14" max="14" width="18.5703125" hidden="1" customWidth="1"/>
    <col min="15" max="15" width="17.42578125" hidden="1" customWidth="1"/>
    <col min="16" max="18" width="18" hidden="1" customWidth="1"/>
    <col min="19" max="20" width="18" bestFit="1" customWidth="1"/>
    <col min="21" max="21" width="20.85546875" hidden="1" customWidth="1"/>
    <col min="22" max="22" width="18" hidden="1" customWidth="1"/>
    <col min="23" max="23" width="23.7109375" bestFit="1" customWidth="1"/>
    <col min="24" max="24" width="22.7109375" hidden="1" customWidth="1"/>
    <col min="25" max="25" width="27.7109375" customWidth="1"/>
    <col min="26" max="26" width="22.7109375" hidden="1" customWidth="1"/>
    <col min="27" max="32" width="18" hidden="1" customWidth="1"/>
    <col min="33" max="34" width="19.85546875" hidden="1" customWidth="1"/>
    <col min="35" max="35" width="18" hidden="1" customWidth="1"/>
    <col min="36" max="36" width="20.85546875" hidden="1" customWidth="1"/>
    <col min="37" max="37" width="40.28515625" bestFit="1" customWidth="1"/>
    <col min="38" max="38" width="34.5703125" hidden="1" customWidth="1"/>
  </cols>
  <sheetData>
    <row r="5" spans="1:38" x14ac:dyDescent="0.2">
      <c r="A5" s="1" t="s">
        <v>22</v>
      </c>
      <c r="B5" s="1" t="s">
        <v>220</v>
      </c>
      <c r="C5" s="1" t="s">
        <v>135</v>
      </c>
      <c r="D5" s="1" t="s">
        <v>245</v>
      </c>
      <c r="E5" s="1" t="s">
        <v>181</v>
      </c>
      <c r="F5" s="1" t="s">
        <v>183</v>
      </c>
      <c r="G5" s="1" t="s">
        <v>184</v>
      </c>
      <c r="H5" s="1" t="s">
        <v>185</v>
      </c>
      <c r="I5" s="1" t="s">
        <v>186</v>
      </c>
      <c r="J5" s="1" t="s">
        <v>182</v>
      </c>
      <c r="K5" s="1" t="s">
        <v>112</v>
      </c>
      <c r="L5" s="1" t="s">
        <v>226</v>
      </c>
      <c r="M5" s="1" t="s">
        <v>116</v>
      </c>
      <c r="N5" s="1" t="s">
        <v>24</v>
      </c>
      <c r="O5" s="1" t="s">
        <v>215</v>
      </c>
      <c r="P5" s="1" t="s">
        <v>193</v>
      </c>
      <c r="Q5" s="1" t="s">
        <v>194</v>
      </c>
      <c r="R5" s="1" t="s">
        <v>195</v>
      </c>
      <c r="S5" s="1" t="s">
        <v>196</v>
      </c>
      <c r="T5" s="1" t="s">
        <v>199</v>
      </c>
      <c r="U5" s="1" t="s">
        <v>200</v>
      </c>
      <c r="V5" s="1" t="s">
        <v>202</v>
      </c>
      <c r="W5" s="1" t="s">
        <v>191</v>
      </c>
      <c r="X5" s="1" t="s">
        <v>192</v>
      </c>
      <c r="Y5" s="1" t="s">
        <v>197</v>
      </c>
      <c r="Z5" s="1" t="s">
        <v>198</v>
      </c>
      <c r="AA5" s="1" t="s">
        <v>203</v>
      </c>
      <c r="AB5" s="1" t="s">
        <v>204</v>
      </c>
      <c r="AC5" s="1" t="s">
        <v>207</v>
      </c>
      <c r="AD5" s="1" t="s">
        <v>208</v>
      </c>
      <c r="AE5" s="1" t="s">
        <v>209</v>
      </c>
      <c r="AF5" s="1" t="s">
        <v>210</v>
      </c>
      <c r="AG5" s="1" t="s">
        <v>211</v>
      </c>
      <c r="AH5" s="1" t="s">
        <v>212</v>
      </c>
      <c r="AI5" s="1" t="s">
        <v>213</v>
      </c>
      <c r="AJ5" s="1" t="s">
        <v>214</v>
      </c>
      <c r="AK5" s="1" t="s">
        <v>55</v>
      </c>
      <c r="AL5" s="1" t="s">
        <v>228</v>
      </c>
    </row>
    <row r="6" spans="1:38" x14ac:dyDescent="0.2">
      <c r="A6" s="1" t="s">
        <v>18</v>
      </c>
      <c r="B6" s="1" t="s">
        <v>177</v>
      </c>
      <c r="C6" s="2">
        <v>102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4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</row>
    <row r="7" spans="1:38" x14ac:dyDescent="0.2">
      <c r="A7" s="1" t="s">
        <v>19</v>
      </c>
      <c r="B7" s="1" t="s">
        <v>177</v>
      </c>
      <c r="C7" s="2">
        <v>102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4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</row>
    <row r="8" spans="1:38" x14ac:dyDescent="0.2">
      <c r="A8" s="1" t="s">
        <v>20</v>
      </c>
      <c r="B8" s="1" t="s">
        <v>177</v>
      </c>
      <c r="C8" s="2">
        <v>102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4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</row>
    <row r="9" spans="1:38" x14ac:dyDescent="0.2">
      <c r="A9" s="1" t="s">
        <v>21</v>
      </c>
      <c r="B9" s="1" t="s">
        <v>177</v>
      </c>
      <c r="C9" s="2">
        <v>102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4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</row>
    <row r="10" spans="1:38" x14ac:dyDescent="0.2">
      <c r="A10" s="1" t="s">
        <v>94</v>
      </c>
      <c r="B10" s="1" t="s">
        <v>29</v>
      </c>
      <c r="C10" s="2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36829.21</v>
      </c>
      <c r="K10" s="3">
        <v>0</v>
      </c>
      <c r="L10" s="4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352.07</v>
      </c>
      <c r="U10" s="3">
        <v>0</v>
      </c>
      <c r="V10" s="3">
        <v>0</v>
      </c>
      <c r="W10" s="3">
        <v>13574.16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</row>
    <row r="11" spans="1:38" x14ac:dyDescent="0.2">
      <c r="A11" s="1" t="s">
        <v>95</v>
      </c>
      <c r="B11" s="1" t="s">
        <v>29</v>
      </c>
      <c r="C11" s="2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45620.87</v>
      </c>
      <c r="K11" s="3">
        <v>0</v>
      </c>
      <c r="L11" s="4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19104.370000000003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</row>
    <row r="12" spans="1:38" x14ac:dyDescent="0.2">
      <c r="A12" s="1" t="s">
        <v>99</v>
      </c>
      <c r="B12" s="1" t="s">
        <v>30</v>
      </c>
      <c r="C12" s="2">
        <v>966</v>
      </c>
      <c r="D12" s="3">
        <v>639550.79</v>
      </c>
      <c r="E12" s="3">
        <v>87408.75</v>
      </c>
      <c r="F12" s="3">
        <v>57422.25</v>
      </c>
      <c r="G12" s="3">
        <v>0</v>
      </c>
      <c r="H12" s="3">
        <v>0</v>
      </c>
      <c r="I12" s="3">
        <v>0</v>
      </c>
      <c r="J12" s="3">
        <v>43576.3</v>
      </c>
      <c r="K12" s="3">
        <v>0</v>
      </c>
      <c r="L12" s="4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441.92</v>
      </c>
      <c r="U12" s="3">
        <v>0</v>
      </c>
      <c r="V12" s="3">
        <v>0</v>
      </c>
      <c r="W12" s="3">
        <v>17037.52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</row>
    <row r="13" spans="1:38" x14ac:dyDescent="0.2">
      <c r="A13" s="1" t="s">
        <v>96</v>
      </c>
      <c r="B13" s="1" t="s">
        <v>1</v>
      </c>
      <c r="C13" s="2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4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7617.83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2960.62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</row>
    <row r="14" spans="1:38" x14ac:dyDescent="0.2">
      <c r="A14" s="1" t="s">
        <v>97</v>
      </c>
      <c r="B14" s="1" t="s">
        <v>1</v>
      </c>
      <c r="C14" s="2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4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436.44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223.44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</row>
    <row r="15" spans="1:38" x14ac:dyDescent="0.2">
      <c r="A15" s="1" t="s">
        <v>98</v>
      </c>
      <c r="B15" s="1" t="s">
        <v>1</v>
      </c>
      <c r="C15" s="2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4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5895.6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2960.62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</row>
    <row r="16" spans="1:38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1:38" ht="13.5" thickBot="1" x14ac:dyDescent="0.25">
      <c r="A17" s="15"/>
      <c r="B17" s="15"/>
      <c r="C17" s="16" t="s">
        <v>201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7">
        <f>BREC!AK16</f>
        <v>33890.090000000004</v>
      </c>
      <c r="AL17" s="7"/>
    </row>
    <row r="18" spans="1:38" ht="14.25" thickTop="1" thickBot="1" x14ac:dyDescent="0.25">
      <c r="A18" s="7"/>
      <c r="B18" s="7"/>
      <c r="C18" s="8" t="s">
        <v>256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9">
        <f>Century!AK7</f>
        <v>58690.950000000004</v>
      </c>
      <c r="AL18" s="15"/>
    </row>
    <row r="19" spans="1:38" ht="13.5" thickTop="1" x14ac:dyDescent="0.2">
      <c r="D19" s="18">
        <f>SUM(D6:D18)</f>
        <v>639550.79</v>
      </c>
      <c r="E19" s="18">
        <f t="shared" ref="E19:AL19" si="0">SUM(E6:E18)</f>
        <v>87408.75</v>
      </c>
      <c r="F19" s="18">
        <f t="shared" si="0"/>
        <v>57422.25</v>
      </c>
      <c r="G19" s="18">
        <f t="shared" si="0"/>
        <v>0</v>
      </c>
      <c r="H19" s="18">
        <f t="shared" si="0"/>
        <v>0</v>
      </c>
      <c r="I19" s="18">
        <f t="shared" si="0"/>
        <v>0</v>
      </c>
      <c r="J19" s="18">
        <f t="shared" si="0"/>
        <v>126026.38</v>
      </c>
      <c r="K19" s="18">
        <f t="shared" si="0"/>
        <v>0</v>
      </c>
      <c r="L19" s="18">
        <f t="shared" si="0"/>
        <v>0</v>
      </c>
      <c r="M19" s="18">
        <f t="shared" si="0"/>
        <v>0</v>
      </c>
      <c r="N19" s="18">
        <f t="shared" si="0"/>
        <v>0</v>
      </c>
      <c r="O19" s="18">
        <f t="shared" si="0"/>
        <v>0</v>
      </c>
      <c r="P19" s="18">
        <f t="shared" si="0"/>
        <v>0</v>
      </c>
      <c r="Q19" s="18">
        <f t="shared" si="0"/>
        <v>0</v>
      </c>
      <c r="R19" s="18">
        <f t="shared" si="0"/>
        <v>0</v>
      </c>
      <c r="S19" s="18">
        <f t="shared" si="0"/>
        <v>13949.869999999999</v>
      </c>
      <c r="T19" s="18">
        <f t="shared" si="0"/>
        <v>793.99</v>
      </c>
      <c r="U19" s="18">
        <f t="shared" si="0"/>
        <v>0</v>
      </c>
      <c r="V19" s="18">
        <f t="shared" si="0"/>
        <v>0</v>
      </c>
      <c r="W19" s="18">
        <f t="shared" si="0"/>
        <v>49716.05</v>
      </c>
      <c r="X19" s="18">
        <f t="shared" si="0"/>
        <v>0</v>
      </c>
      <c r="Y19" s="18">
        <f t="shared" si="0"/>
        <v>6144.68</v>
      </c>
      <c r="Z19" s="18">
        <f t="shared" si="0"/>
        <v>0</v>
      </c>
      <c r="AA19" s="18">
        <f t="shared" si="0"/>
        <v>0</v>
      </c>
      <c r="AB19" s="18">
        <f t="shared" si="0"/>
        <v>0</v>
      </c>
      <c r="AC19" s="18">
        <f t="shared" si="0"/>
        <v>0</v>
      </c>
      <c r="AD19" s="18">
        <f t="shared" si="0"/>
        <v>0</v>
      </c>
      <c r="AE19" s="18">
        <f t="shared" si="0"/>
        <v>0</v>
      </c>
      <c r="AF19" s="18">
        <f t="shared" si="0"/>
        <v>0</v>
      </c>
      <c r="AG19" s="18">
        <f t="shared" si="0"/>
        <v>0</v>
      </c>
      <c r="AH19" s="18">
        <f t="shared" si="0"/>
        <v>0</v>
      </c>
      <c r="AI19" s="18">
        <f t="shared" si="0"/>
        <v>0</v>
      </c>
      <c r="AJ19" s="18">
        <f t="shared" si="0"/>
        <v>0</v>
      </c>
      <c r="AK19" s="18">
        <f t="shared" si="0"/>
        <v>92581.040000000008</v>
      </c>
      <c r="AL19" s="18">
        <f t="shared" si="0"/>
        <v>0</v>
      </c>
    </row>
    <row r="20" spans="1:38" x14ac:dyDescent="0.2">
      <c r="AK20" s="18"/>
    </row>
    <row r="21" spans="1:38" x14ac:dyDescent="0.2">
      <c r="W21" s="10"/>
      <c r="X21" s="11"/>
      <c r="Y21" s="10" t="s">
        <v>251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8">
        <v>2386.02</v>
      </c>
      <c r="AL21" s="12">
        <v>4310.2700000000004</v>
      </c>
    </row>
    <row r="22" spans="1:38" x14ac:dyDescent="0.2">
      <c r="W22" s="10"/>
      <c r="X22" s="11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8"/>
      <c r="AL22" s="12"/>
    </row>
    <row r="23" spans="1:38" x14ac:dyDescent="0.2">
      <c r="W23" s="10"/>
      <c r="X23" s="11"/>
      <c r="Y23" s="10" t="s">
        <v>252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8">
        <v>2165.0300000000002</v>
      </c>
      <c r="AL23" s="12">
        <v>4310.2700000000004</v>
      </c>
    </row>
    <row r="24" spans="1:38" x14ac:dyDescent="0.2"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8"/>
      <c r="AL24" s="13"/>
    </row>
    <row r="25" spans="1:38" x14ac:dyDescent="0.2">
      <c r="W25" s="11"/>
      <c r="X25" s="11"/>
      <c r="Y25" s="11" t="s">
        <v>253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8">
        <f>AK23-AK21</f>
        <v>-220.98999999999978</v>
      </c>
      <c r="AL25" s="13">
        <f>AL23-AL21</f>
        <v>0</v>
      </c>
    </row>
    <row r="26" spans="1:38" x14ac:dyDescent="0.2"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8"/>
      <c r="AL26" s="13"/>
    </row>
    <row r="27" spans="1:38" ht="13.5" thickBot="1" x14ac:dyDescent="0.25">
      <c r="W27" s="11" t="s">
        <v>254</v>
      </c>
      <c r="X27" s="11"/>
      <c r="Y27" s="11" t="s">
        <v>255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9">
        <f>AK19+AK25</f>
        <v>92360.05</v>
      </c>
      <c r="AL27" s="14">
        <f>AL13+AL25</f>
        <v>0</v>
      </c>
    </row>
    <row r="28" spans="1:38" ht="13.5" thickTop="1" x14ac:dyDescent="0.2"/>
  </sheetData>
  <pageMargins left="0.7" right="0.7" top="0.75" bottom="0.75" header="0.3" footer="0.3"/>
  <pageSetup scale="53" fitToHeight="0" orientation="landscape" r:id="rId1"/>
  <headerFooter alignWithMargins="0">
    <oddHeader>&amp;L&amp;G&amp;C
&amp;"Arial,Bold"MISO Transmission Charges
Month Ending December 31, 2013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L26"/>
  <sheetViews>
    <sheetView view="pageLayout" zoomScaleNormal="100" workbookViewId="0">
      <selection activeCell="S6" sqref="S6"/>
    </sheetView>
  </sheetViews>
  <sheetFormatPr defaultRowHeight="12.75" x14ac:dyDescent="0.2"/>
  <cols>
    <col min="1" max="1" width="9" bestFit="1" customWidth="1"/>
    <col min="2" max="2" width="15.5703125" bestFit="1" customWidth="1"/>
    <col min="3" max="3" width="16.5703125" bestFit="1" customWidth="1"/>
    <col min="4" max="4" width="18.7109375" bestFit="1" customWidth="1"/>
    <col min="5" max="6" width="14.42578125" bestFit="1" customWidth="1"/>
    <col min="7" max="9" width="14.42578125" hidden="1" customWidth="1"/>
    <col min="10" max="10" width="15.42578125" bestFit="1" customWidth="1"/>
    <col min="11" max="11" width="19.140625" hidden="1" customWidth="1"/>
    <col min="12" max="12" width="9.7109375" hidden="1" customWidth="1"/>
    <col min="13" max="13" width="13.85546875" hidden="1" customWidth="1"/>
    <col min="14" max="14" width="18.5703125" hidden="1" customWidth="1"/>
    <col min="15" max="15" width="17.42578125" hidden="1" customWidth="1"/>
    <col min="16" max="18" width="18" hidden="1" customWidth="1"/>
    <col min="19" max="20" width="18" bestFit="1" customWidth="1"/>
    <col min="21" max="21" width="20.85546875" hidden="1" customWidth="1"/>
    <col min="22" max="22" width="18" hidden="1" customWidth="1"/>
    <col min="23" max="23" width="23.7109375" bestFit="1" customWidth="1"/>
    <col min="24" max="24" width="22.7109375" hidden="1" customWidth="1"/>
    <col min="25" max="25" width="27.7109375" customWidth="1"/>
    <col min="26" max="26" width="22.7109375" hidden="1" customWidth="1"/>
    <col min="27" max="32" width="18" hidden="1" customWidth="1"/>
    <col min="33" max="34" width="19.85546875" hidden="1" customWidth="1"/>
    <col min="35" max="35" width="18" hidden="1" customWidth="1"/>
    <col min="36" max="36" width="20.85546875" hidden="1" customWidth="1"/>
    <col min="37" max="37" width="40.28515625" bestFit="1" customWidth="1"/>
    <col min="38" max="38" width="34.5703125" hidden="1" customWidth="1"/>
  </cols>
  <sheetData>
    <row r="5" spans="1:38" x14ac:dyDescent="0.2">
      <c r="A5" s="1" t="s">
        <v>22</v>
      </c>
      <c r="B5" s="1" t="s">
        <v>220</v>
      </c>
      <c r="C5" s="1" t="s">
        <v>135</v>
      </c>
      <c r="D5" s="1" t="s">
        <v>245</v>
      </c>
      <c r="E5" s="1" t="s">
        <v>181</v>
      </c>
      <c r="F5" s="1" t="s">
        <v>183</v>
      </c>
      <c r="G5" s="1" t="s">
        <v>184</v>
      </c>
      <c r="H5" s="1" t="s">
        <v>185</v>
      </c>
      <c r="I5" s="1" t="s">
        <v>186</v>
      </c>
      <c r="J5" s="1" t="s">
        <v>182</v>
      </c>
      <c r="K5" s="1" t="s">
        <v>112</v>
      </c>
      <c r="L5" s="1" t="s">
        <v>226</v>
      </c>
      <c r="M5" s="1" t="s">
        <v>116</v>
      </c>
      <c r="N5" s="1" t="s">
        <v>24</v>
      </c>
      <c r="O5" s="1" t="s">
        <v>215</v>
      </c>
      <c r="P5" s="1" t="s">
        <v>193</v>
      </c>
      <c r="Q5" s="1" t="s">
        <v>194</v>
      </c>
      <c r="R5" s="1" t="s">
        <v>195</v>
      </c>
      <c r="S5" s="1" t="s">
        <v>196</v>
      </c>
      <c r="T5" s="1" t="s">
        <v>199</v>
      </c>
      <c r="U5" s="1" t="s">
        <v>200</v>
      </c>
      <c r="V5" s="1" t="s">
        <v>202</v>
      </c>
      <c r="W5" s="1" t="s">
        <v>191</v>
      </c>
      <c r="X5" s="1" t="s">
        <v>192</v>
      </c>
      <c r="Y5" s="1" t="s">
        <v>197</v>
      </c>
      <c r="Z5" s="1" t="s">
        <v>198</v>
      </c>
      <c r="AA5" s="1" t="s">
        <v>203</v>
      </c>
      <c r="AB5" s="1" t="s">
        <v>204</v>
      </c>
      <c r="AC5" s="1" t="s">
        <v>207</v>
      </c>
      <c r="AD5" s="1" t="s">
        <v>208</v>
      </c>
      <c r="AE5" s="1" t="s">
        <v>209</v>
      </c>
      <c r="AF5" s="1" t="s">
        <v>210</v>
      </c>
      <c r="AG5" s="1" t="s">
        <v>211</v>
      </c>
      <c r="AH5" s="1" t="s">
        <v>212</v>
      </c>
      <c r="AI5" s="1" t="s">
        <v>213</v>
      </c>
      <c r="AJ5" s="1" t="s">
        <v>214</v>
      </c>
      <c r="AK5" s="1" t="s">
        <v>55</v>
      </c>
      <c r="AL5" s="1" t="s">
        <v>228</v>
      </c>
    </row>
    <row r="6" spans="1:38" x14ac:dyDescent="0.2">
      <c r="A6" s="1" t="s">
        <v>18</v>
      </c>
      <c r="B6" s="1" t="s">
        <v>177</v>
      </c>
      <c r="C6" s="2">
        <v>102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4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</row>
    <row r="7" spans="1:38" x14ac:dyDescent="0.2">
      <c r="A7" s="1" t="s">
        <v>19</v>
      </c>
      <c r="B7" s="1" t="s">
        <v>177</v>
      </c>
      <c r="C7" s="2">
        <v>102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4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</row>
    <row r="8" spans="1:38" x14ac:dyDescent="0.2">
      <c r="A8" s="1" t="s">
        <v>20</v>
      </c>
      <c r="B8" s="1" t="s">
        <v>177</v>
      </c>
      <c r="C8" s="2">
        <v>102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4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</row>
    <row r="9" spans="1:38" x14ac:dyDescent="0.2">
      <c r="A9" s="1" t="s">
        <v>21</v>
      </c>
      <c r="B9" s="1" t="s">
        <v>177</v>
      </c>
      <c r="C9" s="2">
        <v>102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4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</row>
    <row r="10" spans="1:38" x14ac:dyDescent="0.2">
      <c r="A10" s="1" t="s">
        <v>94</v>
      </c>
      <c r="B10" s="1" t="s">
        <v>29</v>
      </c>
      <c r="C10" s="2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36829.21</v>
      </c>
      <c r="K10" s="3">
        <v>0</v>
      </c>
      <c r="L10" s="4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352.07</v>
      </c>
      <c r="U10" s="3">
        <v>0</v>
      </c>
      <c r="V10" s="3">
        <v>0</v>
      </c>
      <c r="W10" s="3">
        <v>13574.16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</row>
    <row r="11" spans="1:38" x14ac:dyDescent="0.2">
      <c r="A11" s="1" t="s">
        <v>95</v>
      </c>
      <c r="B11" s="1" t="s">
        <v>29</v>
      </c>
      <c r="C11" s="2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45620.87</v>
      </c>
      <c r="K11" s="3">
        <v>0</v>
      </c>
      <c r="L11" s="4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19104.370000000003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</row>
    <row r="12" spans="1:38" x14ac:dyDescent="0.2">
      <c r="A12" s="1" t="s">
        <v>96</v>
      </c>
      <c r="B12" s="1" t="s">
        <v>1</v>
      </c>
      <c r="C12" s="2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4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7617.83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2960.62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</row>
    <row r="13" spans="1:38" x14ac:dyDescent="0.2">
      <c r="A13" s="1" t="s">
        <v>97</v>
      </c>
      <c r="B13" s="1" t="s">
        <v>1</v>
      </c>
      <c r="C13" s="2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4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436.44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223.44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</row>
    <row r="14" spans="1:38" x14ac:dyDescent="0.2">
      <c r="A14" s="1" t="s">
        <v>98</v>
      </c>
      <c r="B14" s="1" t="s">
        <v>1</v>
      </c>
      <c r="C14" s="2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4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5895.6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2960.62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</row>
    <row r="15" spans="1:38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38" ht="13.5" thickBot="1" x14ac:dyDescent="0.25">
      <c r="A16" s="7"/>
      <c r="B16" s="7"/>
      <c r="C16" s="8" t="s">
        <v>201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9">
        <f>'BREC 26-A'!H38</f>
        <v>33890.090000000004</v>
      </c>
      <c r="AL16" s="7"/>
    </row>
    <row r="17" spans="4:38" ht="13.5" thickTop="1" x14ac:dyDescent="0.2">
      <c r="D17" s="18">
        <f t="shared" ref="D17:AL17" si="0">SUM(D6:D16)</f>
        <v>0</v>
      </c>
      <c r="E17" s="18">
        <f t="shared" si="0"/>
        <v>0</v>
      </c>
      <c r="F17" s="18">
        <f t="shared" si="0"/>
        <v>0</v>
      </c>
      <c r="G17" s="18">
        <f t="shared" si="0"/>
        <v>0</v>
      </c>
      <c r="H17" s="18">
        <f t="shared" si="0"/>
        <v>0</v>
      </c>
      <c r="I17" s="18">
        <f t="shared" si="0"/>
        <v>0</v>
      </c>
      <c r="J17" s="18">
        <f t="shared" si="0"/>
        <v>82450.080000000002</v>
      </c>
      <c r="K17" s="18">
        <f t="shared" si="0"/>
        <v>0</v>
      </c>
      <c r="L17" s="18">
        <f t="shared" si="0"/>
        <v>0</v>
      </c>
      <c r="M17" s="18">
        <f t="shared" si="0"/>
        <v>0</v>
      </c>
      <c r="N17" s="18">
        <f t="shared" si="0"/>
        <v>0</v>
      </c>
      <c r="O17" s="18">
        <f t="shared" si="0"/>
        <v>0</v>
      </c>
      <c r="P17" s="18">
        <f t="shared" si="0"/>
        <v>0</v>
      </c>
      <c r="Q17" s="18">
        <f t="shared" si="0"/>
        <v>0</v>
      </c>
      <c r="R17" s="18">
        <f t="shared" si="0"/>
        <v>0</v>
      </c>
      <c r="S17" s="18">
        <f t="shared" si="0"/>
        <v>13949.869999999999</v>
      </c>
      <c r="T17" s="18">
        <f t="shared" si="0"/>
        <v>352.07</v>
      </c>
      <c r="U17" s="18">
        <f t="shared" si="0"/>
        <v>0</v>
      </c>
      <c r="V17" s="18">
        <f t="shared" si="0"/>
        <v>0</v>
      </c>
      <c r="W17" s="18">
        <f t="shared" si="0"/>
        <v>32678.530000000002</v>
      </c>
      <c r="X17" s="18">
        <f t="shared" si="0"/>
        <v>0</v>
      </c>
      <c r="Y17" s="18">
        <f t="shared" si="0"/>
        <v>6144.68</v>
      </c>
      <c r="Z17" s="18">
        <f t="shared" si="0"/>
        <v>0</v>
      </c>
      <c r="AA17" s="18">
        <f t="shared" si="0"/>
        <v>0</v>
      </c>
      <c r="AB17" s="18">
        <f t="shared" si="0"/>
        <v>0</v>
      </c>
      <c r="AC17" s="18">
        <f t="shared" si="0"/>
        <v>0</v>
      </c>
      <c r="AD17" s="18">
        <f t="shared" si="0"/>
        <v>0</v>
      </c>
      <c r="AE17" s="18">
        <f t="shared" si="0"/>
        <v>0</v>
      </c>
      <c r="AF17" s="18">
        <f t="shared" si="0"/>
        <v>0</v>
      </c>
      <c r="AG17" s="18">
        <f t="shared" si="0"/>
        <v>0</v>
      </c>
      <c r="AH17" s="18">
        <f t="shared" si="0"/>
        <v>0</v>
      </c>
      <c r="AI17" s="18">
        <f t="shared" si="0"/>
        <v>0</v>
      </c>
      <c r="AJ17" s="18">
        <f t="shared" si="0"/>
        <v>0</v>
      </c>
      <c r="AK17" s="18">
        <f t="shared" si="0"/>
        <v>33890.090000000004</v>
      </c>
      <c r="AL17" s="18">
        <f t="shared" si="0"/>
        <v>0</v>
      </c>
    </row>
    <row r="18" spans="4:38" x14ac:dyDescent="0.2">
      <c r="AK18" s="18"/>
    </row>
    <row r="19" spans="4:38" x14ac:dyDescent="0.2">
      <c r="W19" s="10"/>
      <c r="X19" s="11"/>
      <c r="Y19" s="10" t="s">
        <v>251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8">
        <v>2386.02</v>
      </c>
      <c r="AL19" s="12">
        <v>4310.2700000000004</v>
      </c>
    </row>
    <row r="20" spans="4:38" x14ac:dyDescent="0.2">
      <c r="W20" s="10"/>
      <c r="X20" s="11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8"/>
      <c r="AL20" s="12"/>
    </row>
    <row r="21" spans="4:38" x14ac:dyDescent="0.2">
      <c r="W21" s="10"/>
      <c r="X21" s="11"/>
      <c r="Y21" s="10" t="s">
        <v>252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8">
        <v>2165.0300000000002</v>
      </c>
      <c r="AL21" s="12">
        <v>4310.2700000000004</v>
      </c>
    </row>
    <row r="22" spans="4:38" x14ac:dyDescent="0.2"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8"/>
      <c r="AL22" s="13"/>
    </row>
    <row r="23" spans="4:38" x14ac:dyDescent="0.2">
      <c r="W23" s="11"/>
      <c r="X23" s="11"/>
      <c r="Y23" s="11" t="s">
        <v>253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8">
        <f>AK21-AK19</f>
        <v>-220.98999999999978</v>
      </c>
      <c r="AL23" s="13">
        <f>AL21-AL19</f>
        <v>0</v>
      </c>
    </row>
    <row r="24" spans="4:38" x14ac:dyDescent="0.2"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8"/>
      <c r="AL24" s="13"/>
    </row>
    <row r="25" spans="4:38" ht="13.5" thickBot="1" x14ac:dyDescent="0.25">
      <c r="W25" s="11" t="s">
        <v>254</v>
      </c>
      <c r="X25" s="11"/>
      <c r="Y25" s="11" t="s">
        <v>255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9">
        <f>AK17+AK23</f>
        <v>33669.100000000006</v>
      </c>
      <c r="AL25" s="14">
        <f>AL12+AL23</f>
        <v>0</v>
      </c>
    </row>
    <row r="26" spans="4:38" ht="13.5" thickTop="1" x14ac:dyDescent="0.2"/>
  </sheetData>
  <pageMargins left="0.7" right="0.7" top="0.75" bottom="0.75" header="0.3" footer="0.3"/>
  <pageSetup scale="53" fitToHeight="0" orientation="landscape" r:id="rId1"/>
  <headerFooter>
    <oddHeader>&amp;L&amp;G&amp;C
&amp;"Arial,Bold"BREC Portion of MISO Transmission Charges 
Month Ending December 31, 2013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L9"/>
  <sheetViews>
    <sheetView view="pageLayout" topLeftCell="J1" zoomScaleNormal="100" workbookViewId="0">
      <selection activeCell="AK9" sqref="AK9"/>
    </sheetView>
  </sheetViews>
  <sheetFormatPr defaultRowHeight="12.75" x14ac:dyDescent="0.2"/>
  <cols>
    <col min="1" max="1" width="9" bestFit="1" customWidth="1"/>
    <col min="2" max="2" width="15.5703125" bestFit="1" customWidth="1"/>
    <col min="3" max="3" width="16.5703125" bestFit="1" customWidth="1"/>
    <col min="4" max="4" width="18.7109375" bestFit="1" customWidth="1"/>
    <col min="5" max="6" width="14.42578125" bestFit="1" customWidth="1"/>
    <col min="7" max="9" width="14.42578125" hidden="1" customWidth="1"/>
    <col min="10" max="10" width="15.42578125" bestFit="1" customWidth="1"/>
    <col min="11" max="11" width="19.140625" hidden="1" customWidth="1"/>
    <col min="12" max="12" width="9.7109375" hidden="1" customWidth="1"/>
    <col min="13" max="13" width="13.85546875" hidden="1" customWidth="1"/>
    <col min="14" max="14" width="18.5703125" hidden="1" customWidth="1"/>
    <col min="15" max="15" width="17.42578125" hidden="1" customWidth="1"/>
    <col min="16" max="18" width="18" hidden="1" customWidth="1"/>
    <col min="19" max="20" width="18" bestFit="1" customWidth="1"/>
    <col min="21" max="21" width="20.85546875" hidden="1" customWidth="1"/>
    <col min="22" max="22" width="18" hidden="1" customWidth="1"/>
    <col min="23" max="23" width="23.7109375" bestFit="1" customWidth="1"/>
    <col min="24" max="24" width="22.7109375" hidden="1" customWidth="1"/>
    <col min="25" max="25" width="27.7109375" customWidth="1"/>
    <col min="26" max="26" width="22.7109375" hidden="1" customWidth="1"/>
    <col min="27" max="32" width="18" hidden="1" customWidth="1"/>
    <col min="33" max="34" width="19.85546875" hidden="1" customWidth="1"/>
    <col min="35" max="35" width="18" hidden="1" customWidth="1"/>
    <col min="36" max="36" width="20.85546875" hidden="1" customWidth="1"/>
    <col min="37" max="37" width="40.28515625" bestFit="1" customWidth="1"/>
    <col min="38" max="38" width="34.5703125" hidden="1" customWidth="1"/>
  </cols>
  <sheetData>
    <row r="5" spans="1:38" x14ac:dyDescent="0.2">
      <c r="A5" s="1" t="s">
        <v>22</v>
      </c>
      <c r="B5" s="1" t="s">
        <v>220</v>
      </c>
      <c r="C5" s="1" t="s">
        <v>135</v>
      </c>
      <c r="D5" s="1" t="s">
        <v>245</v>
      </c>
      <c r="E5" s="1" t="s">
        <v>181</v>
      </c>
      <c r="F5" s="1" t="s">
        <v>183</v>
      </c>
      <c r="G5" s="1" t="s">
        <v>184</v>
      </c>
      <c r="H5" s="1" t="s">
        <v>185</v>
      </c>
      <c r="I5" s="1" t="s">
        <v>186</v>
      </c>
      <c r="J5" s="1" t="s">
        <v>182</v>
      </c>
      <c r="K5" s="1" t="s">
        <v>112</v>
      </c>
      <c r="L5" s="1" t="s">
        <v>226</v>
      </c>
      <c r="M5" s="1" t="s">
        <v>116</v>
      </c>
      <c r="N5" s="1" t="s">
        <v>24</v>
      </c>
      <c r="O5" s="1" t="s">
        <v>215</v>
      </c>
      <c r="P5" s="1" t="s">
        <v>193</v>
      </c>
      <c r="Q5" s="1" t="s">
        <v>194</v>
      </c>
      <c r="R5" s="1" t="s">
        <v>195</v>
      </c>
      <c r="S5" s="1" t="s">
        <v>196</v>
      </c>
      <c r="T5" s="1" t="s">
        <v>199</v>
      </c>
      <c r="U5" s="1" t="s">
        <v>200</v>
      </c>
      <c r="V5" s="1" t="s">
        <v>202</v>
      </c>
      <c r="W5" s="1" t="s">
        <v>191</v>
      </c>
      <c r="X5" s="1" t="s">
        <v>192</v>
      </c>
      <c r="Y5" s="1" t="s">
        <v>197</v>
      </c>
      <c r="Z5" s="1" t="s">
        <v>198</v>
      </c>
      <c r="AA5" s="1" t="s">
        <v>203</v>
      </c>
      <c r="AB5" s="1" t="s">
        <v>204</v>
      </c>
      <c r="AC5" s="1" t="s">
        <v>207</v>
      </c>
      <c r="AD5" s="1" t="s">
        <v>208</v>
      </c>
      <c r="AE5" s="1" t="s">
        <v>209</v>
      </c>
      <c r="AF5" s="1" t="s">
        <v>210</v>
      </c>
      <c r="AG5" s="1" t="s">
        <v>211</v>
      </c>
      <c r="AH5" s="1" t="s">
        <v>212</v>
      </c>
      <c r="AI5" s="1" t="s">
        <v>213</v>
      </c>
      <c r="AJ5" s="1" t="s">
        <v>214</v>
      </c>
      <c r="AK5" s="1" t="s">
        <v>55</v>
      </c>
      <c r="AL5" s="1" t="s">
        <v>228</v>
      </c>
    </row>
    <row r="6" spans="1:38" x14ac:dyDescent="0.2">
      <c r="A6" s="1" t="s">
        <v>99</v>
      </c>
      <c r="B6" s="1" t="s">
        <v>30</v>
      </c>
      <c r="C6" s="2">
        <v>966</v>
      </c>
      <c r="D6" s="3">
        <v>639550.79</v>
      </c>
      <c r="E6" s="3">
        <v>87408.75</v>
      </c>
      <c r="F6" s="3">
        <v>57422.25</v>
      </c>
      <c r="G6" s="3">
        <v>0</v>
      </c>
      <c r="H6" s="3">
        <v>0</v>
      </c>
      <c r="I6" s="3">
        <v>0</v>
      </c>
      <c r="J6" s="3">
        <v>43576.3</v>
      </c>
      <c r="K6" s="3">
        <v>0</v>
      </c>
      <c r="L6" s="4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441.92</v>
      </c>
      <c r="U6" s="3">
        <v>0</v>
      </c>
      <c r="V6" s="3">
        <v>0</v>
      </c>
      <c r="W6" s="3">
        <v>17037.52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</row>
    <row r="7" spans="1:38" ht="13.5" thickBot="1" x14ac:dyDescent="0.25">
      <c r="A7" s="7"/>
      <c r="B7" s="7"/>
      <c r="C7" s="8" t="s">
        <v>256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>
        <f>'Century 26-A'!H20</f>
        <v>58690.950000000004</v>
      </c>
      <c r="AL7" s="15"/>
    </row>
    <row r="8" spans="1:38" ht="13.5" thickTop="1" x14ac:dyDescent="0.2">
      <c r="D8" s="18">
        <f t="shared" ref="D8:AL8" si="0">SUM(D6:D7)</f>
        <v>639550.79</v>
      </c>
      <c r="E8" s="18">
        <f t="shared" si="0"/>
        <v>87408.75</v>
      </c>
      <c r="F8" s="18">
        <f t="shared" si="0"/>
        <v>57422.25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43576.3</v>
      </c>
      <c r="K8" s="18">
        <f t="shared" si="0"/>
        <v>0</v>
      </c>
      <c r="L8" s="18">
        <f t="shared" si="0"/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 t="shared" si="0"/>
        <v>0</v>
      </c>
      <c r="Q8" s="18">
        <f t="shared" si="0"/>
        <v>0</v>
      </c>
      <c r="R8" s="18">
        <f t="shared" si="0"/>
        <v>0</v>
      </c>
      <c r="S8" s="18">
        <f t="shared" si="0"/>
        <v>0</v>
      </c>
      <c r="T8" s="18">
        <f t="shared" si="0"/>
        <v>441.92</v>
      </c>
      <c r="U8" s="18">
        <f t="shared" si="0"/>
        <v>0</v>
      </c>
      <c r="V8" s="18">
        <f t="shared" si="0"/>
        <v>0</v>
      </c>
      <c r="W8" s="18">
        <f t="shared" si="0"/>
        <v>17037.52</v>
      </c>
      <c r="X8" s="18">
        <f t="shared" si="0"/>
        <v>0</v>
      </c>
      <c r="Y8" s="18">
        <f t="shared" si="0"/>
        <v>0</v>
      </c>
      <c r="Z8" s="18">
        <f t="shared" si="0"/>
        <v>0</v>
      </c>
      <c r="AA8" s="18">
        <f t="shared" si="0"/>
        <v>0</v>
      </c>
      <c r="AB8" s="18">
        <f t="shared" si="0"/>
        <v>0</v>
      </c>
      <c r="AC8" s="18">
        <f t="shared" si="0"/>
        <v>0</v>
      </c>
      <c r="AD8" s="18">
        <f t="shared" si="0"/>
        <v>0</v>
      </c>
      <c r="AE8" s="18">
        <f t="shared" si="0"/>
        <v>0</v>
      </c>
      <c r="AF8" s="18">
        <f t="shared" si="0"/>
        <v>0</v>
      </c>
      <c r="AG8" s="18">
        <f t="shared" si="0"/>
        <v>0</v>
      </c>
      <c r="AH8" s="18">
        <f t="shared" si="0"/>
        <v>0</v>
      </c>
      <c r="AI8" s="18">
        <f t="shared" si="0"/>
        <v>0</v>
      </c>
      <c r="AJ8" s="18">
        <f t="shared" si="0"/>
        <v>0</v>
      </c>
      <c r="AK8" s="18">
        <f t="shared" si="0"/>
        <v>58690.950000000004</v>
      </c>
      <c r="AL8" s="18">
        <f t="shared" si="0"/>
        <v>0</v>
      </c>
    </row>
    <row r="9" spans="1:38" x14ac:dyDescent="0.2">
      <c r="AK9" s="18"/>
    </row>
  </sheetData>
  <pageMargins left="0.7" right="0.7" top="0.75" bottom="0.75" header="0.3" footer="0.3"/>
  <pageSetup paperSize="5" scale="70" fitToHeight="0" orientation="landscape" r:id="rId1"/>
  <headerFooter>
    <oddHeader>&amp;L&amp;G&amp;C
&amp;"Arial,Bold"Century's Portion of MISO Transmission Charges
Month Ending December 31, 2013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S21"/>
  <sheetViews>
    <sheetView workbookViewId="0"/>
  </sheetViews>
  <sheetFormatPr defaultRowHeight="12.75" x14ac:dyDescent="0.2"/>
  <cols>
    <col min="1" max="1" width="9" bestFit="1" customWidth="1"/>
    <col min="2" max="2" width="12.85546875" bestFit="1" customWidth="1"/>
    <col min="3" max="3" width="8.7109375" bestFit="1" customWidth="1"/>
    <col min="4" max="5" width="18.140625" bestFit="1" customWidth="1"/>
    <col min="6" max="6" width="8.42578125" bestFit="1" customWidth="1"/>
    <col min="7" max="8" width="6.140625" bestFit="1" customWidth="1"/>
    <col min="9" max="9" width="15.140625" bestFit="1" customWidth="1"/>
    <col min="10" max="10" width="15.5703125" bestFit="1" customWidth="1"/>
    <col min="11" max="11" width="10" bestFit="1" customWidth="1"/>
    <col min="12" max="12" width="9.7109375" bestFit="1" customWidth="1"/>
    <col min="13" max="13" width="16.5703125" bestFit="1" customWidth="1"/>
    <col min="14" max="14" width="13.140625" bestFit="1" customWidth="1"/>
    <col min="15" max="15" width="20.5703125" bestFit="1" customWidth="1"/>
    <col min="16" max="16" width="12.28515625" bestFit="1" customWidth="1"/>
    <col min="17" max="17" width="10.140625" bestFit="1" customWidth="1"/>
    <col min="18" max="18" width="11.85546875" bestFit="1" customWidth="1"/>
    <col min="19" max="19" width="9.7109375" bestFit="1" customWidth="1"/>
    <col min="20" max="20" width="10.140625" bestFit="1" customWidth="1"/>
    <col min="21" max="21" width="10.28515625" bestFit="1" customWidth="1"/>
    <col min="22" max="22" width="12.85546875" bestFit="1" customWidth="1"/>
    <col min="23" max="23" width="10.140625" bestFit="1" customWidth="1"/>
    <col min="24" max="24" width="12.28515625" bestFit="1" customWidth="1"/>
    <col min="25" max="25" width="10.28515625" bestFit="1" customWidth="1"/>
    <col min="26" max="26" width="12.28515625" bestFit="1" customWidth="1"/>
    <col min="27" max="27" width="10.28515625" bestFit="1" customWidth="1"/>
    <col min="28" max="28" width="12.28515625" bestFit="1" customWidth="1"/>
    <col min="29" max="29" width="10.28515625" bestFit="1" customWidth="1"/>
    <col min="30" max="30" width="12.28515625" bestFit="1" customWidth="1"/>
    <col min="31" max="31" width="11.28515625" bestFit="1" customWidth="1"/>
    <col min="32" max="32" width="13.42578125" bestFit="1" customWidth="1"/>
    <col min="33" max="33" width="16.28515625" bestFit="1" customWidth="1"/>
    <col min="34" max="34" width="11.28515625" bestFit="1" customWidth="1"/>
    <col min="35" max="35" width="13.42578125" bestFit="1" customWidth="1"/>
    <col min="36" max="36" width="11.28515625" bestFit="1" customWidth="1"/>
    <col min="37" max="37" width="13.42578125" bestFit="1" customWidth="1"/>
    <col min="38" max="38" width="13.28515625" bestFit="1" customWidth="1"/>
    <col min="39" max="39" width="15.28515625" bestFit="1" customWidth="1"/>
    <col min="40" max="40" width="11.28515625" bestFit="1" customWidth="1"/>
    <col min="41" max="41" width="13.42578125" bestFit="1" customWidth="1"/>
    <col min="42" max="42" width="16.28515625" bestFit="1" customWidth="1"/>
    <col min="43" max="43" width="15.28515625" bestFit="1" customWidth="1"/>
    <col min="44" max="44" width="9" bestFit="1" customWidth="1"/>
    <col min="45" max="45" width="7.5703125" bestFit="1" customWidth="1"/>
  </cols>
  <sheetData>
    <row r="1" spans="1:45" x14ac:dyDescent="0.2">
      <c r="A1" t="s">
        <v>22</v>
      </c>
      <c r="B1" t="s">
        <v>134</v>
      </c>
      <c r="C1" t="s">
        <v>187</v>
      </c>
      <c r="D1" t="s">
        <v>178</v>
      </c>
      <c r="E1" t="s">
        <v>179</v>
      </c>
      <c r="F1" t="s">
        <v>122</v>
      </c>
      <c r="G1" t="s">
        <v>109</v>
      </c>
      <c r="H1" t="s">
        <v>108</v>
      </c>
      <c r="I1" t="s">
        <v>221</v>
      </c>
      <c r="J1" t="s">
        <v>220</v>
      </c>
      <c r="K1" t="s">
        <v>225</v>
      </c>
      <c r="L1" t="s">
        <v>226</v>
      </c>
      <c r="M1" t="s">
        <v>135</v>
      </c>
      <c r="N1" t="s">
        <v>41</v>
      </c>
      <c r="O1" t="s">
        <v>53</v>
      </c>
      <c r="P1" t="s">
        <v>103</v>
      </c>
      <c r="Q1" t="s">
        <v>72</v>
      </c>
      <c r="R1" t="s">
        <v>123</v>
      </c>
      <c r="S1" t="s">
        <v>44</v>
      </c>
      <c r="T1" t="s">
        <v>45</v>
      </c>
      <c r="U1" t="s">
        <v>140</v>
      </c>
      <c r="V1" t="s">
        <v>139</v>
      </c>
      <c r="W1" t="s">
        <v>180</v>
      </c>
      <c r="X1" t="s">
        <v>146</v>
      </c>
      <c r="Y1" t="s">
        <v>155</v>
      </c>
      <c r="Z1" t="s">
        <v>154</v>
      </c>
      <c r="AA1" t="s">
        <v>174</v>
      </c>
      <c r="AB1" t="s">
        <v>173</v>
      </c>
      <c r="AC1" t="s">
        <v>176</v>
      </c>
      <c r="AD1" t="s">
        <v>175</v>
      </c>
      <c r="AE1" t="s">
        <v>152</v>
      </c>
      <c r="AF1" t="s">
        <v>151</v>
      </c>
      <c r="AG1" t="s">
        <v>153</v>
      </c>
      <c r="AH1" t="s">
        <v>157</v>
      </c>
      <c r="AI1" t="s">
        <v>156</v>
      </c>
      <c r="AJ1" t="s">
        <v>165</v>
      </c>
      <c r="AK1" t="s">
        <v>164</v>
      </c>
      <c r="AL1" t="s">
        <v>167</v>
      </c>
      <c r="AM1" t="s">
        <v>166</v>
      </c>
      <c r="AN1" t="s">
        <v>171</v>
      </c>
      <c r="AO1" t="s">
        <v>170</v>
      </c>
      <c r="AP1" t="s">
        <v>172</v>
      </c>
      <c r="AQ1" t="s">
        <v>244</v>
      </c>
      <c r="AR1" t="s">
        <v>50</v>
      </c>
      <c r="AS1" t="s">
        <v>128</v>
      </c>
    </row>
    <row r="2" spans="1:45" x14ac:dyDescent="0.2">
      <c r="A2" s="1" t="s">
        <v>18</v>
      </c>
      <c r="B2" s="1" t="s">
        <v>13</v>
      </c>
      <c r="C2" s="1">
        <v>7</v>
      </c>
      <c r="D2" s="5">
        <v>40544</v>
      </c>
      <c r="E2" s="5">
        <v>42005</v>
      </c>
      <c r="F2" s="1" t="s">
        <v>250</v>
      </c>
      <c r="G2" s="1" t="s">
        <v>28</v>
      </c>
      <c r="H2" s="1" t="s">
        <v>230</v>
      </c>
      <c r="I2" s="1" t="s">
        <v>31</v>
      </c>
      <c r="J2" s="1" t="s">
        <v>177</v>
      </c>
      <c r="K2" s="1" t="s">
        <v>100</v>
      </c>
      <c r="L2" s="3">
        <v>0</v>
      </c>
      <c r="M2" s="1">
        <v>51</v>
      </c>
      <c r="N2" s="1">
        <v>0</v>
      </c>
      <c r="O2" s="6">
        <v>0</v>
      </c>
      <c r="P2" s="1">
        <v>0</v>
      </c>
      <c r="Q2" s="1">
        <v>4</v>
      </c>
      <c r="R2" s="4">
        <v>0</v>
      </c>
      <c r="S2" s="3" t="s">
        <v>100</v>
      </c>
      <c r="T2" s="3">
        <v>0</v>
      </c>
      <c r="U2" s="4">
        <v>794.42639999999994</v>
      </c>
      <c r="V2" s="3">
        <v>0</v>
      </c>
      <c r="W2" s="4">
        <v>1536.2568000000001</v>
      </c>
      <c r="X2" s="3">
        <v>0</v>
      </c>
      <c r="Y2" s="4">
        <v>0</v>
      </c>
      <c r="Z2" s="3">
        <v>0</v>
      </c>
      <c r="AA2" s="4">
        <v>0</v>
      </c>
      <c r="AB2" s="3">
        <v>0</v>
      </c>
      <c r="AC2" s="4">
        <v>0</v>
      </c>
      <c r="AD2" s="3">
        <v>0</v>
      </c>
      <c r="AE2" s="4">
        <v>3069.9294</v>
      </c>
      <c r="AF2" s="3">
        <v>0</v>
      </c>
      <c r="AG2" s="3">
        <v>0</v>
      </c>
      <c r="AH2" s="4">
        <v>21.364799999999999</v>
      </c>
      <c r="AI2" s="3">
        <v>0</v>
      </c>
      <c r="AJ2" s="4">
        <v>0</v>
      </c>
      <c r="AK2" s="3">
        <v>0</v>
      </c>
      <c r="AL2" s="4">
        <v>0</v>
      </c>
      <c r="AM2" s="3">
        <v>0</v>
      </c>
      <c r="AN2" s="4">
        <v>0</v>
      </c>
      <c r="AO2" s="3">
        <v>0</v>
      </c>
      <c r="AP2" s="3">
        <v>0</v>
      </c>
      <c r="AQ2" s="1" t="s">
        <v>106</v>
      </c>
      <c r="AR2" s="1" t="s">
        <v>32</v>
      </c>
      <c r="AS2" s="1" t="s">
        <v>76</v>
      </c>
    </row>
    <row r="3" spans="1:45" x14ac:dyDescent="0.2">
      <c r="A3" s="1" t="s">
        <v>18</v>
      </c>
      <c r="B3" s="1" t="s">
        <v>13</v>
      </c>
      <c r="C3" s="1">
        <v>7</v>
      </c>
      <c r="D3" s="5">
        <v>40544</v>
      </c>
      <c r="E3" s="5">
        <v>42005</v>
      </c>
      <c r="F3" s="1" t="s">
        <v>250</v>
      </c>
      <c r="G3" s="1" t="s">
        <v>28</v>
      </c>
      <c r="H3" s="1" t="s">
        <v>230</v>
      </c>
      <c r="I3" s="1" t="s">
        <v>31</v>
      </c>
      <c r="J3" s="1" t="s">
        <v>177</v>
      </c>
      <c r="K3" s="1" t="s">
        <v>100</v>
      </c>
      <c r="L3" s="3">
        <v>0</v>
      </c>
      <c r="M3" s="1">
        <v>51</v>
      </c>
      <c r="N3" s="1">
        <v>0</v>
      </c>
      <c r="O3" s="6">
        <v>0</v>
      </c>
      <c r="P3" s="1">
        <v>0</v>
      </c>
      <c r="Q3" s="1">
        <v>4</v>
      </c>
      <c r="R3" s="4">
        <v>0</v>
      </c>
      <c r="S3" s="3" t="s">
        <v>100</v>
      </c>
      <c r="T3" s="3">
        <v>0</v>
      </c>
      <c r="U3" s="4">
        <v>834.88369999999998</v>
      </c>
      <c r="V3" s="3">
        <v>0</v>
      </c>
      <c r="W3" s="4">
        <v>2106.8040000000001</v>
      </c>
      <c r="X3" s="3">
        <v>0</v>
      </c>
      <c r="Y3" s="4">
        <v>0</v>
      </c>
      <c r="Z3" s="3">
        <v>0</v>
      </c>
      <c r="AA3" s="4">
        <v>0</v>
      </c>
      <c r="AB3" s="3">
        <v>0</v>
      </c>
      <c r="AC3" s="4">
        <v>0</v>
      </c>
      <c r="AD3" s="3">
        <v>0</v>
      </c>
      <c r="AE3" s="4">
        <v>4230.1529</v>
      </c>
      <c r="AF3" s="3">
        <v>0</v>
      </c>
      <c r="AG3" s="3">
        <v>0</v>
      </c>
      <c r="AH3" s="4">
        <v>29.451599999999999</v>
      </c>
      <c r="AI3" s="3">
        <v>0</v>
      </c>
      <c r="AJ3" s="4">
        <v>0</v>
      </c>
      <c r="AK3" s="3">
        <v>0</v>
      </c>
      <c r="AL3" s="4">
        <v>0</v>
      </c>
      <c r="AM3" s="3">
        <v>0</v>
      </c>
      <c r="AN3" s="4">
        <v>0</v>
      </c>
      <c r="AO3" s="3">
        <v>0</v>
      </c>
      <c r="AP3" s="3">
        <v>0</v>
      </c>
      <c r="AQ3" s="1" t="s">
        <v>106</v>
      </c>
      <c r="AR3" s="1" t="s">
        <v>32</v>
      </c>
      <c r="AS3" s="1" t="s">
        <v>76</v>
      </c>
    </row>
    <row r="4" spans="1:45" x14ac:dyDescent="0.2">
      <c r="A4" s="1" t="s">
        <v>19</v>
      </c>
      <c r="B4" s="1" t="s">
        <v>1</v>
      </c>
      <c r="C4" s="1">
        <v>7</v>
      </c>
      <c r="D4" s="5">
        <v>40544</v>
      </c>
      <c r="E4" s="5">
        <v>42005</v>
      </c>
      <c r="F4" s="1" t="s">
        <v>250</v>
      </c>
      <c r="G4" s="1" t="s">
        <v>28</v>
      </c>
      <c r="H4" s="1" t="s">
        <v>230</v>
      </c>
      <c r="I4" s="1" t="s">
        <v>31</v>
      </c>
      <c r="J4" s="1" t="s">
        <v>177</v>
      </c>
      <c r="K4" s="1" t="s">
        <v>100</v>
      </c>
      <c r="L4" s="3">
        <v>0</v>
      </c>
      <c r="M4" s="1">
        <v>51</v>
      </c>
      <c r="N4" s="1">
        <v>0</v>
      </c>
      <c r="O4" s="6">
        <v>0</v>
      </c>
      <c r="P4" s="1">
        <v>0</v>
      </c>
      <c r="Q4" s="1">
        <v>4</v>
      </c>
      <c r="R4" s="4">
        <v>0</v>
      </c>
      <c r="S4" s="3" t="s">
        <v>100</v>
      </c>
      <c r="T4" s="3">
        <v>0</v>
      </c>
      <c r="U4" s="4">
        <v>794.42639999999994</v>
      </c>
      <c r="V4" s="3">
        <v>0</v>
      </c>
      <c r="W4" s="4">
        <v>1536.2568000000001</v>
      </c>
      <c r="X4" s="3">
        <v>0</v>
      </c>
      <c r="Y4" s="4">
        <v>0</v>
      </c>
      <c r="Z4" s="3">
        <v>0</v>
      </c>
      <c r="AA4" s="4">
        <v>0</v>
      </c>
      <c r="AB4" s="3">
        <v>0</v>
      </c>
      <c r="AC4" s="4">
        <v>0</v>
      </c>
      <c r="AD4" s="3">
        <v>0</v>
      </c>
      <c r="AE4" s="4">
        <v>3069.9294</v>
      </c>
      <c r="AF4" s="3">
        <v>0</v>
      </c>
      <c r="AG4" s="3">
        <v>0</v>
      </c>
      <c r="AH4" s="4">
        <v>21.364799999999999</v>
      </c>
      <c r="AI4" s="3">
        <v>0</v>
      </c>
      <c r="AJ4" s="4">
        <v>0</v>
      </c>
      <c r="AK4" s="3">
        <v>0</v>
      </c>
      <c r="AL4" s="4">
        <v>0</v>
      </c>
      <c r="AM4" s="3">
        <v>0</v>
      </c>
      <c r="AN4" s="4">
        <v>0</v>
      </c>
      <c r="AO4" s="3">
        <v>0</v>
      </c>
      <c r="AP4" s="3">
        <v>0</v>
      </c>
      <c r="AQ4" s="1" t="s">
        <v>106</v>
      </c>
      <c r="AR4" s="1" t="s">
        <v>32</v>
      </c>
      <c r="AS4" s="1" t="s">
        <v>76</v>
      </c>
    </row>
    <row r="5" spans="1:45" x14ac:dyDescent="0.2">
      <c r="A5" s="1" t="s">
        <v>19</v>
      </c>
      <c r="B5" s="1" t="s">
        <v>1</v>
      </c>
      <c r="C5" s="1">
        <v>7</v>
      </c>
      <c r="D5" s="5">
        <v>40544</v>
      </c>
      <c r="E5" s="5">
        <v>42005</v>
      </c>
      <c r="F5" s="1" t="s">
        <v>250</v>
      </c>
      <c r="G5" s="1" t="s">
        <v>28</v>
      </c>
      <c r="H5" s="1" t="s">
        <v>230</v>
      </c>
      <c r="I5" s="1" t="s">
        <v>31</v>
      </c>
      <c r="J5" s="1" t="s">
        <v>177</v>
      </c>
      <c r="K5" s="1" t="s">
        <v>100</v>
      </c>
      <c r="L5" s="3">
        <v>0</v>
      </c>
      <c r="M5" s="1">
        <v>51</v>
      </c>
      <c r="N5" s="1">
        <v>0</v>
      </c>
      <c r="O5" s="6">
        <v>0</v>
      </c>
      <c r="P5" s="1">
        <v>0</v>
      </c>
      <c r="Q5" s="1">
        <v>4</v>
      </c>
      <c r="R5" s="4">
        <v>0</v>
      </c>
      <c r="S5" s="3" t="s">
        <v>100</v>
      </c>
      <c r="T5" s="3">
        <v>0</v>
      </c>
      <c r="U5" s="4">
        <v>834.88369999999998</v>
      </c>
      <c r="V5" s="3">
        <v>0</v>
      </c>
      <c r="W5" s="4">
        <v>2106.8040000000001</v>
      </c>
      <c r="X5" s="3">
        <v>0</v>
      </c>
      <c r="Y5" s="4">
        <v>0</v>
      </c>
      <c r="Z5" s="3">
        <v>0</v>
      </c>
      <c r="AA5" s="4">
        <v>0</v>
      </c>
      <c r="AB5" s="3">
        <v>0</v>
      </c>
      <c r="AC5" s="4">
        <v>0</v>
      </c>
      <c r="AD5" s="3">
        <v>0</v>
      </c>
      <c r="AE5" s="4">
        <v>4230.1529</v>
      </c>
      <c r="AF5" s="3">
        <v>0</v>
      </c>
      <c r="AG5" s="3">
        <v>0</v>
      </c>
      <c r="AH5" s="4">
        <v>29.451599999999999</v>
      </c>
      <c r="AI5" s="3">
        <v>0</v>
      </c>
      <c r="AJ5" s="4">
        <v>0</v>
      </c>
      <c r="AK5" s="3">
        <v>0</v>
      </c>
      <c r="AL5" s="4">
        <v>0</v>
      </c>
      <c r="AM5" s="3">
        <v>0</v>
      </c>
      <c r="AN5" s="4">
        <v>0</v>
      </c>
      <c r="AO5" s="3">
        <v>0</v>
      </c>
      <c r="AP5" s="3">
        <v>0</v>
      </c>
      <c r="AQ5" s="1" t="s">
        <v>106</v>
      </c>
      <c r="AR5" s="1" t="s">
        <v>32</v>
      </c>
      <c r="AS5" s="1" t="s">
        <v>76</v>
      </c>
    </row>
    <row r="6" spans="1:45" x14ac:dyDescent="0.2">
      <c r="A6" s="1" t="s">
        <v>20</v>
      </c>
      <c r="B6" s="1" t="s">
        <v>18</v>
      </c>
      <c r="C6" s="1">
        <v>7</v>
      </c>
      <c r="D6" s="5">
        <v>41548</v>
      </c>
      <c r="E6" s="5">
        <v>41640</v>
      </c>
      <c r="F6" s="1" t="s">
        <v>78</v>
      </c>
      <c r="G6" s="1" t="s">
        <v>28</v>
      </c>
      <c r="H6" s="1" t="s">
        <v>59</v>
      </c>
      <c r="I6" s="1" t="s">
        <v>31</v>
      </c>
      <c r="J6" s="1" t="s">
        <v>177</v>
      </c>
      <c r="K6" s="1" t="s">
        <v>100</v>
      </c>
      <c r="L6" s="3">
        <v>0</v>
      </c>
      <c r="M6" s="1">
        <v>51</v>
      </c>
      <c r="N6" s="1">
        <v>0</v>
      </c>
      <c r="O6" s="6">
        <v>0</v>
      </c>
      <c r="P6" s="1">
        <v>0</v>
      </c>
      <c r="Q6" s="1">
        <v>3</v>
      </c>
      <c r="R6" s="4">
        <v>0</v>
      </c>
      <c r="S6" s="3" t="s">
        <v>100</v>
      </c>
      <c r="T6" s="3">
        <v>0</v>
      </c>
      <c r="U6" s="4">
        <v>66.202200000000005</v>
      </c>
      <c r="V6" s="3">
        <v>0</v>
      </c>
      <c r="W6" s="4">
        <v>128.0214</v>
      </c>
      <c r="X6" s="3">
        <v>0</v>
      </c>
      <c r="Y6" s="4">
        <v>0</v>
      </c>
      <c r="Z6" s="3">
        <v>0</v>
      </c>
      <c r="AA6" s="4">
        <v>0</v>
      </c>
      <c r="AB6" s="3">
        <v>0</v>
      </c>
      <c r="AC6" s="4">
        <v>0</v>
      </c>
      <c r="AD6" s="3">
        <v>0</v>
      </c>
      <c r="AE6" s="4">
        <v>255.82749999999999</v>
      </c>
      <c r="AF6" s="3">
        <v>0</v>
      </c>
      <c r="AG6" s="3">
        <v>0</v>
      </c>
      <c r="AH6" s="4">
        <v>1.7804</v>
      </c>
      <c r="AI6" s="3">
        <v>0</v>
      </c>
      <c r="AJ6" s="4">
        <v>0</v>
      </c>
      <c r="AK6" s="3">
        <v>0</v>
      </c>
      <c r="AL6" s="4">
        <v>0</v>
      </c>
      <c r="AM6" s="3">
        <v>0</v>
      </c>
      <c r="AN6" s="4">
        <v>0</v>
      </c>
      <c r="AO6" s="3">
        <v>0</v>
      </c>
      <c r="AP6" s="3">
        <v>0</v>
      </c>
      <c r="AQ6" s="1" t="s">
        <v>106</v>
      </c>
      <c r="AR6" s="1" t="s">
        <v>32</v>
      </c>
      <c r="AS6" s="1" t="s">
        <v>76</v>
      </c>
    </row>
    <row r="7" spans="1:45" x14ac:dyDescent="0.2">
      <c r="A7" s="1" t="s">
        <v>20</v>
      </c>
      <c r="B7" s="1" t="s">
        <v>18</v>
      </c>
      <c r="C7" s="1">
        <v>7</v>
      </c>
      <c r="D7" s="5">
        <v>41548</v>
      </c>
      <c r="E7" s="5">
        <v>41640</v>
      </c>
      <c r="F7" s="1" t="s">
        <v>78</v>
      </c>
      <c r="G7" s="1" t="s">
        <v>28</v>
      </c>
      <c r="H7" s="1" t="s">
        <v>59</v>
      </c>
      <c r="I7" s="1" t="s">
        <v>31</v>
      </c>
      <c r="J7" s="1" t="s">
        <v>177</v>
      </c>
      <c r="K7" s="1" t="s">
        <v>100</v>
      </c>
      <c r="L7" s="3">
        <v>0</v>
      </c>
      <c r="M7" s="1">
        <v>51</v>
      </c>
      <c r="N7" s="1">
        <v>0</v>
      </c>
      <c r="O7" s="6">
        <v>0</v>
      </c>
      <c r="P7" s="1">
        <v>0</v>
      </c>
      <c r="Q7" s="1">
        <v>3</v>
      </c>
      <c r="R7" s="4">
        <v>0</v>
      </c>
      <c r="S7" s="3" t="s">
        <v>100</v>
      </c>
      <c r="T7" s="3">
        <v>0</v>
      </c>
      <c r="U7" s="4">
        <v>69.573599999999999</v>
      </c>
      <c r="V7" s="3">
        <v>0</v>
      </c>
      <c r="W7" s="4">
        <v>175.56700000000001</v>
      </c>
      <c r="X7" s="3">
        <v>0</v>
      </c>
      <c r="Y7" s="4">
        <v>0</v>
      </c>
      <c r="Z7" s="3">
        <v>0</v>
      </c>
      <c r="AA7" s="4">
        <v>0</v>
      </c>
      <c r="AB7" s="3">
        <v>0</v>
      </c>
      <c r="AC7" s="4">
        <v>0</v>
      </c>
      <c r="AD7" s="3">
        <v>0</v>
      </c>
      <c r="AE7" s="4">
        <v>352.5127</v>
      </c>
      <c r="AF7" s="3">
        <v>0</v>
      </c>
      <c r="AG7" s="3">
        <v>0</v>
      </c>
      <c r="AH7" s="4">
        <v>2.4542999999999999</v>
      </c>
      <c r="AI7" s="3">
        <v>0</v>
      </c>
      <c r="AJ7" s="4">
        <v>0</v>
      </c>
      <c r="AK7" s="3">
        <v>0</v>
      </c>
      <c r="AL7" s="4">
        <v>0</v>
      </c>
      <c r="AM7" s="3">
        <v>0</v>
      </c>
      <c r="AN7" s="4">
        <v>0</v>
      </c>
      <c r="AO7" s="3">
        <v>0</v>
      </c>
      <c r="AP7" s="3">
        <v>0</v>
      </c>
      <c r="AQ7" s="1" t="s">
        <v>106</v>
      </c>
      <c r="AR7" s="1" t="s">
        <v>32</v>
      </c>
      <c r="AS7" s="1" t="s">
        <v>76</v>
      </c>
    </row>
    <row r="8" spans="1:45" x14ac:dyDescent="0.2">
      <c r="A8" s="1" t="s">
        <v>21</v>
      </c>
      <c r="B8" s="1" t="s">
        <v>19</v>
      </c>
      <c r="C8" s="1">
        <v>7</v>
      </c>
      <c r="D8" s="5">
        <v>41548</v>
      </c>
      <c r="E8" s="5">
        <v>41640</v>
      </c>
      <c r="F8" s="1" t="s">
        <v>78</v>
      </c>
      <c r="G8" s="1" t="s">
        <v>28</v>
      </c>
      <c r="H8" s="1" t="s">
        <v>59</v>
      </c>
      <c r="I8" s="1" t="s">
        <v>31</v>
      </c>
      <c r="J8" s="1" t="s">
        <v>177</v>
      </c>
      <c r="K8" s="1" t="s">
        <v>100</v>
      </c>
      <c r="L8" s="3">
        <v>0</v>
      </c>
      <c r="M8" s="1">
        <v>51</v>
      </c>
      <c r="N8" s="1">
        <v>0</v>
      </c>
      <c r="O8" s="6">
        <v>0</v>
      </c>
      <c r="P8" s="1">
        <v>0</v>
      </c>
      <c r="Q8" s="1">
        <v>3</v>
      </c>
      <c r="R8" s="4">
        <v>0</v>
      </c>
      <c r="S8" s="3" t="s">
        <v>100</v>
      </c>
      <c r="T8" s="3">
        <v>0</v>
      </c>
      <c r="U8" s="4">
        <v>66.202200000000005</v>
      </c>
      <c r="V8" s="3">
        <v>0</v>
      </c>
      <c r="W8" s="4">
        <v>128.0214</v>
      </c>
      <c r="X8" s="3">
        <v>0</v>
      </c>
      <c r="Y8" s="4">
        <v>0</v>
      </c>
      <c r="Z8" s="3">
        <v>0</v>
      </c>
      <c r="AA8" s="4">
        <v>0</v>
      </c>
      <c r="AB8" s="3">
        <v>0</v>
      </c>
      <c r="AC8" s="4">
        <v>0</v>
      </c>
      <c r="AD8" s="3">
        <v>0</v>
      </c>
      <c r="AE8" s="4">
        <v>255.82749999999999</v>
      </c>
      <c r="AF8" s="3">
        <v>0</v>
      </c>
      <c r="AG8" s="3">
        <v>0</v>
      </c>
      <c r="AH8" s="4">
        <v>1.7804</v>
      </c>
      <c r="AI8" s="3">
        <v>0</v>
      </c>
      <c r="AJ8" s="4">
        <v>0</v>
      </c>
      <c r="AK8" s="3">
        <v>0</v>
      </c>
      <c r="AL8" s="4">
        <v>0</v>
      </c>
      <c r="AM8" s="3">
        <v>0</v>
      </c>
      <c r="AN8" s="4">
        <v>0</v>
      </c>
      <c r="AO8" s="3">
        <v>0</v>
      </c>
      <c r="AP8" s="3">
        <v>0</v>
      </c>
      <c r="AQ8" s="1" t="s">
        <v>106</v>
      </c>
      <c r="AR8" s="1" t="s">
        <v>32</v>
      </c>
      <c r="AS8" s="1" t="s">
        <v>76</v>
      </c>
    </row>
    <row r="9" spans="1:45" x14ac:dyDescent="0.2">
      <c r="A9" s="1" t="s">
        <v>21</v>
      </c>
      <c r="B9" s="1" t="s">
        <v>19</v>
      </c>
      <c r="C9" s="1">
        <v>7</v>
      </c>
      <c r="D9" s="5">
        <v>41548</v>
      </c>
      <c r="E9" s="5">
        <v>41640</v>
      </c>
      <c r="F9" s="1" t="s">
        <v>78</v>
      </c>
      <c r="G9" s="1" t="s">
        <v>28</v>
      </c>
      <c r="H9" s="1" t="s">
        <v>59</v>
      </c>
      <c r="I9" s="1" t="s">
        <v>31</v>
      </c>
      <c r="J9" s="1" t="s">
        <v>177</v>
      </c>
      <c r="K9" s="1" t="s">
        <v>100</v>
      </c>
      <c r="L9" s="3">
        <v>0</v>
      </c>
      <c r="M9" s="1">
        <v>51</v>
      </c>
      <c r="N9" s="1">
        <v>0</v>
      </c>
      <c r="O9" s="6">
        <v>0</v>
      </c>
      <c r="P9" s="1">
        <v>0</v>
      </c>
      <c r="Q9" s="1">
        <v>3</v>
      </c>
      <c r="R9" s="4">
        <v>0</v>
      </c>
      <c r="S9" s="3" t="s">
        <v>100</v>
      </c>
      <c r="T9" s="3">
        <v>0</v>
      </c>
      <c r="U9" s="4">
        <v>69.573599999999999</v>
      </c>
      <c r="V9" s="3">
        <v>0</v>
      </c>
      <c r="W9" s="4">
        <v>175.56700000000001</v>
      </c>
      <c r="X9" s="3">
        <v>0</v>
      </c>
      <c r="Y9" s="4">
        <v>0</v>
      </c>
      <c r="Z9" s="3">
        <v>0</v>
      </c>
      <c r="AA9" s="4">
        <v>0</v>
      </c>
      <c r="AB9" s="3">
        <v>0</v>
      </c>
      <c r="AC9" s="4">
        <v>0</v>
      </c>
      <c r="AD9" s="3">
        <v>0</v>
      </c>
      <c r="AE9" s="4">
        <v>352.5127</v>
      </c>
      <c r="AF9" s="3">
        <v>0</v>
      </c>
      <c r="AG9" s="3">
        <v>0</v>
      </c>
      <c r="AH9" s="4">
        <v>2.4542999999999999</v>
      </c>
      <c r="AI9" s="3">
        <v>0</v>
      </c>
      <c r="AJ9" s="4">
        <v>0</v>
      </c>
      <c r="AK9" s="3">
        <v>0</v>
      </c>
      <c r="AL9" s="4">
        <v>0</v>
      </c>
      <c r="AM9" s="3">
        <v>0</v>
      </c>
      <c r="AN9" s="4">
        <v>0</v>
      </c>
      <c r="AO9" s="3">
        <v>0</v>
      </c>
      <c r="AP9" s="3">
        <v>0</v>
      </c>
      <c r="AQ9" s="1" t="s">
        <v>106</v>
      </c>
      <c r="AR9" s="1" t="s">
        <v>32</v>
      </c>
      <c r="AS9" s="1" t="s">
        <v>76</v>
      </c>
    </row>
    <row r="10" spans="1:45" x14ac:dyDescent="0.2">
      <c r="A10" s="1" t="s">
        <v>94</v>
      </c>
      <c r="B10" s="1" t="s">
        <v>1</v>
      </c>
      <c r="C10" s="1">
        <v>9</v>
      </c>
      <c r="D10" s="5">
        <v>40513</v>
      </c>
      <c r="E10" s="5">
        <v>51471</v>
      </c>
      <c r="F10" s="1" t="s">
        <v>250</v>
      </c>
      <c r="G10" s="1" t="s">
        <v>28</v>
      </c>
      <c r="H10" s="1" t="s">
        <v>28</v>
      </c>
      <c r="I10" s="1" t="s">
        <v>67</v>
      </c>
      <c r="J10" s="1" t="s">
        <v>29</v>
      </c>
      <c r="K10" s="1" t="s">
        <v>100</v>
      </c>
      <c r="L10" s="3">
        <v>0</v>
      </c>
      <c r="M10" s="1">
        <v>0</v>
      </c>
      <c r="N10" s="1">
        <v>1584</v>
      </c>
      <c r="O10" s="6">
        <v>0.24299999999999999</v>
      </c>
      <c r="P10" s="1">
        <v>384.91199999999998</v>
      </c>
      <c r="Q10" s="1">
        <v>30.02</v>
      </c>
      <c r="R10" s="4">
        <v>15586.7989</v>
      </c>
      <c r="S10" s="3" t="s">
        <v>100</v>
      </c>
      <c r="T10" s="3">
        <v>0</v>
      </c>
      <c r="U10" s="4">
        <v>0</v>
      </c>
      <c r="V10" s="3">
        <v>0</v>
      </c>
      <c r="W10" s="4">
        <v>1399.4652000000001</v>
      </c>
      <c r="X10" s="3">
        <v>0</v>
      </c>
      <c r="Y10" s="4">
        <v>0</v>
      </c>
      <c r="Z10" s="3">
        <v>0</v>
      </c>
      <c r="AA10" s="4">
        <v>0</v>
      </c>
      <c r="AB10" s="3">
        <v>0</v>
      </c>
      <c r="AC10" s="4">
        <v>0</v>
      </c>
      <c r="AD10" s="3">
        <v>0</v>
      </c>
      <c r="AE10" s="4">
        <v>10.7704</v>
      </c>
      <c r="AF10" s="3">
        <v>147.63999999999999</v>
      </c>
      <c r="AG10" s="3">
        <v>0</v>
      </c>
      <c r="AH10" s="4">
        <v>0</v>
      </c>
      <c r="AI10" s="3">
        <v>0</v>
      </c>
      <c r="AJ10" s="4">
        <v>0</v>
      </c>
      <c r="AK10" s="3">
        <v>0</v>
      </c>
      <c r="AL10" s="4">
        <v>0</v>
      </c>
      <c r="AM10" s="3">
        <v>0</v>
      </c>
      <c r="AN10" s="4">
        <v>0</v>
      </c>
      <c r="AO10" s="3">
        <v>0</v>
      </c>
      <c r="AP10" s="3">
        <v>0</v>
      </c>
      <c r="AQ10" s="1" t="s">
        <v>248</v>
      </c>
      <c r="AR10" s="1" t="s">
        <v>32</v>
      </c>
      <c r="AS10" s="1" t="s">
        <v>76</v>
      </c>
    </row>
    <row r="11" spans="1:45" x14ac:dyDescent="0.2">
      <c r="A11" s="1" t="s">
        <v>94</v>
      </c>
      <c r="B11" s="1" t="s">
        <v>1</v>
      </c>
      <c r="C11" s="1">
        <v>9</v>
      </c>
      <c r="D11" s="5">
        <v>40513</v>
      </c>
      <c r="E11" s="5">
        <v>51471</v>
      </c>
      <c r="F11" s="1" t="s">
        <v>250</v>
      </c>
      <c r="G11" s="1" t="s">
        <v>28</v>
      </c>
      <c r="H11" s="1" t="s">
        <v>28</v>
      </c>
      <c r="I11" s="1" t="s">
        <v>67</v>
      </c>
      <c r="J11" s="1" t="s">
        <v>29</v>
      </c>
      <c r="K11" s="1" t="s">
        <v>100</v>
      </c>
      <c r="L11" s="3">
        <v>0</v>
      </c>
      <c r="M11" s="1">
        <v>0</v>
      </c>
      <c r="N11" s="1">
        <v>1584</v>
      </c>
      <c r="O11" s="6">
        <v>0.24299999999999999</v>
      </c>
      <c r="P11" s="1">
        <v>384.91199999999998</v>
      </c>
      <c r="Q11" s="1">
        <v>30.02</v>
      </c>
      <c r="R11" s="4">
        <v>15586.7989</v>
      </c>
      <c r="S11" s="3" t="s">
        <v>100</v>
      </c>
      <c r="T11" s="3">
        <v>0</v>
      </c>
      <c r="U11" s="4">
        <v>0</v>
      </c>
      <c r="V11" s="3">
        <v>0</v>
      </c>
      <c r="W11" s="4">
        <v>1399.4652000000001</v>
      </c>
      <c r="X11" s="3">
        <v>0</v>
      </c>
      <c r="Y11" s="4">
        <v>0</v>
      </c>
      <c r="Z11" s="3">
        <v>0</v>
      </c>
      <c r="AA11" s="4">
        <v>0</v>
      </c>
      <c r="AB11" s="3">
        <v>0</v>
      </c>
      <c r="AC11" s="4">
        <v>0</v>
      </c>
      <c r="AD11" s="3">
        <v>0</v>
      </c>
      <c r="AE11" s="4">
        <v>10.7704</v>
      </c>
      <c r="AF11" s="3">
        <v>204.43</v>
      </c>
      <c r="AG11" s="3">
        <v>0</v>
      </c>
      <c r="AH11" s="4">
        <v>0</v>
      </c>
      <c r="AI11" s="3">
        <v>0</v>
      </c>
      <c r="AJ11" s="4">
        <v>0</v>
      </c>
      <c r="AK11" s="3">
        <v>0</v>
      </c>
      <c r="AL11" s="4">
        <v>0</v>
      </c>
      <c r="AM11" s="3">
        <v>0</v>
      </c>
      <c r="AN11" s="4">
        <v>0</v>
      </c>
      <c r="AO11" s="3">
        <v>0</v>
      </c>
      <c r="AP11" s="3">
        <v>0</v>
      </c>
      <c r="AQ11" s="1" t="s">
        <v>248</v>
      </c>
      <c r="AR11" s="1" t="s">
        <v>32</v>
      </c>
      <c r="AS11" s="1" t="s">
        <v>76</v>
      </c>
    </row>
    <row r="12" spans="1:45" x14ac:dyDescent="0.2">
      <c r="A12" s="1" t="s">
        <v>95</v>
      </c>
      <c r="B12" s="1" t="s">
        <v>1</v>
      </c>
      <c r="C12" s="1">
        <v>9</v>
      </c>
      <c r="D12" s="5">
        <v>40513</v>
      </c>
      <c r="E12" s="5">
        <v>49675</v>
      </c>
      <c r="F12" s="1" t="s">
        <v>250</v>
      </c>
      <c r="G12" s="1" t="s">
        <v>28</v>
      </c>
      <c r="H12" s="1" t="s">
        <v>28</v>
      </c>
      <c r="I12" s="1" t="s">
        <v>67</v>
      </c>
      <c r="J12" s="1" t="s">
        <v>29</v>
      </c>
      <c r="K12" s="1" t="s">
        <v>100</v>
      </c>
      <c r="L12" s="3">
        <v>0</v>
      </c>
      <c r="M12" s="1">
        <v>0</v>
      </c>
      <c r="N12" s="1">
        <v>1584</v>
      </c>
      <c r="O12" s="6">
        <v>0.34200000000000003</v>
      </c>
      <c r="P12" s="1">
        <v>541.72799999999995</v>
      </c>
      <c r="Q12" s="1">
        <v>25.1</v>
      </c>
      <c r="R12" s="4">
        <v>15586.7989</v>
      </c>
      <c r="S12" s="3" t="s">
        <v>100</v>
      </c>
      <c r="T12" s="3">
        <v>0</v>
      </c>
      <c r="U12" s="4">
        <v>0</v>
      </c>
      <c r="V12" s="3">
        <v>0</v>
      </c>
      <c r="W12" s="4">
        <v>1399.4652000000001</v>
      </c>
      <c r="X12" s="3">
        <v>0</v>
      </c>
      <c r="Y12" s="4">
        <v>0</v>
      </c>
      <c r="Z12" s="3">
        <v>0</v>
      </c>
      <c r="AA12" s="4">
        <v>0</v>
      </c>
      <c r="AB12" s="3">
        <v>0</v>
      </c>
      <c r="AC12" s="4">
        <v>0</v>
      </c>
      <c r="AD12" s="3">
        <v>0</v>
      </c>
      <c r="AE12" s="4">
        <v>0</v>
      </c>
      <c r="AF12" s="3">
        <v>0</v>
      </c>
      <c r="AG12" s="3">
        <v>0</v>
      </c>
      <c r="AH12" s="4">
        <v>0</v>
      </c>
      <c r="AI12" s="3">
        <v>0</v>
      </c>
      <c r="AJ12" s="4">
        <v>0</v>
      </c>
      <c r="AK12" s="3">
        <v>0</v>
      </c>
      <c r="AL12" s="4">
        <v>0</v>
      </c>
      <c r="AM12" s="3">
        <v>0</v>
      </c>
      <c r="AN12" s="4">
        <v>0</v>
      </c>
      <c r="AO12" s="3">
        <v>0</v>
      </c>
      <c r="AP12" s="3">
        <v>0</v>
      </c>
      <c r="AQ12" s="1" t="s">
        <v>248</v>
      </c>
      <c r="AR12" s="1" t="s">
        <v>32</v>
      </c>
      <c r="AS12" s="1" t="s">
        <v>76</v>
      </c>
    </row>
    <row r="13" spans="1:45" x14ac:dyDescent="0.2">
      <c r="A13" s="1" t="s">
        <v>95</v>
      </c>
      <c r="B13" s="1" t="s">
        <v>1</v>
      </c>
      <c r="C13" s="1">
        <v>9</v>
      </c>
      <c r="D13" s="5">
        <v>40513</v>
      </c>
      <c r="E13" s="5">
        <v>49675</v>
      </c>
      <c r="F13" s="1" t="s">
        <v>250</v>
      </c>
      <c r="G13" s="1" t="s">
        <v>28</v>
      </c>
      <c r="H13" s="1" t="s">
        <v>28</v>
      </c>
      <c r="I13" s="1" t="s">
        <v>67</v>
      </c>
      <c r="J13" s="1" t="s">
        <v>29</v>
      </c>
      <c r="K13" s="1" t="s">
        <v>100</v>
      </c>
      <c r="L13" s="3">
        <v>0</v>
      </c>
      <c r="M13" s="1">
        <v>0</v>
      </c>
      <c r="N13" s="1">
        <v>1584</v>
      </c>
      <c r="O13" s="6">
        <v>0.34200000000000003</v>
      </c>
      <c r="P13" s="1">
        <v>541.72799999999995</v>
      </c>
      <c r="Q13" s="1">
        <v>25.1</v>
      </c>
      <c r="R13" s="4">
        <v>15586.7989</v>
      </c>
      <c r="S13" s="3" t="s">
        <v>100</v>
      </c>
      <c r="T13" s="3">
        <v>0</v>
      </c>
      <c r="U13" s="4">
        <v>0</v>
      </c>
      <c r="V13" s="3">
        <v>0</v>
      </c>
      <c r="W13" s="4">
        <v>1399.4652000000001</v>
      </c>
      <c r="X13" s="3">
        <v>0</v>
      </c>
      <c r="Y13" s="4">
        <v>0</v>
      </c>
      <c r="Z13" s="3">
        <v>0</v>
      </c>
      <c r="AA13" s="4">
        <v>0</v>
      </c>
      <c r="AB13" s="3">
        <v>0</v>
      </c>
      <c r="AC13" s="4">
        <v>0</v>
      </c>
      <c r="AD13" s="3">
        <v>0</v>
      </c>
      <c r="AE13" s="4">
        <v>0</v>
      </c>
      <c r="AF13" s="3">
        <v>0</v>
      </c>
      <c r="AG13" s="3">
        <v>0</v>
      </c>
      <c r="AH13" s="4">
        <v>0</v>
      </c>
      <c r="AI13" s="3">
        <v>0</v>
      </c>
      <c r="AJ13" s="4">
        <v>0</v>
      </c>
      <c r="AK13" s="3">
        <v>0</v>
      </c>
      <c r="AL13" s="4">
        <v>0</v>
      </c>
      <c r="AM13" s="3">
        <v>0</v>
      </c>
      <c r="AN13" s="4">
        <v>0</v>
      </c>
      <c r="AO13" s="3">
        <v>0</v>
      </c>
      <c r="AP13" s="3">
        <v>0</v>
      </c>
      <c r="AQ13" s="1" t="s">
        <v>248</v>
      </c>
      <c r="AR13" s="1" t="s">
        <v>32</v>
      </c>
      <c r="AS13" s="1" t="s">
        <v>76</v>
      </c>
    </row>
    <row r="14" spans="1:45" x14ac:dyDescent="0.2">
      <c r="A14" s="1" t="s">
        <v>96</v>
      </c>
      <c r="B14" s="1" t="s">
        <v>66</v>
      </c>
      <c r="C14" s="1">
        <v>9</v>
      </c>
      <c r="D14" s="5">
        <v>40513</v>
      </c>
      <c r="E14" s="5">
        <v>49675</v>
      </c>
      <c r="F14" s="1" t="s">
        <v>250</v>
      </c>
      <c r="G14" s="1" t="s">
        <v>1</v>
      </c>
      <c r="H14" s="1" t="s">
        <v>28</v>
      </c>
      <c r="I14" s="1" t="s">
        <v>1</v>
      </c>
      <c r="J14" s="1" t="s">
        <v>1</v>
      </c>
      <c r="K14" s="1" t="s">
        <v>100</v>
      </c>
      <c r="L14" s="3">
        <v>0</v>
      </c>
      <c r="M14" s="1">
        <v>0</v>
      </c>
      <c r="N14" s="1">
        <v>1584</v>
      </c>
      <c r="O14" s="6">
        <v>5.2999999999999999E-2</v>
      </c>
      <c r="P14" s="1">
        <v>83.951999999999998</v>
      </c>
      <c r="Q14" s="1">
        <v>25.1</v>
      </c>
      <c r="R14" s="4">
        <v>0</v>
      </c>
      <c r="S14" s="3" t="s">
        <v>1</v>
      </c>
      <c r="T14" s="3">
        <v>0</v>
      </c>
      <c r="U14" s="4">
        <v>0</v>
      </c>
      <c r="V14" s="3">
        <v>0</v>
      </c>
      <c r="W14" s="4">
        <v>0</v>
      </c>
      <c r="X14" s="3">
        <v>0</v>
      </c>
      <c r="Y14" s="4">
        <v>0</v>
      </c>
      <c r="Z14" s="3">
        <v>0</v>
      </c>
      <c r="AA14" s="4">
        <v>0</v>
      </c>
      <c r="AB14" s="3">
        <v>0</v>
      </c>
      <c r="AC14" s="4">
        <v>0</v>
      </c>
      <c r="AD14" s="3">
        <v>0</v>
      </c>
      <c r="AE14" s="4">
        <v>0</v>
      </c>
      <c r="AF14" s="3">
        <v>0</v>
      </c>
      <c r="AG14" s="3">
        <v>0</v>
      </c>
      <c r="AH14" s="4">
        <v>0</v>
      </c>
      <c r="AI14" s="3">
        <v>0</v>
      </c>
      <c r="AJ14" s="4">
        <v>0</v>
      </c>
      <c r="AK14" s="3">
        <v>0</v>
      </c>
      <c r="AL14" s="4">
        <v>0</v>
      </c>
      <c r="AM14" s="3">
        <v>0</v>
      </c>
      <c r="AN14" s="4">
        <v>0</v>
      </c>
      <c r="AO14" s="3">
        <v>0</v>
      </c>
      <c r="AP14" s="3">
        <v>0</v>
      </c>
      <c r="AQ14" s="1" t="s">
        <v>248</v>
      </c>
      <c r="AR14" s="1" t="s">
        <v>32</v>
      </c>
      <c r="AS14" s="1" t="s">
        <v>76</v>
      </c>
    </row>
    <row r="15" spans="1:45" x14ac:dyDescent="0.2">
      <c r="A15" s="1" t="s">
        <v>96</v>
      </c>
      <c r="B15" s="1" t="s">
        <v>66</v>
      </c>
      <c r="C15" s="1">
        <v>9</v>
      </c>
      <c r="D15" s="5">
        <v>40513</v>
      </c>
      <c r="E15" s="5">
        <v>49675</v>
      </c>
      <c r="F15" s="1" t="s">
        <v>250</v>
      </c>
      <c r="G15" s="1" t="s">
        <v>1</v>
      </c>
      <c r="H15" s="1" t="s">
        <v>28</v>
      </c>
      <c r="I15" s="1" t="s">
        <v>1</v>
      </c>
      <c r="J15" s="1" t="s">
        <v>1</v>
      </c>
      <c r="K15" s="1" t="s">
        <v>100</v>
      </c>
      <c r="L15" s="3">
        <v>0</v>
      </c>
      <c r="M15" s="1">
        <v>0</v>
      </c>
      <c r="N15" s="1">
        <v>1584</v>
      </c>
      <c r="O15" s="6">
        <v>5.2999999999999999E-2</v>
      </c>
      <c r="P15" s="1">
        <v>83.951999999999998</v>
      </c>
      <c r="Q15" s="1">
        <v>25.1</v>
      </c>
      <c r="R15" s="4">
        <v>0</v>
      </c>
      <c r="S15" s="3" t="s">
        <v>1</v>
      </c>
      <c r="T15" s="3">
        <v>0</v>
      </c>
      <c r="U15" s="4">
        <v>0</v>
      </c>
      <c r="V15" s="3">
        <v>0</v>
      </c>
      <c r="W15" s="4">
        <v>0</v>
      </c>
      <c r="X15" s="3">
        <v>0</v>
      </c>
      <c r="Y15" s="4">
        <v>0</v>
      </c>
      <c r="Z15" s="3">
        <v>0</v>
      </c>
      <c r="AA15" s="4">
        <v>0</v>
      </c>
      <c r="AB15" s="3">
        <v>0</v>
      </c>
      <c r="AC15" s="4">
        <v>0</v>
      </c>
      <c r="AD15" s="3">
        <v>0</v>
      </c>
      <c r="AE15" s="4">
        <v>0</v>
      </c>
      <c r="AF15" s="3">
        <v>0</v>
      </c>
      <c r="AG15" s="3">
        <v>0</v>
      </c>
      <c r="AH15" s="4">
        <v>0</v>
      </c>
      <c r="AI15" s="3">
        <v>0</v>
      </c>
      <c r="AJ15" s="4">
        <v>0</v>
      </c>
      <c r="AK15" s="3">
        <v>0</v>
      </c>
      <c r="AL15" s="4">
        <v>0</v>
      </c>
      <c r="AM15" s="3">
        <v>0</v>
      </c>
      <c r="AN15" s="4">
        <v>0</v>
      </c>
      <c r="AO15" s="3">
        <v>0</v>
      </c>
      <c r="AP15" s="3">
        <v>0</v>
      </c>
      <c r="AQ15" s="1" t="s">
        <v>248</v>
      </c>
      <c r="AR15" s="1" t="s">
        <v>32</v>
      </c>
      <c r="AS15" s="1" t="s">
        <v>76</v>
      </c>
    </row>
    <row r="16" spans="1:45" x14ac:dyDescent="0.2">
      <c r="A16" s="1" t="s">
        <v>97</v>
      </c>
      <c r="B16" s="1" t="s">
        <v>66</v>
      </c>
      <c r="C16" s="1">
        <v>9</v>
      </c>
      <c r="D16" s="5">
        <v>40513</v>
      </c>
      <c r="E16" s="5">
        <v>42736</v>
      </c>
      <c r="F16" s="1" t="s">
        <v>250</v>
      </c>
      <c r="G16" s="1" t="s">
        <v>1</v>
      </c>
      <c r="H16" s="1" t="s">
        <v>28</v>
      </c>
      <c r="I16" s="1" t="s">
        <v>1</v>
      </c>
      <c r="J16" s="1" t="s">
        <v>1</v>
      </c>
      <c r="K16" s="1" t="s">
        <v>100</v>
      </c>
      <c r="L16" s="3">
        <v>0</v>
      </c>
      <c r="M16" s="1">
        <v>0</v>
      </c>
      <c r="N16" s="1">
        <v>1584</v>
      </c>
      <c r="O16" s="6">
        <v>4.0000000000000001E-3</v>
      </c>
      <c r="P16" s="1">
        <v>6.3360000000000003</v>
      </c>
      <c r="Q16" s="1">
        <v>6.09</v>
      </c>
      <c r="R16" s="4">
        <v>0</v>
      </c>
      <c r="S16" s="3" t="s">
        <v>1</v>
      </c>
      <c r="T16" s="3">
        <v>0</v>
      </c>
      <c r="U16" s="4">
        <v>0</v>
      </c>
      <c r="V16" s="3">
        <v>0</v>
      </c>
      <c r="W16" s="4">
        <v>0</v>
      </c>
      <c r="X16" s="3">
        <v>0</v>
      </c>
      <c r="Y16" s="4">
        <v>0</v>
      </c>
      <c r="Z16" s="3">
        <v>0</v>
      </c>
      <c r="AA16" s="4">
        <v>0</v>
      </c>
      <c r="AB16" s="3">
        <v>0</v>
      </c>
      <c r="AC16" s="4">
        <v>0</v>
      </c>
      <c r="AD16" s="3">
        <v>0</v>
      </c>
      <c r="AE16" s="4">
        <v>0</v>
      </c>
      <c r="AF16" s="3">
        <v>0</v>
      </c>
      <c r="AG16" s="3">
        <v>0</v>
      </c>
      <c r="AH16" s="4">
        <v>0</v>
      </c>
      <c r="AI16" s="3">
        <v>0</v>
      </c>
      <c r="AJ16" s="4">
        <v>0</v>
      </c>
      <c r="AK16" s="3">
        <v>0</v>
      </c>
      <c r="AL16" s="4">
        <v>0</v>
      </c>
      <c r="AM16" s="3">
        <v>0</v>
      </c>
      <c r="AN16" s="4">
        <v>0</v>
      </c>
      <c r="AO16" s="3">
        <v>0</v>
      </c>
      <c r="AP16" s="3">
        <v>0</v>
      </c>
      <c r="AQ16" s="1" t="s">
        <v>248</v>
      </c>
      <c r="AR16" s="1" t="s">
        <v>32</v>
      </c>
      <c r="AS16" s="1" t="s">
        <v>76</v>
      </c>
    </row>
    <row r="17" spans="1:45" x14ac:dyDescent="0.2">
      <c r="A17" s="1" t="s">
        <v>97</v>
      </c>
      <c r="B17" s="1" t="s">
        <v>66</v>
      </c>
      <c r="C17" s="1">
        <v>9</v>
      </c>
      <c r="D17" s="5">
        <v>40513</v>
      </c>
      <c r="E17" s="5">
        <v>42736</v>
      </c>
      <c r="F17" s="1" t="s">
        <v>250</v>
      </c>
      <c r="G17" s="1" t="s">
        <v>1</v>
      </c>
      <c r="H17" s="1" t="s">
        <v>28</v>
      </c>
      <c r="I17" s="1" t="s">
        <v>1</v>
      </c>
      <c r="J17" s="1" t="s">
        <v>1</v>
      </c>
      <c r="K17" s="1" t="s">
        <v>100</v>
      </c>
      <c r="L17" s="3">
        <v>0</v>
      </c>
      <c r="M17" s="1">
        <v>0</v>
      </c>
      <c r="N17" s="1">
        <v>1584</v>
      </c>
      <c r="O17" s="6">
        <v>4.0000000000000001E-3</v>
      </c>
      <c r="P17" s="1">
        <v>6.3360000000000003</v>
      </c>
      <c r="Q17" s="1">
        <v>6.09</v>
      </c>
      <c r="R17" s="4">
        <v>0</v>
      </c>
      <c r="S17" s="3" t="s">
        <v>1</v>
      </c>
      <c r="T17" s="3">
        <v>0</v>
      </c>
      <c r="U17" s="4">
        <v>0</v>
      </c>
      <c r="V17" s="3">
        <v>0</v>
      </c>
      <c r="W17" s="4">
        <v>0</v>
      </c>
      <c r="X17" s="3">
        <v>0</v>
      </c>
      <c r="Y17" s="4">
        <v>0</v>
      </c>
      <c r="Z17" s="3">
        <v>0</v>
      </c>
      <c r="AA17" s="4">
        <v>0</v>
      </c>
      <c r="AB17" s="3">
        <v>0</v>
      </c>
      <c r="AC17" s="4">
        <v>0</v>
      </c>
      <c r="AD17" s="3">
        <v>0</v>
      </c>
      <c r="AE17" s="4">
        <v>0</v>
      </c>
      <c r="AF17" s="3">
        <v>0</v>
      </c>
      <c r="AG17" s="3">
        <v>0</v>
      </c>
      <c r="AH17" s="4">
        <v>0</v>
      </c>
      <c r="AI17" s="3">
        <v>0</v>
      </c>
      <c r="AJ17" s="4">
        <v>0</v>
      </c>
      <c r="AK17" s="3">
        <v>0</v>
      </c>
      <c r="AL17" s="4">
        <v>0</v>
      </c>
      <c r="AM17" s="3">
        <v>0</v>
      </c>
      <c r="AN17" s="4">
        <v>0</v>
      </c>
      <c r="AO17" s="3">
        <v>0</v>
      </c>
      <c r="AP17" s="3">
        <v>0</v>
      </c>
      <c r="AQ17" s="1" t="s">
        <v>248</v>
      </c>
      <c r="AR17" s="1" t="s">
        <v>32</v>
      </c>
      <c r="AS17" s="1" t="s">
        <v>76</v>
      </c>
    </row>
    <row r="18" spans="1:45" x14ac:dyDescent="0.2">
      <c r="A18" s="1" t="s">
        <v>98</v>
      </c>
      <c r="B18" s="1" t="s">
        <v>66</v>
      </c>
      <c r="C18" s="1">
        <v>9</v>
      </c>
      <c r="D18" s="5">
        <v>40513</v>
      </c>
      <c r="E18" s="5">
        <v>42005</v>
      </c>
      <c r="F18" s="1" t="s">
        <v>250</v>
      </c>
      <c r="G18" s="1" t="s">
        <v>1</v>
      </c>
      <c r="H18" s="1" t="s">
        <v>28</v>
      </c>
      <c r="I18" s="1" t="s">
        <v>1</v>
      </c>
      <c r="J18" s="1" t="s">
        <v>1</v>
      </c>
      <c r="K18" s="1" t="s">
        <v>100</v>
      </c>
      <c r="L18" s="3">
        <v>0</v>
      </c>
      <c r="M18" s="1">
        <v>0</v>
      </c>
      <c r="N18" s="1">
        <v>1584</v>
      </c>
      <c r="O18" s="6">
        <v>5.2999999999999999E-2</v>
      </c>
      <c r="P18" s="1">
        <v>83.951999999999998</v>
      </c>
      <c r="Q18" s="1">
        <v>4.09</v>
      </c>
      <c r="R18" s="4">
        <v>0</v>
      </c>
      <c r="S18" s="3" t="s">
        <v>1</v>
      </c>
      <c r="T18" s="3">
        <v>0</v>
      </c>
      <c r="U18" s="4">
        <v>0</v>
      </c>
      <c r="V18" s="3">
        <v>0</v>
      </c>
      <c r="W18" s="4">
        <v>0</v>
      </c>
      <c r="X18" s="3">
        <v>0</v>
      </c>
      <c r="Y18" s="4">
        <v>0</v>
      </c>
      <c r="Z18" s="3">
        <v>0</v>
      </c>
      <c r="AA18" s="4">
        <v>0</v>
      </c>
      <c r="AB18" s="3">
        <v>0</v>
      </c>
      <c r="AC18" s="4">
        <v>0</v>
      </c>
      <c r="AD18" s="3">
        <v>0</v>
      </c>
      <c r="AE18" s="4">
        <v>0</v>
      </c>
      <c r="AF18" s="3">
        <v>0</v>
      </c>
      <c r="AG18" s="3">
        <v>0</v>
      </c>
      <c r="AH18" s="4">
        <v>0</v>
      </c>
      <c r="AI18" s="3">
        <v>0</v>
      </c>
      <c r="AJ18" s="4">
        <v>0</v>
      </c>
      <c r="AK18" s="3">
        <v>0</v>
      </c>
      <c r="AL18" s="4">
        <v>0</v>
      </c>
      <c r="AM18" s="3">
        <v>0</v>
      </c>
      <c r="AN18" s="4">
        <v>0</v>
      </c>
      <c r="AO18" s="3">
        <v>0</v>
      </c>
      <c r="AP18" s="3">
        <v>0</v>
      </c>
      <c r="AQ18" s="1" t="s">
        <v>248</v>
      </c>
      <c r="AR18" s="1" t="s">
        <v>32</v>
      </c>
      <c r="AS18" s="1" t="s">
        <v>76</v>
      </c>
    </row>
    <row r="19" spans="1:45" x14ac:dyDescent="0.2">
      <c r="A19" s="1" t="s">
        <v>98</v>
      </c>
      <c r="B19" s="1" t="s">
        <v>66</v>
      </c>
      <c r="C19" s="1">
        <v>9</v>
      </c>
      <c r="D19" s="5">
        <v>40513</v>
      </c>
      <c r="E19" s="5">
        <v>42005</v>
      </c>
      <c r="F19" s="1" t="s">
        <v>250</v>
      </c>
      <c r="G19" s="1" t="s">
        <v>1</v>
      </c>
      <c r="H19" s="1" t="s">
        <v>28</v>
      </c>
      <c r="I19" s="1" t="s">
        <v>1</v>
      </c>
      <c r="J19" s="1" t="s">
        <v>1</v>
      </c>
      <c r="K19" s="1" t="s">
        <v>100</v>
      </c>
      <c r="L19" s="3">
        <v>0</v>
      </c>
      <c r="M19" s="1">
        <v>0</v>
      </c>
      <c r="N19" s="1">
        <v>1584</v>
      </c>
      <c r="O19" s="6">
        <v>5.2999999999999999E-2</v>
      </c>
      <c r="P19" s="1">
        <v>83.951999999999998</v>
      </c>
      <c r="Q19" s="1">
        <v>4.09</v>
      </c>
      <c r="R19" s="4">
        <v>0</v>
      </c>
      <c r="S19" s="3" t="s">
        <v>1</v>
      </c>
      <c r="T19" s="3">
        <v>0</v>
      </c>
      <c r="U19" s="4">
        <v>0</v>
      </c>
      <c r="V19" s="3">
        <v>0</v>
      </c>
      <c r="W19" s="4">
        <v>0</v>
      </c>
      <c r="X19" s="3">
        <v>0</v>
      </c>
      <c r="Y19" s="4">
        <v>0</v>
      </c>
      <c r="Z19" s="3">
        <v>0</v>
      </c>
      <c r="AA19" s="4">
        <v>0</v>
      </c>
      <c r="AB19" s="3">
        <v>0</v>
      </c>
      <c r="AC19" s="4">
        <v>0</v>
      </c>
      <c r="AD19" s="3">
        <v>0</v>
      </c>
      <c r="AE19" s="4">
        <v>0</v>
      </c>
      <c r="AF19" s="3">
        <v>0</v>
      </c>
      <c r="AG19" s="3">
        <v>0</v>
      </c>
      <c r="AH19" s="4">
        <v>0</v>
      </c>
      <c r="AI19" s="3">
        <v>0</v>
      </c>
      <c r="AJ19" s="4">
        <v>0</v>
      </c>
      <c r="AK19" s="3">
        <v>0</v>
      </c>
      <c r="AL19" s="4">
        <v>0</v>
      </c>
      <c r="AM19" s="3">
        <v>0</v>
      </c>
      <c r="AN19" s="4">
        <v>0</v>
      </c>
      <c r="AO19" s="3">
        <v>0</v>
      </c>
      <c r="AP19" s="3">
        <v>0</v>
      </c>
      <c r="AQ19" s="1" t="s">
        <v>248</v>
      </c>
      <c r="AR19" s="1" t="s">
        <v>32</v>
      </c>
      <c r="AS19" s="1" t="s">
        <v>76</v>
      </c>
    </row>
    <row r="20" spans="1:45" x14ac:dyDescent="0.2">
      <c r="A20" s="1" t="s">
        <v>99</v>
      </c>
      <c r="B20" s="1" t="s">
        <v>1</v>
      </c>
      <c r="C20" s="1">
        <v>9</v>
      </c>
      <c r="D20" s="5">
        <v>41487</v>
      </c>
      <c r="E20" s="5">
        <v>109575</v>
      </c>
      <c r="F20" s="1" t="s">
        <v>250</v>
      </c>
      <c r="G20" s="1" t="s">
        <v>28</v>
      </c>
      <c r="H20" s="1" t="s">
        <v>28</v>
      </c>
      <c r="I20" s="1" t="s">
        <v>67</v>
      </c>
      <c r="J20" s="1" t="s">
        <v>30</v>
      </c>
      <c r="K20" s="1" t="s">
        <v>100</v>
      </c>
      <c r="L20" s="3">
        <v>0</v>
      </c>
      <c r="M20" s="1">
        <v>483</v>
      </c>
      <c r="N20" s="1">
        <v>1584</v>
      </c>
      <c r="O20" s="6">
        <v>0.30499999999999999</v>
      </c>
      <c r="P20" s="1">
        <v>483.12</v>
      </c>
      <c r="Q20" s="1">
        <v>186.54</v>
      </c>
      <c r="R20" s="4">
        <v>15586.7989</v>
      </c>
      <c r="S20" s="3" t="s">
        <v>100</v>
      </c>
      <c r="T20" s="3">
        <v>268198.71999999997</v>
      </c>
      <c r="U20" s="4">
        <v>2130.2804999999998</v>
      </c>
      <c r="V20" s="3">
        <v>36655.279999999999</v>
      </c>
      <c r="W20" s="4">
        <v>1399.4652000000001</v>
      </c>
      <c r="X20" s="3">
        <v>24080.3</v>
      </c>
      <c r="Y20" s="4">
        <v>0</v>
      </c>
      <c r="Z20" s="3">
        <v>0</v>
      </c>
      <c r="AA20" s="4">
        <v>0</v>
      </c>
      <c r="AB20" s="3">
        <v>0</v>
      </c>
      <c r="AC20" s="4">
        <v>0</v>
      </c>
      <c r="AD20" s="3">
        <v>0</v>
      </c>
      <c r="AE20" s="4">
        <v>10.7704</v>
      </c>
      <c r="AF20" s="3">
        <v>185.32</v>
      </c>
      <c r="AG20" s="3">
        <v>0</v>
      </c>
      <c r="AH20" s="4">
        <v>0</v>
      </c>
      <c r="AI20" s="3">
        <v>0</v>
      </c>
      <c r="AJ20" s="4">
        <v>0</v>
      </c>
      <c r="AK20" s="3">
        <v>0</v>
      </c>
      <c r="AL20" s="4">
        <v>0</v>
      </c>
      <c r="AM20" s="3">
        <v>0</v>
      </c>
      <c r="AN20" s="4">
        <v>0</v>
      </c>
      <c r="AO20" s="3">
        <v>0</v>
      </c>
      <c r="AP20" s="3">
        <v>0</v>
      </c>
      <c r="AQ20" s="1" t="s">
        <v>248</v>
      </c>
      <c r="AR20" s="1" t="s">
        <v>32</v>
      </c>
      <c r="AS20" s="1" t="s">
        <v>76</v>
      </c>
    </row>
    <row r="21" spans="1:45" x14ac:dyDescent="0.2">
      <c r="A21" s="1" t="s">
        <v>99</v>
      </c>
      <c r="B21" s="1" t="s">
        <v>1</v>
      </c>
      <c r="C21" s="1">
        <v>9</v>
      </c>
      <c r="D21" s="5">
        <v>41487</v>
      </c>
      <c r="E21" s="5">
        <v>109575</v>
      </c>
      <c r="F21" s="1" t="s">
        <v>250</v>
      </c>
      <c r="G21" s="1" t="s">
        <v>28</v>
      </c>
      <c r="H21" s="1" t="s">
        <v>28</v>
      </c>
      <c r="I21" s="1" t="s">
        <v>67</v>
      </c>
      <c r="J21" s="1" t="s">
        <v>30</v>
      </c>
      <c r="K21" s="1" t="s">
        <v>100</v>
      </c>
      <c r="L21" s="3">
        <v>0</v>
      </c>
      <c r="M21" s="1">
        <v>483</v>
      </c>
      <c r="N21" s="1">
        <v>1584</v>
      </c>
      <c r="O21" s="6">
        <v>0.30499999999999999</v>
      </c>
      <c r="P21" s="1">
        <v>483.12</v>
      </c>
      <c r="Q21" s="1">
        <v>186.54</v>
      </c>
      <c r="R21" s="4">
        <v>15586.7989</v>
      </c>
      <c r="S21" s="3" t="s">
        <v>100</v>
      </c>
      <c r="T21" s="3">
        <v>371352.07</v>
      </c>
      <c r="U21" s="4">
        <v>2130.2804999999998</v>
      </c>
      <c r="V21" s="3">
        <v>50753.47</v>
      </c>
      <c r="W21" s="4">
        <v>1399.4652000000001</v>
      </c>
      <c r="X21" s="3">
        <v>33341.949999999997</v>
      </c>
      <c r="Y21" s="4">
        <v>0</v>
      </c>
      <c r="Z21" s="3">
        <v>0</v>
      </c>
      <c r="AA21" s="4">
        <v>0</v>
      </c>
      <c r="AB21" s="3">
        <v>0</v>
      </c>
      <c r="AC21" s="4">
        <v>0</v>
      </c>
      <c r="AD21" s="3">
        <v>0</v>
      </c>
      <c r="AE21" s="4">
        <v>10.7704</v>
      </c>
      <c r="AF21" s="3">
        <v>256.60000000000002</v>
      </c>
      <c r="AG21" s="3">
        <v>0</v>
      </c>
      <c r="AH21" s="4">
        <v>0</v>
      </c>
      <c r="AI21" s="3">
        <v>0</v>
      </c>
      <c r="AJ21" s="4">
        <v>0</v>
      </c>
      <c r="AK21" s="3">
        <v>0</v>
      </c>
      <c r="AL21" s="4">
        <v>0</v>
      </c>
      <c r="AM21" s="3">
        <v>0</v>
      </c>
      <c r="AN21" s="4">
        <v>0</v>
      </c>
      <c r="AO21" s="3">
        <v>0</v>
      </c>
      <c r="AP21" s="3">
        <v>0</v>
      </c>
      <c r="AQ21" s="1" t="s">
        <v>248</v>
      </c>
      <c r="AR21" s="1" t="s">
        <v>32</v>
      </c>
      <c r="AS21" s="1" t="s">
        <v>76</v>
      </c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5"/>
  <sheetViews>
    <sheetView workbookViewId="0"/>
  </sheetViews>
  <sheetFormatPr defaultRowHeight="12.75" x14ac:dyDescent="0.2"/>
  <cols>
    <col min="1" max="1" width="15.28515625" bestFit="1" customWidth="1"/>
    <col min="2" max="2" width="29.85546875" bestFit="1" customWidth="1"/>
    <col min="3" max="3" width="34.140625" bestFit="1" customWidth="1"/>
    <col min="4" max="5" width="18.140625" bestFit="1" customWidth="1"/>
  </cols>
  <sheetData>
    <row r="1" spans="1:5" x14ac:dyDescent="0.2">
      <c r="A1" t="s">
        <v>133</v>
      </c>
      <c r="B1" t="s">
        <v>52</v>
      </c>
      <c r="C1" t="s">
        <v>51</v>
      </c>
      <c r="D1" t="s">
        <v>47</v>
      </c>
      <c r="E1" t="s">
        <v>46</v>
      </c>
    </row>
    <row r="2" spans="1:5" x14ac:dyDescent="0.2">
      <c r="A2" s="1" t="s">
        <v>32</v>
      </c>
      <c r="B2" s="1" t="s">
        <v>32</v>
      </c>
      <c r="C2" s="5">
        <v>41646.66983796296</v>
      </c>
      <c r="D2" s="5">
        <v>41627</v>
      </c>
      <c r="E2" s="5">
        <v>41640</v>
      </c>
    </row>
    <row r="3" spans="1:5" x14ac:dyDescent="0.2">
      <c r="A3" s="1" t="s">
        <v>32</v>
      </c>
      <c r="B3" s="1" t="s">
        <v>32</v>
      </c>
      <c r="C3" s="5">
        <v>41646.66983796296</v>
      </c>
      <c r="D3" s="5">
        <v>41627</v>
      </c>
      <c r="E3" s="5">
        <v>41640</v>
      </c>
    </row>
    <row r="4" spans="1:5" x14ac:dyDescent="0.2">
      <c r="A4" s="1" t="s">
        <v>32</v>
      </c>
      <c r="B4" s="1" t="s">
        <v>32</v>
      </c>
      <c r="C4" s="5">
        <v>41646.56077546296</v>
      </c>
      <c r="D4" s="5">
        <v>41609</v>
      </c>
      <c r="E4" s="5">
        <v>41627</v>
      </c>
    </row>
    <row r="5" spans="1:5" x14ac:dyDescent="0.2">
      <c r="A5" s="1" t="s">
        <v>32</v>
      </c>
      <c r="B5" s="1" t="s">
        <v>32</v>
      </c>
      <c r="C5" s="5">
        <v>41646.56077546296</v>
      </c>
      <c r="D5" s="5">
        <v>41609</v>
      </c>
      <c r="E5" s="5">
        <v>41627</v>
      </c>
    </row>
  </sheetData>
  <pageMargins left="0.7" right="0.7" top="0.75" bottom="0.75" header="0.3" footer="0.3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15"/>
  <sheetViews>
    <sheetView workbookViewId="0"/>
  </sheetViews>
  <sheetFormatPr defaultRowHeight="12.75" x14ac:dyDescent="0.2"/>
  <cols>
    <col min="1" max="1" width="9" bestFit="1" customWidth="1"/>
    <col min="2" max="2" width="8.7109375" bestFit="1" customWidth="1"/>
    <col min="3" max="4" width="18.140625" bestFit="1" customWidth="1"/>
    <col min="5" max="5" width="8.42578125" bestFit="1" customWidth="1"/>
    <col min="6" max="7" width="6.140625" bestFit="1" customWidth="1"/>
    <col min="8" max="8" width="16.5703125" bestFit="1" customWidth="1"/>
    <col min="9" max="9" width="13.140625" bestFit="1" customWidth="1"/>
    <col min="10" max="10" width="18.140625" bestFit="1" customWidth="1"/>
    <col min="11" max="11" width="20.5703125" bestFit="1" customWidth="1"/>
    <col min="12" max="12" width="12.28515625" bestFit="1" customWidth="1"/>
    <col min="13" max="13" width="20.85546875" bestFit="1" customWidth="1"/>
    <col min="14" max="14" width="10.140625" bestFit="1" customWidth="1"/>
    <col min="15" max="15" width="19" bestFit="1" customWidth="1"/>
    <col min="16" max="16" width="21" bestFit="1" customWidth="1"/>
    <col min="17" max="17" width="10.85546875" bestFit="1" customWidth="1"/>
    <col min="18" max="18" width="18" bestFit="1" customWidth="1"/>
    <col min="19" max="19" width="20" bestFit="1" customWidth="1"/>
    <col min="20" max="20" width="18.140625" bestFit="1" customWidth="1"/>
    <col min="21" max="21" width="11.140625" bestFit="1" customWidth="1"/>
    <col min="22" max="22" width="17.7109375" bestFit="1" customWidth="1"/>
    <col min="23" max="23" width="21.7109375" bestFit="1" customWidth="1"/>
    <col min="24" max="24" width="23.7109375" bestFit="1" customWidth="1"/>
    <col min="25" max="25" width="22.7109375" bestFit="1" customWidth="1"/>
    <col min="26" max="26" width="37" bestFit="1" customWidth="1"/>
    <col min="27" max="27" width="15.28515625" bestFit="1" customWidth="1"/>
    <col min="28" max="28" width="9" bestFit="1" customWidth="1"/>
    <col min="29" max="29" width="7.5703125" bestFit="1" customWidth="1"/>
  </cols>
  <sheetData>
    <row r="1" spans="1:29" x14ac:dyDescent="0.2">
      <c r="A1" t="s">
        <v>22</v>
      </c>
      <c r="B1" t="s">
        <v>187</v>
      </c>
      <c r="C1" t="s">
        <v>178</v>
      </c>
      <c r="D1" t="s">
        <v>179</v>
      </c>
      <c r="E1" t="s">
        <v>122</v>
      </c>
      <c r="F1" t="s">
        <v>109</v>
      </c>
      <c r="G1" t="s">
        <v>108</v>
      </c>
      <c r="H1" t="s">
        <v>135</v>
      </c>
      <c r="I1" t="s">
        <v>41</v>
      </c>
      <c r="J1" t="s">
        <v>40</v>
      </c>
      <c r="K1" t="s">
        <v>53</v>
      </c>
      <c r="L1" t="s">
        <v>103</v>
      </c>
      <c r="M1" t="s">
        <v>107</v>
      </c>
      <c r="N1" t="s">
        <v>72</v>
      </c>
      <c r="O1" t="s">
        <v>142</v>
      </c>
      <c r="P1" t="s">
        <v>141</v>
      </c>
      <c r="Q1" t="s">
        <v>73</v>
      </c>
      <c r="R1" t="s">
        <v>144</v>
      </c>
      <c r="S1" t="s">
        <v>143</v>
      </c>
      <c r="T1" t="s">
        <v>239</v>
      </c>
      <c r="U1" t="s">
        <v>138</v>
      </c>
      <c r="V1" t="s">
        <v>85</v>
      </c>
      <c r="W1" t="s">
        <v>190</v>
      </c>
      <c r="X1" t="s">
        <v>188</v>
      </c>
      <c r="Y1" t="s">
        <v>189</v>
      </c>
      <c r="Z1" t="s">
        <v>64</v>
      </c>
      <c r="AA1" t="s">
        <v>244</v>
      </c>
      <c r="AB1" t="s">
        <v>50</v>
      </c>
      <c r="AC1" t="s">
        <v>128</v>
      </c>
    </row>
    <row r="2" spans="1:29" x14ac:dyDescent="0.2">
      <c r="A2" s="1" t="s">
        <v>18</v>
      </c>
      <c r="B2" s="1">
        <v>7</v>
      </c>
      <c r="C2" s="5">
        <v>41609</v>
      </c>
      <c r="D2" s="5">
        <v>41627</v>
      </c>
      <c r="E2" s="1" t="s">
        <v>250</v>
      </c>
      <c r="F2" s="1" t="s">
        <v>28</v>
      </c>
      <c r="G2" s="1" t="s">
        <v>230</v>
      </c>
      <c r="H2" s="1">
        <v>51</v>
      </c>
      <c r="I2" s="1">
        <v>0</v>
      </c>
      <c r="J2" s="5">
        <v>41646.710362662037</v>
      </c>
      <c r="K2" s="6">
        <v>0</v>
      </c>
      <c r="L2" s="1">
        <v>0</v>
      </c>
      <c r="M2" s="1">
        <v>0</v>
      </c>
      <c r="N2" s="1">
        <v>4</v>
      </c>
      <c r="O2" s="4">
        <v>5.6599999999999998E-2</v>
      </c>
      <c r="P2" s="3">
        <v>0</v>
      </c>
      <c r="Q2" s="4">
        <v>0.79849999999999999</v>
      </c>
      <c r="R2" s="4">
        <v>7.22E-2</v>
      </c>
      <c r="S2" s="1">
        <v>0</v>
      </c>
      <c r="T2" s="1">
        <v>0</v>
      </c>
      <c r="U2" s="1">
        <v>0</v>
      </c>
      <c r="V2" s="1">
        <v>0</v>
      </c>
      <c r="W2" s="4">
        <v>4.7399999999999998E-2</v>
      </c>
      <c r="X2" s="1">
        <v>0</v>
      </c>
      <c r="Y2" s="1">
        <v>0</v>
      </c>
      <c r="Z2" s="1" t="s">
        <v>0</v>
      </c>
      <c r="AA2" s="1" t="s">
        <v>106</v>
      </c>
      <c r="AB2" s="1" t="s">
        <v>32</v>
      </c>
      <c r="AC2" s="1" t="s">
        <v>76</v>
      </c>
    </row>
    <row r="3" spans="1:29" x14ac:dyDescent="0.2">
      <c r="A3" s="1" t="s">
        <v>18</v>
      </c>
      <c r="B3" s="1">
        <v>7</v>
      </c>
      <c r="C3" s="5">
        <v>41627</v>
      </c>
      <c r="D3" s="5">
        <v>41640</v>
      </c>
      <c r="E3" s="1" t="s">
        <v>250</v>
      </c>
      <c r="F3" s="1" t="s">
        <v>28</v>
      </c>
      <c r="G3" s="1" t="s">
        <v>230</v>
      </c>
      <c r="H3" s="1">
        <v>51</v>
      </c>
      <c r="I3" s="1">
        <v>0</v>
      </c>
      <c r="J3" s="5">
        <v>41646.710362662037</v>
      </c>
      <c r="K3" s="6">
        <v>0</v>
      </c>
      <c r="L3" s="1">
        <v>0</v>
      </c>
      <c r="M3" s="1">
        <v>0</v>
      </c>
      <c r="N3" s="1">
        <v>4</v>
      </c>
      <c r="O3" s="4">
        <v>5.6599999999999998E-2</v>
      </c>
      <c r="P3" s="3">
        <v>0</v>
      </c>
      <c r="Q3" s="4">
        <v>0.79849999999999999</v>
      </c>
      <c r="R3" s="4">
        <v>7.22E-2</v>
      </c>
      <c r="S3" s="1">
        <v>0</v>
      </c>
      <c r="T3" s="1">
        <v>0</v>
      </c>
      <c r="U3" s="1">
        <v>0</v>
      </c>
      <c r="V3" s="1">
        <v>0</v>
      </c>
      <c r="W3" s="4">
        <v>4.7399999999999998E-2</v>
      </c>
      <c r="X3" s="1">
        <v>0</v>
      </c>
      <c r="Y3" s="1">
        <v>0</v>
      </c>
      <c r="Z3" s="1" t="s">
        <v>0</v>
      </c>
      <c r="AA3" s="1" t="s">
        <v>106</v>
      </c>
      <c r="AB3" s="1" t="s">
        <v>32</v>
      </c>
      <c r="AC3" s="1" t="s">
        <v>76</v>
      </c>
    </row>
    <row r="4" spans="1:29" x14ac:dyDescent="0.2">
      <c r="A4" s="1" t="s">
        <v>19</v>
      </c>
      <c r="B4" s="1">
        <v>7</v>
      </c>
      <c r="C4" s="5">
        <v>41609</v>
      </c>
      <c r="D4" s="5">
        <v>41627</v>
      </c>
      <c r="E4" s="1" t="s">
        <v>250</v>
      </c>
      <c r="F4" s="1" t="s">
        <v>28</v>
      </c>
      <c r="G4" s="1" t="s">
        <v>230</v>
      </c>
      <c r="H4" s="1">
        <v>51</v>
      </c>
      <c r="I4" s="1">
        <v>0</v>
      </c>
      <c r="J4" s="5">
        <v>41646.710362662037</v>
      </c>
      <c r="K4" s="6">
        <v>0</v>
      </c>
      <c r="L4" s="1">
        <v>0</v>
      </c>
      <c r="M4" s="1">
        <v>0</v>
      </c>
      <c r="N4" s="1">
        <v>4</v>
      </c>
      <c r="O4" s="4">
        <v>5.6599999999999998E-2</v>
      </c>
      <c r="P4" s="3">
        <v>0</v>
      </c>
      <c r="Q4" s="4">
        <v>0.79849999999999999</v>
      </c>
      <c r="R4" s="4">
        <v>7.22E-2</v>
      </c>
      <c r="S4" s="1">
        <v>0</v>
      </c>
      <c r="T4" s="1">
        <v>0</v>
      </c>
      <c r="U4" s="1">
        <v>0</v>
      </c>
      <c r="V4" s="1">
        <v>0</v>
      </c>
      <c r="W4" s="4">
        <v>4.7399999999999998E-2</v>
      </c>
      <c r="X4" s="1">
        <v>0</v>
      </c>
      <c r="Y4" s="1">
        <v>0</v>
      </c>
      <c r="Z4" s="1" t="s">
        <v>0</v>
      </c>
      <c r="AA4" s="1" t="s">
        <v>106</v>
      </c>
      <c r="AB4" s="1" t="s">
        <v>32</v>
      </c>
      <c r="AC4" s="1" t="s">
        <v>76</v>
      </c>
    </row>
    <row r="5" spans="1:29" x14ac:dyDescent="0.2">
      <c r="A5" s="1" t="s">
        <v>19</v>
      </c>
      <c r="B5" s="1">
        <v>7</v>
      </c>
      <c r="C5" s="5">
        <v>41627</v>
      </c>
      <c r="D5" s="5">
        <v>41640</v>
      </c>
      <c r="E5" s="1" t="s">
        <v>250</v>
      </c>
      <c r="F5" s="1" t="s">
        <v>28</v>
      </c>
      <c r="G5" s="1" t="s">
        <v>230</v>
      </c>
      <c r="H5" s="1">
        <v>51</v>
      </c>
      <c r="I5" s="1">
        <v>0</v>
      </c>
      <c r="J5" s="5">
        <v>41646.710362662037</v>
      </c>
      <c r="K5" s="6">
        <v>0</v>
      </c>
      <c r="L5" s="1">
        <v>0</v>
      </c>
      <c r="M5" s="1">
        <v>0</v>
      </c>
      <c r="N5" s="1">
        <v>4</v>
      </c>
      <c r="O5" s="4">
        <v>5.6599999999999998E-2</v>
      </c>
      <c r="P5" s="3">
        <v>0</v>
      </c>
      <c r="Q5" s="4">
        <v>0.79849999999999999</v>
      </c>
      <c r="R5" s="4">
        <v>7.22E-2</v>
      </c>
      <c r="S5" s="1">
        <v>0</v>
      </c>
      <c r="T5" s="1">
        <v>0</v>
      </c>
      <c r="U5" s="1">
        <v>0</v>
      </c>
      <c r="V5" s="1">
        <v>0</v>
      </c>
      <c r="W5" s="4">
        <v>4.7399999999999998E-2</v>
      </c>
      <c r="X5" s="1">
        <v>0</v>
      </c>
      <c r="Y5" s="1">
        <v>0</v>
      </c>
      <c r="Z5" s="1" t="s">
        <v>0</v>
      </c>
      <c r="AA5" s="1" t="s">
        <v>106</v>
      </c>
      <c r="AB5" s="1" t="s">
        <v>32</v>
      </c>
      <c r="AC5" s="1" t="s">
        <v>76</v>
      </c>
    </row>
    <row r="6" spans="1:29" x14ac:dyDescent="0.2">
      <c r="A6" s="1" t="s">
        <v>20</v>
      </c>
      <c r="B6" s="1">
        <v>7</v>
      </c>
      <c r="C6" s="5">
        <v>41609</v>
      </c>
      <c r="D6" s="5">
        <v>41627</v>
      </c>
      <c r="E6" s="1" t="s">
        <v>78</v>
      </c>
      <c r="F6" s="1" t="s">
        <v>28</v>
      </c>
      <c r="G6" s="1" t="s">
        <v>59</v>
      </c>
      <c r="H6" s="1">
        <v>51</v>
      </c>
      <c r="I6" s="1">
        <v>0</v>
      </c>
      <c r="J6" s="5">
        <v>41646.710362662037</v>
      </c>
      <c r="K6" s="6">
        <v>0</v>
      </c>
      <c r="L6" s="1">
        <v>0</v>
      </c>
      <c r="M6" s="1">
        <v>0</v>
      </c>
      <c r="N6" s="1">
        <v>3</v>
      </c>
      <c r="O6" s="4">
        <v>5.6599999999999998E-2</v>
      </c>
      <c r="P6" s="3">
        <v>0</v>
      </c>
      <c r="Q6" s="4">
        <v>0.79849999999999999</v>
      </c>
      <c r="R6" s="4">
        <v>7.22E-2</v>
      </c>
      <c r="S6" s="1">
        <v>0</v>
      </c>
      <c r="T6" s="1">
        <v>0</v>
      </c>
      <c r="U6" s="1">
        <v>0</v>
      </c>
      <c r="V6" s="1">
        <v>0</v>
      </c>
      <c r="W6" s="4">
        <v>4.7399999999999998E-2</v>
      </c>
      <c r="X6" s="1">
        <v>0</v>
      </c>
      <c r="Y6" s="1">
        <v>0</v>
      </c>
      <c r="Z6" s="1" t="s">
        <v>0</v>
      </c>
      <c r="AA6" s="1" t="s">
        <v>106</v>
      </c>
      <c r="AB6" s="1" t="s">
        <v>32</v>
      </c>
      <c r="AC6" s="1" t="s">
        <v>76</v>
      </c>
    </row>
    <row r="7" spans="1:29" x14ac:dyDescent="0.2">
      <c r="A7" s="1" t="s">
        <v>20</v>
      </c>
      <c r="B7" s="1">
        <v>7</v>
      </c>
      <c r="C7" s="5">
        <v>41627</v>
      </c>
      <c r="D7" s="5">
        <v>41640</v>
      </c>
      <c r="E7" s="1" t="s">
        <v>78</v>
      </c>
      <c r="F7" s="1" t="s">
        <v>28</v>
      </c>
      <c r="G7" s="1" t="s">
        <v>59</v>
      </c>
      <c r="H7" s="1">
        <v>51</v>
      </c>
      <c r="I7" s="1">
        <v>0</v>
      </c>
      <c r="J7" s="5">
        <v>41646.710362662037</v>
      </c>
      <c r="K7" s="6">
        <v>0</v>
      </c>
      <c r="L7" s="1">
        <v>0</v>
      </c>
      <c r="M7" s="1">
        <v>0</v>
      </c>
      <c r="N7" s="1">
        <v>3</v>
      </c>
      <c r="O7" s="4">
        <v>5.6599999999999998E-2</v>
      </c>
      <c r="P7" s="3">
        <v>0</v>
      </c>
      <c r="Q7" s="4">
        <v>0.79849999999999999</v>
      </c>
      <c r="R7" s="4">
        <v>7.22E-2</v>
      </c>
      <c r="S7" s="1">
        <v>0</v>
      </c>
      <c r="T7" s="1">
        <v>0</v>
      </c>
      <c r="U7" s="1">
        <v>0</v>
      </c>
      <c r="V7" s="1">
        <v>0</v>
      </c>
      <c r="W7" s="4">
        <v>4.7399999999999998E-2</v>
      </c>
      <c r="X7" s="1">
        <v>0</v>
      </c>
      <c r="Y7" s="1">
        <v>0</v>
      </c>
      <c r="Z7" s="1" t="s">
        <v>0</v>
      </c>
      <c r="AA7" s="1" t="s">
        <v>106</v>
      </c>
      <c r="AB7" s="1" t="s">
        <v>32</v>
      </c>
      <c r="AC7" s="1" t="s">
        <v>76</v>
      </c>
    </row>
    <row r="8" spans="1:29" x14ac:dyDescent="0.2">
      <c r="A8" s="1" t="s">
        <v>21</v>
      </c>
      <c r="B8" s="1">
        <v>7</v>
      </c>
      <c r="C8" s="5">
        <v>41609</v>
      </c>
      <c r="D8" s="5">
        <v>41627</v>
      </c>
      <c r="E8" s="1" t="s">
        <v>78</v>
      </c>
      <c r="F8" s="1" t="s">
        <v>28</v>
      </c>
      <c r="G8" s="1" t="s">
        <v>59</v>
      </c>
      <c r="H8" s="1">
        <v>51</v>
      </c>
      <c r="I8" s="1">
        <v>0</v>
      </c>
      <c r="J8" s="5">
        <v>41646.710362662037</v>
      </c>
      <c r="K8" s="6">
        <v>0</v>
      </c>
      <c r="L8" s="1">
        <v>0</v>
      </c>
      <c r="M8" s="1">
        <v>0</v>
      </c>
      <c r="N8" s="1">
        <v>3</v>
      </c>
      <c r="O8" s="4">
        <v>5.6599999999999998E-2</v>
      </c>
      <c r="P8" s="3">
        <v>0</v>
      </c>
      <c r="Q8" s="4">
        <v>0.79849999999999999</v>
      </c>
      <c r="R8" s="4">
        <v>7.22E-2</v>
      </c>
      <c r="S8" s="1">
        <v>0</v>
      </c>
      <c r="T8" s="1">
        <v>0</v>
      </c>
      <c r="U8" s="1">
        <v>0</v>
      </c>
      <c r="V8" s="1">
        <v>0</v>
      </c>
      <c r="W8" s="4">
        <v>4.7399999999999998E-2</v>
      </c>
      <c r="X8" s="1">
        <v>0</v>
      </c>
      <c r="Y8" s="1">
        <v>0</v>
      </c>
      <c r="Z8" s="1" t="s">
        <v>0</v>
      </c>
      <c r="AA8" s="1" t="s">
        <v>106</v>
      </c>
      <c r="AB8" s="1" t="s">
        <v>32</v>
      </c>
      <c r="AC8" s="1" t="s">
        <v>76</v>
      </c>
    </row>
    <row r="9" spans="1:29" x14ac:dyDescent="0.2">
      <c r="A9" s="1" t="s">
        <v>21</v>
      </c>
      <c r="B9" s="1">
        <v>7</v>
      </c>
      <c r="C9" s="5">
        <v>41627</v>
      </c>
      <c r="D9" s="5">
        <v>41640</v>
      </c>
      <c r="E9" s="1" t="s">
        <v>78</v>
      </c>
      <c r="F9" s="1" t="s">
        <v>28</v>
      </c>
      <c r="G9" s="1" t="s">
        <v>59</v>
      </c>
      <c r="H9" s="1">
        <v>51</v>
      </c>
      <c r="I9" s="1">
        <v>0</v>
      </c>
      <c r="J9" s="5">
        <v>41646.710362662037</v>
      </c>
      <c r="K9" s="6">
        <v>0</v>
      </c>
      <c r="L9" s="1">
        <v>0</v>
      </c>
      <c r="M9" s="1">
        <v>0</v>
      </c>
      <c r="N9" s="1">
        <v>3</v>
      </c>
      <c r="O9" s="4">
        <v>5.6599999999999998E-2</v>
      </c>
      <c r="P9" s="3">
        <v>0</v>
      </c>
      <c r="Q9" s="4">
        <v>0.79849999999999999</v>
      </c>
      <c r="R9" s="4">
        <v>7.22E-2</v>
      </c>
      <c r="S9" s="1">
        <v>0</v>
      </c>
      <c r="T9" s="1">
        <v>0</v>
      </c>
      <c r="U9" s="1">
        <v>0</v>
      </c>
      <c r="V9" s="1">
        <v>0</v>
      </c>
      <c r="W9" s="4">
        <v>4.7399999999999998E-2</v>
      </c>
      <c r="X9" s="1">
        <v>0</v>
      </c>
      <c r="Y9" s="1">
        <v>0</v>
      </c>
      <c r="Z9" s="1" t="s">
        <v>0</v>
      </c>
      <c r="AA9" s="1" t="s">
        <v>106</v>
      </c>
      <c r="AB9" s="1" t="s">
        <v>32</v>
      </c>
      <c r="AC9" s="1" t="s">
        <v>76</v>
      </c>
    </row>
    <row r="10" spans="1:29" x14ac:dyDescent="0.2">
      <c r="A10" s="1" t="s">
        <v>94</v>
      </c>
      <c r="B10" s="1">
        <v>0</v>
      </c>
      <c r="C10" s="5">
        <v>41609</v>
      </c>
      <c r="D10" s="5">
        <v>41627</v>
      </c>
      <c r="E10" s="1" t="s">
        <v>1</v>
      </c>
      <c r="F10" s="1" t="s">
        <v>1</v>
      </c>
      <c r="G10" s="1" t="s">
        <v>1</v>
      </c>
      <c r="H10" s="1">
        <v>0</v>
      </c>
      <c r="I10" s="1">
        <v>1584</v>
      </c>
      <c r="J10" s="5">
        <v>41620.333333333336</v>
      </c>
      <c r="K10" s="6">
        <v>0.24299999999999999</v>
      </c>
      <c r="L10" s="1">
        <v>384.91199999999998</v>
      </c>
      <c r="M10" s="1">
        <v>0</v>
      </c>
      <c r="N10" s="1">
        <v>30.02</v>
      </c>
      <c r="O10" s="4">
        <v>5.6599999999999998E-2</v>
      </c>
      <c r="P10" s="3">
        <v>9411.56</v>
      </c>
      <c r="Q10" s="4">
        <v>0.99729999999999996</v>
      </c>
      <c r="R10" s="4">
        <v>7.22E-2</v>
      </c>
      <c r="S10" s="1">
        <v>11973.14</v>
      </c>
      <c r="T10" s="1">
        <v>21384.7</v>
      </c>
      <c r="U10" s="1">
        <v>0</v>
      </c>
      <c r="V10" s="1">
        <v>166281.98000000001</v>
      </c>
      <c r="W10" s="4">
        <v>4.7399999999999998E-2</v>
      </c>
      <c r="X10" s="1">
        <v>7881.77</v>
      </c>
      <c r="Y10" s="1">
        <v>0</v>
      </c>
      <c r="Z10" s="1" t="s">
        <v>0</v>
      </c>
      <c r="AA10" s="1" t="s">
        <v>248</v>
      </c>
      <c r="AB10" s="1" t="s">
        <v>32</v>
      </c>
      <c r="AC10" s="1" t="s">
        <v>76</v>
      </c>
    </row>
    <row r="11" spans="1:29" x14ac:dyDescent="0.2">
      <c r="A11" s="1" t="s">
        <v>94</v>
      </c>
      <c r="B11" s="1">
        <v>0</v>
      </c>
      <c r="C11" s="5">
        <v>41627</v>
      </c>
      <c r="D11" s="5">
        <v>41640</v>
      </c>
      <c r="E11" s="1" t="s">
        <v>1</v>
      </c>
      <c r="F11" s="1" t="s">
        <v>1</v>
      </c>
      <c r="G11" s="1" t="s">
        <v>1</v>
      </c>
      <c r="H11" s="1">
        <v>0</v>
      </c>
      <c r="I11" s="1">
        <v>1584</v>
      </c>
      <c r="J11" s="5">
        <v>41639.999988425923</v>
      </c>
      <c r="K11" s="6">
        <v>0.24299999999999999</v>
      </c>
      <c r="L11" s="1">
        <v>384.91199999999998</v>
      </c>
      <c r="M11" s="1">
        <v>0</v>
      </c>
      <c r="N11" s="1">
        <v>30.02</v>
      </c>
      <c r="O11" s="4">
        <v>5.6599999999999998E-2</v>
      </c>
      <c r="P11" s="3">
        <v>6797.24</v>
      </c>
      <c r="Q11" s="4">
        <v>0.99729999999999996</v>
      </c>
      <c r="R11" s="4">
        <v>7.22E-2</v>
      </c>
      <c r="S11" s="1">
        <v>8647.27</v>
      </c>
      <c r="T11" s="1">
        <v>15444.51</v>
      </c>
      <c r="U11" s="1">
        <v>0</v>
      </c>
      <c r="V11" s="1">
        <v>120092.58</v>
      </c>
      <c r="W11" s="4">
        <v>4.7399999999999998E-2</v>
      </c>
      <c r="X11" s="1">
        <v>5692.39</v>
      </c>
      <c r="Y11" s="1">
        <v>0</v>
      </c>
      <c r="Z11" s="1" t="s">
        <v>0</v>
      </c>
      <c r="AA11" s="1" t="s">
        <v>248</v>
      </c>
      <c r="AB11" s="1" t="s">
        <v>32</v>
      </c>
      <c r="AC11" s="1" t="s">
        <v>76</v>
      </c>
    </row>
    <row r="12" spans="1:29" x14ac:dyDescent="0.2">
      <c r="A12" s="1" t="s">
        <v>95</v>
      </c>
      <c r="B12" s="1">
        <v>0</v>
      </c>
      <c r="C12" s="5">
        <v>41609</v>
      </c>
      <c r="D12" s="5">
        <v>41627</v>
      </c>
      <c r="E12" s="1" t="s">
        <v>1</v>
      </c>
      <c r="F12" s="1" t="s">
        <v>1</v>
      </c>
      <c r="G12" s="1" t="s">
        <v>1</v>
      </c>
      <c r="H12" s="1">
        <v>0</v>
      </c>
      <c r="I12" s="1">
        <v>1584</v>
      </c>
      <c r="J12" s="5">
        <v>41620.333333333336</v>
      </c>
      <c r="K12" s="6">
        <v>0.34200000000000003</v>
      </c>
      <c r="L12" s="1">
        <v>541.72799999999995</v>
      </c>
      <c r="M12" s="1">
        <v>0</v>
      </c>
      <c r="N12" s="1">
        <v>25.1</v>
      </c>
      <c r="O12" s="4">
        <v>5.6599999999999998E-2</v>
      </c>
      <c r="P12" s="3">
        <v>13245.9</v>
      </c>
      <c r="Q12" s="4">
        <v>0.78380000000000005</v>
      </c>
      <c r="R12" s="4">
        <v>7.22E-2</v>
      </c>
      <c r="S12" s="1">
        <v>13243.64</v>
      </c>
      <c r="T12" s="1">
        <v>26489.54</v>
      </c>
      <c r="U12" s="1">
        <v>0</v>
      </c>
      <c r="V12" s="1">
        <v>234026.5</v>
      </c>
      <c r="W12" s="4">
        <v>4.7399999999999998E-2</v>
      </c>
      <c r="X12" s="1">
        <v>11092.86</v>
      </c>
      <c r="Y12" s="1">
        <v>0</v>
      </c>
      <c r="Z12" s="1" t="s">
        <v>0</v>
      </c>
      <c r="AA12" s="1" t="s">
        <v>248</v>
      </c>
      <c r="AB12" s="1" t="s">
        <v>32</v>
      </c>
      <c r="AC12" s="1" t="s">
        <v>76</v>
      </c>
    </row>
    <row r="13" spans="1:29" x14ac:dyDescent="0.2">
      <c r="A13" s="1" t="s">
        <v>95</v>
      </c>
      <c r="B13" s="1">
        <v>0</v>
      </c>
      <c r="C13" s="5">
        <v>41627</v>
      </c>
      <c r="D13" s="5">
        <v>41640</v>
      </c>
      <c r="E13" s="1" t="s">
        <v>1</v>
      </c>
      <c r="F13" s="1" t="s">
        <v>1</v>
      </c>
      <c r="G13" s="1" t="s">
        <v>1</v>
      </c>
      <c r="H13" s="1">
        <v>0</v>
      </c>
      <c r="I13" s="1">
        <v>1584</v>
      </c>
      <c r="J13" s="5">
        <v>41639.999988425923</v>
      </c>
      <c r="K13" s="6">
        <v>0.34200000000000003</v>
      </c>
      <c r="L13" s="1">
        <v>541.72799999999995</v>
      </c>
      <c r="M13" s="1">
        <v>0</v>
      </c>
      <c r="N13" s="1">
        <v>25.1</v>
      </c>
      <c r="O13" s="4">
        <v>5.6599999999999998E-2</v>
      </c>
      <c r="P13" s="3">
        <v>9566.48</v>
      </c>
      <c r="Q13" s="4">
        <v>0.78380000000000005</v>
      </c>
      <c r="R13" s="4">
        <v>7.22E-2</v>
      </c>
      <c r="S13" s="1">
        <v>9564.85</v>
      </c>
      <c r="T13" s="1">
        <v>19131.330000000002</v>
      </c>
      <c r="U13" s="1">
        <v>0</v>
      </c>
      <c r="V13" s="1">
        <v>169019.08</v>
      </c>
      <c r="W13" s="4">
        <v>4.7399999999999998E-2</v>
      </c>
      <c r="X13" s="1">
        <v>8011.51</v>
      </c>
      <c r="Y13" s="1">
        <v>0</v>
      </c>
      <c r="Z13" s="1" t="s">
        <v>0</v>
      </c>
      <c r="AA13" s="1" t="s">
        <v>248</v>
      </c>
      <c r="AB13" s="1" t="s">
        <v>32</v>
      </c>
      <c r="AC13" s="1" t="s">
        <v>76</v>
      </c>
    </row>
    <row r="14" spans="1:29" x14ac:dyDescent="0.2">
      <c r="A14" s="1" t="s">
        <v>99</v>
      </c>
      <c r="B14" s="1">
        <v>9</v>
      </c>
      <c r="C14" s="5">
        <v>41609</v>
      </c>
      <c r="D14" s="5">
        <v>41627</v>
      </c>
      <c r="E14" s="1" t="s">
        <v>250</v>
      </c>
      <c r="F14" s="1" t="s">
        <v>28</v>
      </c>
      <c r="G14" s="1" t="s">
        <v>28</v>
      </c>
      <c r="H14" s="1">
        <v>483</v>
      </c>
      <c r="I14" s="1">
        <v>1584</v>
      </c>
      <c r="J14" s="5">
        <v>41620.333333333336</v>
      </c>
      <c r="K14" s="6">
        <v>0.30499999999999999</v>
      </c>
      <c r="L14" s="1">
        <v>483.12</v>
      </c>
      <c r="M14" s="1">
        <v>0</v>
      </c>
      <c r="N14" s="1">
        <v>186.54</v>
      </c>
      <c r="O14" s="4">
        <v>5.6599999999999998E-2</v>
      </c>
      <c r="P14" s="3">
        <v>11812.86</v>
      </c>
      <c r="Q14" s="4">
        <v>0.8952</v>
      </c>
      <c r="R14" s="4">
        <v>7.22E-2</v>
      </c>
      <c r="S14" s="1">
        <v>13489.51</v>
      </c>
      <c r="T14" s="1">
        <v>25302.37</v>
      </c>
      <c r="U14" s="1">
        <v>0</v>
      </c>
      <c r="V14" s="1">
        <v>208707.77</v>
      </c>
      <c r="W14" s="4">
        <v>4.7399999999999998E-2</v>
      </c>
      <c r="X14" s="1">
        <v>9892.75</v>
      </c>
      <c r="Y14" s="1">
        <v>0</v>
      </c>
      <c r="Z14" s="1" t="s">
        <v>0</v>
      </c>
      <c r="AA14" s="1" t="s">
        <v>248</v>
      </c>
      <c r="AB14" s="1" t="s">
        <v>32</v>
      </c>
      <c r="AC14" s="1" t="s">
        <v>76</v>
      </c>
    </row>
    <row r="15" spans="1:29" x14ac:dyDescent="0.2">
      <c r="A15" s="1" t="s">
        <v>99</v>
      </c>
      <c r="B15" s="1">
        <v>9</v>
      </c>
      <c r="C15" s="5">
        <v>41627</v>
      </c>
      <c r="D15" s="5">
        <v>41640</v>
      </c>
      <c r="E15" s="1" t="s">
        <v>250</v>
      </c>
      <c r="F15" s="1" t="s">
        <v>28</v>
      </c>
      <c r="G15" s="1" t="s">
        <v>28</v>
      </c>
      <c r="H15" s="1">
        <v>483</v>
      </c>
      <c r="I15" s="1">
        <v>1584</v>
      </c>
      <c r="J15" s="5">
        <v>41639.999988425923</v>
      </c>
      <c r="K15" s="6">
        <v>0.30499999999999999</v>
      </c>
      <c r="L15" s="1">
        <v>483.12</v>
      </c>
      <c r="M15" s="1">
        <v>0</v>
      </c>
      <c r="N15" s="1">
        <v>186.54</v>
      </c>
      <c r="O15" s="4">
        <v>5.6599999999999998E-2</v>
      </c>
      <c r="P15" s="3">
        <v>8531.51</v>
      </c>
      <c r="Q15" s="4">
        <v>0.8952</v>
      </c>
      <c r="R15" s="4">
        <v>7.22E-2</v>
      </c>
      <c r="S15" s="1">
        <v>9742.42</v>
      </c>
      <c r="T15" s="1">
        <v>18273.93</v>
      </c>
      <c r="U15" s="1">
        <v>0</v>
      </c>
      <c r="V15" s="1">
        <v>150733.39000000001</v>
      </c>
      <c r="W15" s="4">
        <v>4.7399999999999998E-2</v>
      </c>
      <c r="X15" s="1">
        <v>7144.77</v>
      </c>
      <c r="Y15" s="1">
        <v>0</v>
      </c>
      <c r="Z15" s="1" t="s">
        <v>0</v>
      </c>
      <c r="AA15" s="1" t="s">
        <v>248</v>
      </c>
      <c r="AB15" s="1" t="s">
        <v>32</v>
      </c>
      <c r="AC15" s="1" t="s">
        <v>76</v>
      </c>
    </row>
  </sheetData>
  <pageMargins left="0.7" right="0.7" top="0.75" bottom="0.75" header="0.3" footer="0.3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25"/>
  <sheetViews>
    <sheetView workbookViewId="0"/>
  </sheetViews>
  <sheetFormatPr defaultRowHeight="12.75" x14ac:dyDescent="0.2"/>
  <cols>
    <col min="1" max="1" width="12.85546875" bestFit="1" customWidth="1"/>
    <col min="2" max="2" width="8.7109375" bestFit="1" customWidth="1"/>
    <col min="3" max="3" width="10.42578125" bestFit="1" customWidth="1"/>
    <col min="4" max="4" width="9.28515625" bestFit="1" customWidth="1"/>
    <col min="5" max="6" width="18.140625" bestFit="1" customWidth="1"/>
    <col min="7" max="7" width="12.7109375" bestFit="1" customWidth="1"/>
    <col min="8" max="8" width="13.28515625" bestFit="1" customWidth="1"/>
    <col min="9" max="9" width="11.140625" bestFit="1" customWidth="1"/>
    <col min="10" max="10" width="19.42578125" bestFit="1" customWidth="1"/>
    <col min="11" max="11" width="16.7109375" bestFit="1" customWidth="1"/>
    <col min="12" max="12" width="7.5703125" bestFit="1" customWidth="1"/>
  </cols>
  <sheetData>
    <row r="1" spans="1:12" x14ac:dyDescent="0.2">
      <c r="A1" t="s">
        <v>243</v>
      </c>
      <c r="B1" t="s">
        <v>187</v>
      </c>
      <c r="C1" t="s">
        <v>27</v>
      </c>
      <c r="D1" t="s">
        <v>34</v>
      </c>
      <c r="E1" t="s">
        <v>125</v>
      </c>
      <c r="F1" t="s">
        <v>126</v>
      </c>
      <c r="G1" t="s">
        <v>58</v>
      </c>
      <c r="H1" t="s">
        <v>43</v>
      </c>
      <c r="I1" t="s">
        <v>124</v>
      </c>
      <c r="J1" t="s">
        <v>35</v>
      </c>
      <c r="K1" t="s">
        <v>229</v>
      </c>
      <c r="L1" t="s">
        <v>128</v>
      </c>
    </row>
    <row r="2" spans="1:12" x14ac:dyDescent="0.2">
      <c r="A2" s="1" t="s">
        <v>18</v>
      </c>
      <c r="B2" s="1">
        <v>7</v>
      </c>
      <c r="C2" s="1" t="s">
        <v>1</v>
      </c>
      <c r="D2" s="1">
        <v>47417311</v>
      </c>
      <c r="E2" s="5">
        <v>41609</v>
      </c>
      <c r="F2" s="5">
        <v>41627</v>
      </c>
      <c r="G2" s="1" t="s">
        <v>100</v>
      </c>
      <c r="H2" s="3">
        <v>0</v>
      </c>
      <c r="I2" s="4">
        <v>33880.782700000003</v>
      </c>
      <c r="J2" s="3">
        <v>0</v>
      </c>
      <c r="K2" s="1" t="s">
        <v>131</v>
      </c>
      <c r="L2" s="1" t="s">
        <v>76</v>
      </c>
    </row>
    <row r="3" spans="1:12" x14ac:dyDescent="0.2">
      <c r="A3" s="1" t="s">
        <v>18</v>
      </c>
      <c r="B3" s="1">
        <v>7</v>
      </c>
      <c r="C3" s="1" t="s">
        <v>1</v>
      </c>
      <c r="D3" s="1">
        <v>47417312</v>
      </c>
      <c r="E3" s="5">
        <v>41627</v>
      </c>
      <c r="F3" s="5">
        <v>41640</v>
      </c>
      <c r="G3" s="1" t="s">
        <v>100</v>
      </c>
      <c r="H3" s="3">
        <v>0</v>
      </c>
      <c r="I3" s="4">
        <v>31266.7477</v>
      </c>
      <c r="J3" s="3">
        <v>0</v>
      </c>
      <c r="K3" s="1" t="s">
        <v>131</v>
      </c>
      <c r="L3" s="1" t="s">
        <v>76</v>
      </c>
    </row>
    <row r="4" spans="1:12" x14ac:dyDescent="0.2">
      <c r="A4" s="1" t="s">
        <v>18</v>
      </c>
      <c r="B4" s="1">
        <v>26</v>
      </c>
      <c r="C4" s="1" t="s">
        <v>1</v>
      </c>
      <c r="D4" s="1">
        <v>47416815</v>
      </c>
      <c r="E4" s="5">
        <v>41609</v>
      </c>
      <c r="F4" s="5">
        <v>41627</v>
      </c>
      <c r="G4" s="1" t="s">
        <v>100</v>
      </c>
      <c r="H4" s="3">
        <v>0</v>
      </c>
      <c r="I4" s="4">
        <v>4230.1529</v>
      </c>
      <c r="J4" s="3">
        <v>0</v>
      </c>
      <c r="K4" s="1" t="s">
        <v>131</v>
      </c>
      <c r="L4" s="1" t="s">
        <v>76</v>
      </c>
    </row>
    <row r="5" spans="1:12" x14ac:dyDescent="0.2">
      <c r="A5" s="1" t="s">
        <v>18</v>
      </c>
      <c r="B5" s="1">
        <v>26</v>
      </c>
      <c r="C5" s="1" t="s">
        <v>1</v>
      </c>
      <c r="D5" s="1">
        <v>47416816</v>
      </c>
      <c r="E5" s="5">
        <v>41627</v>
      </c>
      <c r="F5" s="5">
        <v>41640</v>
      </c>
      <c r="G5" s="1" t="s">
        <v>100</v>
      </c>
      <c r="H5" s="3">
        <v>0</v>
      </c>
      <c r="I5" s="4">
        <v>3069.9294</v>
      </c>
      <c r="J5" s="3">
        <v>0</v>
      </c>
      <c r="K5" s="1" t="s">
        <v>131</v>
      </c>
      <c r="L5" s="1" t="s">
        <v>76</v>
      </c>
    </row>
    <row r="6" spans="1:12" x14ac:dyDescent="0.2">
      <c r="A6" s="1" t="s">
        <v>18</v>
      </c>
      <c r="B6" s="1">
        <v>45</v>
      </c>
      <c r="C6" s="1" t="s">
        <v>1</v>
      </c>
      <c r="D6" s="1">
        <v>47417187</v>
      </c>
      <c r="E6" s="5">
        <v>41609</v>
      </c>
      <c r="F6" s="5">
        <v>41627</v>
      </c>
      <c r="G6" s="1" t="s">
        <v>100</v>
      </c>
      <c r="H6" s="3">
        <v>0</v>
      </c>
      <c r="I6" s="4">
        <v>0</v>
      </c>
      <c r="J6" s="3">
        <v>0</v>
      </c>
      <c r="K6" s="1" t="s">
        <v>131</v>
      </c>
      <c r="L6" s="1" t="s">
        <v>76</v>
      </c>
    </row>
    <row r="7" spans="1:12" x14ac:dyDescent="0.2">
      <c r="A7" s="1" t="s">
        <v>18</v>
      </c>
      <c r="B7" s="1">
        <v>45</v>
      </c>
      <c r="C7" s="1" t="s">
        <v>1</v>
      </c>
      <c r="D7" s="1">
        <v>47417188</v>
      </c>
      <c r="E7" s="5">
        <v>41627</v>
      </c>
      <c r="F7" s="5">
        <v>41640</v>
      </c>
      <c r="G7" s="1" t="s">
        <v>100</v>
      </c>
      <c r="H7" s="3">
        <v>0</v>
      </c>
      <c r="I7" s="4">
        <v>0</v>
      </c>
      <c r="J7" s="3">
        <v>0</v>
      </c>
      <c r="K7" s="1" t="s">
        <v>131</v>
      </c>
      <c r="L7" s="1" t="s">
        <v>76</v>
      </c>
    </row>
    <row r="8" spans="1:12" x14ac:dyDescent="0.2">
      <c r="A8" s="1" t="s">
        <v>19</v>
      </c>
      <c r="B8" s="1">
        <v>7</v>
      </c>
      <c r="C8" s="1" t="s">
        <v>1</v>
      </c>
      <c r="D8" s="1">
        <v>47418219</v>
      </c>
      <c r="E8" s="5">
        <v>41609</v>
      </c>
      <c r="F8" s="5">
        <v>41627</v>
      </c>
      <c r="G8" s="1" t="s">
        <v>100</v>
      </c>
      <c r="H8" s="3">
        <v>0</v>
      </c>
      <c r="I8" s="4">
        <v>33880.782700000003</v>
      </c>
      <c r="J8" s="3">
        <v>0</v>
      </c>
      <c r="K8" s="1" t="s">
        <v>131</v>
      </c>
      <c r="L8" s="1" t="s">
        <v>76</v>
      </c>
    </row>
    <row r="9" spans="1:12" x14ac:dyDescent="0.2">
      <c r="A9" s="1" t="s">
        <v>19</v>
      </c>
      <c r="B9" s="1">
        <v>7</v>
      </c>
      <c r="C9" s="1" t="s">
        <v>1</v>
      </c>
      <c r="D9" s="1">
        <v>47418220</v>
      </c>
      <c r="E9" s="5">
        <v>41627</v>
      </c>
      <c r="F9" s="5">
        <v>41640</v>
      </c>
      <c r="G9" s="1" t="s">
        <v>100</v>
      </c>
      <c r="H9" s="3">
        <v>0</v>
      </c>
      <c r="I9" s="4">
        <v>31266.7477</v>
      </c>
      <c r="J9" s="3">
        <v>0</v>
      </c>
      <c r="K9" s="1" t="s">
        <v>131</v>
      </c>
      <c r="L9" s="1" t="s">
        <v>76</v>
      </c>
    </row>
    <row r="10" spans="1:12" x14ac:dyDescent="0.2">
      <c r="A10" s="1" t="s">
        <v>19</v>
      </c>
      <c r="B10" s="1">
        <v>26</v>
      </c>
      <c r="C10" s="1" t="s">
        <v>1</v>
      </c>
      <c r="D10" s="1">
        <v>47417691</v>
      </c>
      <c r="E10" s="5">
        <v>41609</v>
      </c>
      <c r="F10" s="5">
        <v>41627</v>
      </c>
      <c r="G10" s="1" t="s">
        <v>100</v>
      </c>
      <c r="H10" s="3">
        <v>0</v>
      </c>
      <c r="I10" s="4">
        <v>4230.1529</v>
      </c>
      <c r="J10" s="3">
        <v>0</v>
      </c>
      <c r="K10" s="1" t="s">
        <v>131</v>
      </c>
      <c r="L10" s="1" t="s">
        <v>76</v>
      </c>
    </row>
    <row r="11" spans="1:12" x14ac:dyDescent="0.2">
      <c r="A11" s="1" t="s">
        <v>19</v>
      </c>
      <c r="B11" s="1">
        <v>26</v>
      </c>
      <c r="C11" s="1" t="s">
        <v>1</v>
      </c>
      <c r="D11" s="1">
        <v>47417692</v>
      </c>
      <c r="E11" s="5">
        <v>41627</v>
      </c>
      <c r="F11" s="5">
        <v>41640</v>
      </c>
      <c r="G11" s="1" t="s">
        <v>100</v>
      </c>
      <c r="H11" s="3">
        <v>0</v>
      </c>
      <c r="I11" s="4">
        <v>3069.9294</v>
      </c>
      <c r="J11" s="3">
        <v>0</v>
      </c>
      <c r="K11" s="1" t="s">
        <v>131</v>
      </c>
      <c r="L11" s="1" t="s">
        <v>76</v>
      </c>
    </row>
    <row r="12" spans="1:12" x14ac:dyDescent="0.2">
      <c r="A12" s="1" t="s">
        <v>19</v>
      </c>
      <c r="B12" s="1">
        <v>45</v>
      </c>
      <c r="C12" s="1" t="s">
        <v>1</v>
      </c>
      <c r="D12" s="1">
        <v>47418087</v>
      </c>
      <c r="E12" s="5">
        <v>41609</v>
      </c>
      <c r="F12" s="5">
        <v>41627</v>
      </c>
      <c r="G12" s="1" t="s">
        <v>100</v>
      </c>
      <c r="H12" s="3">
        <v>0</v>
      </c>
      <c r="I12" s="4">
        <v>0</v>
      </c>
      <c r="J12" s="3">
        <v>0</v>
      </c>
      <c r="K12" s="1" t="s">
        <v>131</v>
      </c>
      <c r="L12" s="1" t="s">
        <v>76</v>
      </c>
    </row>
    <row r="13" spans="1:12" x14ac:dyDescent="0.2">
      <c r="A13" s="1" t="s">
        <v>19</v>
      </c>
      <c r="B13" s="1">
        <v>45</v>
      </c>
      <c r="C13" s="1" t="s">
        <v>1</v>
      </c>
      <c r="D13" s="1">
        <v>47418088</v>
      </c>
      <c r="E13" s="5">
        <v>41627</v>
      </c>
      <c r="F13" s="5">
        <v>41640</v>
      </c>
      <c r="G13" s="1" t="s">
        <v>100</v>
      </c>
      <c r="H13" s="3">
        <v>0</v>
      </c>
      <c r="I13" s="4">
        <v>0</v>
      </c>
      <c r="J13" s="3">
        <v>0</v>
      </c>
      <c r="K13" s="1" t="s">
        <v>131</v>
      </c>
      <c r="L13" s="1" t="s">
        <v>76</v>
      </c>
    </row>
    <row r="14" spans="1:12" x14ac:dyDescent="0.2">
      <c r="A14" s="1" t="s">
        <v>20</v>
      </c>
      <c r="B14" s="1">
        <v>7</v>
      </c>
      <c r="C14" s="1" t="s">
        <v>1</v>
      </c>
      <c r="D14" s="1">
        <v>47156876</v>
      </c>
      <c r="E14" s="5">
        <v>41609</v>
      </c>
      <c r="F14" s="5">
        <v>41627</v>
      </c>
      <c r="G14" s="1" t="s">
        <v>100</v>
      </c>
      <c r="H14" s="3">
        <v>0</v>
      </c>
      <c r="I14" s="4">
        <v>2823.3986</v>
      </c>
      <c r="J14" s="3">
        <v>0</v>
      </c>
      <c r="K14" s="1" t="s">
        <v>130</v>
      </c>
      <c r="L14" s="1" t="s">
        <v>76</v>
      </c>
    </row>
    <row r="15" spans="1:12" x14ac:dyDescent="0.2">
      <c r="A15" s="1" t="s">
        <v>20</v>
      </c>
      <c r="B15" s="1">
        <v>7</v>
      </c>
      <c r="C15" s="1" t="s">
        <v>1</v>
      </c>
      <c r="D15" s="1">
        <v>47156877</v>
      </c>
      <c r="E15" s="5">
        <v>41627</v>
      </c>
      <c r="F15" s="5">
        <v>41640</v>
      </c>
      <c r="G15" s="1" t="s">
        <v>100</v>
      </c>
      <c r="H15" s="3">
        <v>0</v>
      </c>
      <c r="I15" s="4">
        <v>2605.5623000000001</v>
      </c>
      <c r="J15" s="3">
        <v>0</v>
      </c>
      <c r="K15" s="1" t="s">
        <v>130</v>
      </c>
      <c r="L15" s="1" t="s">
        <v>76</v>
      </c>
    </row>
    <row r="16" spans="1:12" x14ac:dyDescent="0.2">
      <c r="A16" s="1" t="s">
        <v>20</v>
      </c>
      <c r="B16" s="1">
        <v>26</v>
      </c>
      <c r="C16" s="1" t="s">
        <v>1</v>
      </c>
      <c r="D16" s="1">
        <v>47156844</v>
      </c>
      <c r="E16" s="5">
        <v>41609</v>
      </c>
      <c r="F16" s="5">
        <v>41627</v>
      </c>
      <c r="G16" s="1" t="s">
        <v>100</v>
      </c>
      <c r="H16" s="3">
        <v>0</v>
      </c>
      <c r="I16" s="4">
        <v>352.5127</v>
      </c>
      <c r="J16" s="3">
        <v>0</v>
      </c>
      <c r="K16" s="1" t="s">
        <v>130</v>
      </c>
      <c r="L16" s="1" t="s">
        <v>76</v>
      </c>
    </row>
    <row r="17" spans="1:12" x14ac:dyDescent="0.2">
      <c r="A17" s="1" t="s">
        <v>20</v>
      </c>
      <c r="B17" s="1">
        <v>26</v>
      </c>
      <c r="C17" s="1" t="s">
        <v>1</v>
      </c>
      <c r="D17" s="1">
        <v>47156845</v>
      </c>
      <c r="E17" s="5">
        <v>41627</v>
      </c>
      <c r="F17" s="5">
        <v>41640</v>
      </c>
      <c r="G17" s="1" t="s">
        <v>100</v>
      </c>
      <c r="H17" s="3">
        <v>0</v>
      </c>
      <c r="I17" s="4">
        <v>255.82749999999999</v>
      </c>
      <c r="J17" s="3">
        <v>0</v>
      </c>
      <c r="K17" s="1" t="s">
        <v>130</v>
      </c>
      <c r="L17" s="1" t="s">
        <v>76</v>
      </c>
    </row>
    <row r="18" spans="1:12" x14ac:dyDescent="0.2">
      <c r="A18" s="1" t="s">
        <v>20</v>
      </c>
      <c r="B18" s="1">
        <v>45</v>
      </c>
      <c r="C18" s="1" t="s">
        <v>1</v>
      </c>
      <c r="D18" s="1">
        <v>47156868</v>
      </c>
      <c r="E18" s="5">
        <v>41609</v>
      </c>
      <c r="F18" s="5">
        <v>41627</v>
      </c>
      <c r="G18" s="1" t="s">
        <v>100</v>
      </c>
      <c r="H18" s="3">
        <v>0</v>
      </c>
      <c r="I18" s="4">
        <v>0</v>
      </c>
      <c r="J18" s="3">
        <v>0</v>
      </c>
      <c r="K18" s="1" t="s">
        <v>130</v>
      </c>
      <c r="L18" s="1" t="s">
        <v>76</v>
      </c>
    </row>
    <row r="19" spans="1:12" x14ac:dyDescent="0.2">
      <c r="A19" s="1" t="s">
        <v>20</v>
      </c>
      <c r="B19" s="1">
        <v>45</v>
      </c>
      <c r="C19" s="1" t="s">
        <v>1</v>
      </c>
      <c r="D19" s="1">
        <v>47156869</v>
      </c>
      <c r="E19" s="5">
        <v>41627</v>
      </c>
      <c r="F19" s="5">
        <v>41640</v>
      </c>
      <c r="G19" s="1" t="s">
        <v>100</v>
      </c>
      <c r="H19" s="3">
        <v>0</v>
      </c>
      <c r="I19" s="4">
        <v>0</v>
      </c>
      <c r="J19" s="3">
        <v>0</v>
      </c>
      <c r="K19" s="1" t="s">
        <v>130</v>
      </c>
      <c r="L19" s="1" t="s">
        <v>76</v>
      </c>
    </row>
    <row r="20" spans="1:12" x14ac:dyDescent="0.2">
      <c r="A20" s="1" t="s">
        <v>21</v>
      </c>
      <c r="B20" s="1">
        <v>7</v>
      </c>
      <c r="C20" s="1" t="s">
        <v>1</v>
      </c>
      <c r="D20" s="1">
        <v>47156932</v>
      </c>
      <c r="E20" s="5">
        <v>41609</v>
      </c>
      <c r="F20" s="5">
        <v>41627</v>
      </c>
      <c r="G20" s="1" t="s">
        <v>100</v>
      </c>
      <c r="H20" s="3">
        <v>0</v>
      </c>
      <c r="I20" s="4">
        <v>2823.3986</v>
      </c>
      <c r="J20" s="3">
        <v>0</v>
      </c>
      <c r="K20" s="1" t="s">
        <v>130</v>
      </c>
      <c r="L20" s="1" t="s">
        <v>76</v>
      </c>
    </row>
    <row r="21" spans="1:12" x14ac:dyDescent="0.2">
      <c r="A21" s="1" t="s">
        <v>21</v>
      </c>
      <c r="B21" s="1">
        <v>7</v>
      </c>
      <c r="C21" s="1" t="s">
        <v>1</v>
      </c>
      <c r="D21" s="1">
        <v>47156933</v>
      </c>
      <c r="E21" s="5">
        <v>41627</v>
      </c>
      <c r="F21" s="5">
        <v>41640</v>
      </c>
      <c r="G21" s="1" t="s">
        <v>100</v>
      </c>
      <c r="H21" s="3">
        <v>0</v>
      </c>
      <c r="I21" s="4">
        <v>2605.5623000000001</v>
      </c>
      <c r="J21" s="3">
        <v>0</v>
      </c>
      <c r="K21" s="1" t="s">
        <v>130</v>
      </c>
      <c r="L21" s="1" t="s">
        <v>76</v>
      </c>
    </row>
    <row r="22" spans="1:12" x14ac:dyDescent="0.2">
      <c r="A22" s="1" t="s">
        <v>21</v>
      </c>
      <c r="B22" s="1">
        <v>26</v>
      </c>
      <c r="C22" s="1" t="s">
        <v>1</v>
      </c>
      <c r="D22" s="1">
        <v>47156900</v>
      </c>
      <c r="E22" s="5">
        <v>41609</v>
      </c>
      <c r="F22" s="5">
        <v>41627</v>
      </c>
      <c r="G22" s="1" t="s">
        <v>100</v>
      </c>
      <c r="H22" s="3">
        <v>0</v>
      </c>
      <c r="I22" s="4">
        <v>352.5127</v>
      </c>
      <c r="J22" s="3">
        <v>0</v>
      </c>
      <c r="K22" s="1" t="s">
        <v>130</v>
      </c>
      <c r="L22" s="1" t="s">
        <v>76</v>
      </c>
    </row>
    <row r="23" spans="1:12" x14ac:dyDescent="0.2">
      <c r="A23" s="1" t="s">
        <v>21</v>
      </c>
      <c r="B23" s="1">
        <v>26</v>
      </c>
      <c r="C23" s="1" t="s">
        <v>1</v>
      </c>
      <c r="D23" s="1">
        <v>47156901</v>
      </c>
      <c r="E23" s="5">
        <v>41627</v>
      </c>
      <c r="F23" s="5">
        <v>41640</v>
      </c>
      <c r="G23" s="1" t="s">
        <v>100</v>
      </c>
      <c r="H23" s="3">
        <v>0</v>
      </c>
      <c r="I23" s="4">
        <v>255.82749999999999</v>
      </c>
      <c r="J23" s="3">
        <v>0</v>
      </c>
      <c r="K23" s="1" t="s">
        <v>130</v>
      </c>
      <c r="L23" s="1" t="s">
        <v>76</v>
      </c>
    </row>
    <row r="24" spans="1:12" x14ac:dyDescent="0.2">
      <c r="A24" s="1" t="s">
        <v>21</v>
      </c>
      <c r="B24" s="1">
        <v>45</v>
      </c>
      <c r="C24" s="1" t="s">
        <v>1</v>
      </c>
      <c r="D24" s="1">
        <v>47156924</v>
      </c>
      <c r="E24" s="5">
        <v>41609</v>
      </c>
      <c r="F24" s="5">
        <v>41627</v>
      </c>
      <c r="G24" s="1" t="s">
        <v>100</v>
      </c>
      <c r="H24" s="3">
        <v>0</v>
      </c>
      <c r="I24" s="4">
        <v>0</v>
      </c>
      <c r="J24" s="3">
        <v>0</v>
      </c>
      <c r="K24" s="1" t="s">
        <v>130</v>
      </c>
      <c r="L24" s="1" t="s">
        <v>76</v>
      </c>
    </row>
    <row r="25" spans="1:12" x14ac:dyDescent="0.2">
      <c r="A25" s="1" t="s">
        <v>21</v>
      </c>
      <c r="B25" s="1">
        <v>45</v>
      </c>
      <c r="C25" s="1" t="s">
        <v>1</v>
      </c>
      <c r="D25" s="1">
        <v>47156925</v>
      </c>
      <c r="E25" s="5">
        <v>41627</v>
      </c>
      <c r="F25" s="5">
        <v>41640</v>
      </c>
      <c r="G25" s="1" t="s">
        <v>100</v>
      </c>
      <c r="H25" s="3">
        <v>0</v>
      </c>
      <c r="I25" s="4">
        <v>0</v>
      </c>
      <c r="J25" s="3">
        <v>0</v>
      </c>
      <c r="K25" s="1" t="s">
        <v>130</v>
      </c>
      <c r="L25" s="1" t="s">
        <v>76</v>
      </c>
    </row>
  </sheetData>
  <pageMargins left="0.7" right="0.7" top="0.75" bottom="0.75" header="0.3" footer="0.3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49"/>
  <sheetViews>
    <sheetView workbookViewId="0"/>
  </sheetViews>
  <sheetFormatPr defaultRowHeight="12.75" x14ac:dyDescent="0.2"/>
  <cols>
    <col min="1" max="1" width="12.85546875" bestFit="1" customWidth="1"/>
    <col min="2" max="2" width="8.7109375" bestFit="1" customWidth="1"/>
    <col min="3" max="3" width="10.42578125" bestFit="1" customWidth="1"/>
    <col min="4" max="4" width="9.28515625" bestFit="1" customWidth="1"/>
    <col min="5" max="6" width="18.140625" bestFit="1" customWidth="1"/>
    <col min="7" max="7" width="12.7109375" bestFit="1" customWidth="1"/>
    <col min="8" max="8" width="13.28515625" bestFit="1" customWidth="1"/>
    <col min="9" max="9" width="10.5703125" bestFit="1" customWidth="1"/>
    <col min="10" max="10" width="19.42578125" bestFit="1" customWidth="1"/>
    <col min="11" max="11" width="16.7109375" bestFit="1" customWidth="1"/>
    <col min="12" max="12" width="7.5703125" bestFit="1" customWidth="1"/>
  </cols>
  <sheetData>
    <row r="1" spans="1:12" x14ac:dyDescent="0.2">
      <c r="A1" t="s">
        <v>243</v>
      </c>
      <c r="B1" t="s">
        <v>187</v>
      </c>
      <c r="C1" t="s">
        <v>27</v>
      </c>
      <c r="D1" t="s">
        <v>34</v>
      </c>
      <c r="E1" t="s">
        <v>125</v>
      </c>
      <c r="F1" t="s">
        <v>126</v>
      </c>
      <c r="G1" t="s">
        <v>58</v>
      </c>
      <c r="H1" t="s">
        <v>43</v>
      </c>
      <c r="I1" t="s">
        <v>124</v>
      </c>
      <c r="J1" t="s">
        <v>35</v>
      </c>
      <c r="K1" t="s">
        <v>229</v>
      </c>
      <c r="L1" t="s">
        <v>128</v>
      </c>
    </row>
    <row r="2" spans="1:12" x14ac:dyDescent="0.2">
      <c r="A2" s="1" t="s">
        <v>18</v>
      </c>
      <c r="B2" s="1" t="s">
        <v>3</v>
      </c>
      <c r="C2" s="1" t="s">
        <v>14</v>
      </c>
      <c r="D2" s="1">
        <v>47421775</v>
      </c>
      <c r="E2" s="5">
        <v>41609</v>
      </c>
      <c r="F2" s="5">
        <v>41627</v>
      </c>
      <c r="G2" s="1" t="s">
        <v>100</v>
      </c>
      <c r="H2" s="3">
        <v>0</v>
      </c>
      <c r="I2" s="4">
        <v>834.88369999999998</v>
      </c>
      <c r="J2" s="3">
        <v>0</v>
      </c>
      <c r="K2" s="1" t="s">
        <v>131</v>
      </c>
      <c r="L2" s="1" t="s">
        <v>76</v>
      </c>
    </row>
    <row r="3" spans="1:12" x14ac:dyDescent="0.2">
      <c r="A3" s="1" t="s">
        <v>18</v>
      </c>
      <c r="B3" s="1" t="s">
        <v>3</v>
      </c>
      <c r="C3" s="1" t="s">
        <v>14</v>
      </c>
      <c r="D3" s="1">
        <v>47421776</v>
      </c>
      <c r="E3" s="5">
        <v>41627</v>
      </c>
      <c r="F3" s="5">
        <v>41640</v>
      </c>
      <c r="G3" s="1" t="s">
        <v>100</v>
      </c>
      <c r="H3" s="3">
        <v>0</v>
      </c>
      <c r="I3" s="4">
        <v>794.42639999999994</v>
      </c>
      <c r="J3" s="3">
        <v>0</v>
      </c>
      <c r="K3" s="1" t="s">
        <v>131</v>
      </c>
      <c r="L3" s="1" t="s">
        <v>76</v>
      </c>
    </row>
    <row r="4" spans="1:12" x14ac:dyDescent="0.2">
      <c r="A4" s="1" t="s">
        <v>18</v>
      </c>
      <c r="B4" s="1" t="s">
        <v>4</v>
      </c>
      <c r="C4" s="1" t="s">
        <v>15</v>
      </c>
      <c r="D4" s="1">
        <v>47421899</v>
      </c>
      <c r="E4" s="5">
        <v>41609</v>
      </c>
      <c r="F4" s="5">
        <v>41627</v>
      </c>
      <c r="G4" s="1" t="s">
        <v>100</v>
      </c>
      <c r="H4" s="3">
        <v>0</v>
      </c>
      <c r="I4" s="4">
        <v>2106.8040000000001</v>
      </c>
      <c r="J4" s="3">
        <v>0</v>
      </c>
      <c r="K4" s="1" t="s">
        <v>131</v>
      </c>
      <c r="L4" s="1" t="s">
        <v>76</v>
      </c>
    </row>
    <row r="5" spans="1:12" x14ac:dyDescent="0.2">
      <c r="A5" s="1" t="s">
        <v>18</v>
      </c>
      <c r="B5" s="1" t="s">
        <v>4</v>
      </c>
      <c r="C5" s="1" t="s">
        <v>15</v>
      </c>
      <c r="D5" s="1">
        <v>47421900</v>
      </c>
      <c r="E5" s="5">
        <v>41627</v>
      </c>
      <c r="F5" s="5">
        <v>41640</v>
      </c>
      <c r="G5" s="1" t="s">
        <v>100</v>
      </c>
      <c r="H5" s="3">
        <v>0</v>
      </c>
      <c r="I5" s="4">
        <v>1536.2568000000001</v>
      </c>
      <c r="J5" s="3">
        <v>0</v>
      </c>
      <c r="K5" s="1" t="s">
        <v>131</v>
      </c>
      <c r="L5" s="1" t="s">
        <v>76</v>
      </c>
    </row>
    <row r="6" spans="1:12" x14ac:dyDescent="0.2">
      <c r="A6" s="1" t="s">
        <v>18</v>
      </c>
      <c r="B6" s="1" t="s">
        <v>9</v>
      </c>
      <c r="C6" s="1" t="s">
        <v>1</v>
      </c>
      <c r="D6" s="1">
        <v>47416939</v>
      </c>
      <c r="E6" s="5">
        <v>41609</v>
      </c>
      <c r="F6" s="5">
        <v>41627</v>
      </c>
      <c r="G6" s="1" t="s">
        <v>100</v>
      </c>
      <c r="H6" s="3">
        <v>0</v>
      </c>
      <c r="I6" s="4">
        <v>29.451599999999999</v>
      </c>
      <c r="J6" s="3">
        <v>0</v>
      </c>
      <c r="K6" s="1" t="s">
        <v>131</v>
      </c>
      <c r="L6" s="1" t="s">
        <v>76</v>
      </c>
    </row>
    <row r="7" spans="1:12" x14ac:dyDescent="0.2">
      <c r="A7" s="1" t="s">
        <v>18</v>
      </c>
      <c r="B7" s="1" t="s">
        <v>9</v>
      </c>
      <c r="C7" s="1" t="s">
        <v>1</v>
      </c>
      <c r="D7" s="1">
        <v>47416940</v>
      </c>
      <c r="E7" s="5">
        <v>41627</v>
      </c>
      <c r="F7" s="5">
        <v>41640</v>
      </c>
      <c r="G7" s="1" t="s">
        <v>100</v>
      </c>
      <c r="H7" s="3">
        <v>0</v>
      </c>
      <c r="I7" s="4">
        <v>21.364799999999999</v>
      </c>
      <c r="J7" s="3">
        <v>0</v>
      </c>
      <c r="K7" s="1" t="s">
        <v>131</v>
      </c>
      <c r="L7" s="1" t="s">
        <v>76</v>
      </c>
    </row>
    <row r="8" spans="1:12" x14ac:dyDescent="0.2">
      <c r="A8" s="1" t="s">
        <v>18</v>
      </c>
      <c r="B8" s="1" t="s">
        <v>10</v>
      </c>
      <c r="C8" s="1" t="s">
        <v>1</v>
      </c>
      <c r="D8" s="1">
        <v>47417063</v>
      </c>
      <c r="E8" s="5">
        <v>41609</v>
      </c>
      <c r="F8" s="5">
        <v>41627</v>
      </c>
      <c r="G8" s="1" t="s">
        <v>100</v>
      </c>
      <c r="H8" s="3">
        <v>0</v>
      </c>
      <c r="I8" s="4">
        <v>0</v>
      </c>
      <c r="J8" s="3">
        <v>0</v>
      </c>
      <c r="K8" s="1" t="s">
        <v>131</v>
      </c>
      <c r="L8" s="1" t="s">
        <v>76</v>
      </c>
    </row>
    <row r="9" spans="1:12" x14ac:dyDescent="0.2">
      <c r="A9" s="1" t="s">
        <v>18</v>
      </c>
      <c r="B9" s="1" t="s">
        <v>10</v>
      </c>
      <c r="C9" s="1" t="s">
        <v>1</v>
      </c>
      <c r="D9" s="1">
        <v>47417064</v>
      </c>
      <c r="E9" s="5">
        <v>41627</v>
      </c>
      <c r="F9" s="5">
        <v>41640</v>
      </c>
      <c r="G9" s="1" t="s">
        <v>100</v>
      </c>
      <c r="H9" s="3">
        <v>0</v>
      </c>
      <c r="I9" s="4">
        <v>0</v>
      </c>
      <c r="J9" s="3">
        <v>0</v>
      </c>
      <c r="K9" s="1" t="s">
        <v>131</v>
      </c>
      <c r="L9" s="1" t="s">
        <v>76</v>
      </c>
    </row>
    <row r="10" spans="1:12" x14ac:dyDescent="0.2">
      <c r="A10" s="1" t="s">
        <v>18</v>
      </c>
      <c r="B10" s="1" t="s">
        <v>11</v>
      </c>
      <c r="C10" s="1" t="s">
        <v>1</v>
      </c>
      <c r="D10" s="1">
        <v>47417435</v>
      </c>
      <c r="E10" s="5">
        <v>41609</v>
      </c>
      <c r="F10" s="5">
        <v>41627</v>
      </c>
      <c r="G10" s="1" t="s">
        <v>100</v>
      </c>
      <c r="H10" s="3">
        <v>0</v>
      </c>
      <c r="I10" s="4">
        <v>0</v>
      </c>
      <c r="J10" s="3">
        <v>0</v>
      </c>
      <c r="K10" s="1" t="s">
        <v>131</v>
      </c>
      <c r="L10" s="1" t="s">
        <v>76</v>
      </c>
    </row>
    <row r="11" spans="1:12" x14ac:dyDescent="0.2">
      <c r="A11" s="1" t="s">
        <v>18</v>
      </c>
      <c r="B11" s="1" t="s">
        <v>11</v>
      </c>
      <c r="C11" s="1" t="s">
        <v>1</v>
      </c>
      <c r="D11" s="1">
        <v>47417436</v>
      </c>
      <c r="E11" s="5">
        <v>41627</v>
      </c>
      <c r="F11" s="5">
        <v>41640</v>
      </c>
      <c r="G11" s="1" t="s">
        <v>100</v>
      </c>
      <c r="H11" s="3">
        <v>0</v>
      </c>
      <c r="I11" s="4">
        <v>0</v>
      </c>
      <c r="J11" s="3">
        <v>0</v>
      </c>
      <c r="K11" s="1" t="s">
        <v>131</v>
      </c>
      <c r="L11" s="1" t="s">
        <v>76</v>
      </c>
    </row>
    <row r="12" spans="1:12" x14ac:dyDescent="0.2">
      <c r="A12" s="1" t="s">
        <v>18</v>
      </c>
      <c r="B12" s="1" t="s">
        <v>12</v>
      </c>
      <c r="C12" s="1" t="s">
        <v>1</v>
      </c>
      <c r="D12" s="1">
        <v>47417559</v>
      </c>
      <c r="E12" s="5">
        <v>41609</v>
      </c>
      <c r="F12" s="5">
        <v>41627</v>
      </c>
      <c r="G12" s="1" t="s">
        <v>100</v>
      </c>
      <c r="H12" s="3">
        <v>0</v>
      </c>
      <c r="I12" s="4">
        <v>0</v>
      </c>
      <c r="J12" s="3">
        <v>0</v>
      </c>
      <c r="K12" s="1" t="s">
        <v>131</v>
      </c>
      <c r="L12" s="1" t="s">
        <v>76</v>
      </c>
    </row>
    <row r="13" spans="1:12" x14ac:dyDescent="0.2">
      <c r="A13" s="1" t="s">
        <v>18</v>
      </c>
      <c r="B13" s="1" t="s">
        <v>12</v>
      </c>
      <c r="C13" s="1" t="s">
        <v>1</v>
      </c>
      <c r="D13" s="1">
        <v>47417560</v>
      </c>
      <c r="E13" s="5">
        <v>41627</v>
      </c>
      <c r="F13" s="5">
        <v>41640</v>
      </c>
      <c r="G13" s="1" t="s">
        <v>100</v>
      </c>
      <c r="H13" s="3">
        <v>0</v>
      </c>
      <c r="I13" s="4">
        <v>0</v>
      </c>
      <c r="J13" s="3">
        <v>0</v>
      </c>
      <c r="K13" s="1" t="s">
        <v>131</v>
      </c>
      <c r="L13" s="1" t="s">
        <v>76</v>
      </c>
    </row>
    <row r="14" spans="1:12" x14ac:dyDescent="0.2">
      <c r="A14" s="1" t="s">
        <v>19</v>
      </c>
      <c r="B14" s="1" t="s">
        <v>3</v>
      </c>
      <c r="C14" s="1" t="s">
        <v>16</v>
      </c>
      <c r="D14" s="1">
        <v>47422031</v>
      </c>
      <c r="E14" s="5">
        <v>41609</v>
      </c>
      <c r="F14" s="5">
        <v>41627</v>
      </c>
      <c r="G14" s="1" t="s">
        <v>100</v>
      </c>
      <c r="H14" s="3">
        <v>0</v>
      </c>
      <c r="I14" s="4">
        <v>834.88369999999998</v>
      </c>
      <c r="J14" s="3">
        <v>0</v>
      </c>
      <c r="K14" s="1" t="s">
        <v>131</v>
      </c>
      <c r="L14" s="1" t="s">
        <v>76</v>
      </c>
    </row>
    <row r="15" spans="1:12" x14ac:dyDescent="0.2">
      <c r="A15" s="1" t="s">
        <v>19</v>
      </c>
      <c r="B15" s="1" t="s">
        <v>3</v>
      </c>
      <c r="C15" s="1" t="s">
        <v>16</v>
      </c>
      <c r="D15" s="1">
        <v>47422032</v>
      </c>
      <c r="E15" s="5">
        <v>41627</v>
      </c>
      <c r="F15" s="5">
        <v>41640</v>
      </c>
      <c r="G15" s="1" t="s">
        <v>100</v>
      </c>
      <c r="H15" s="3">
        <v>0</v>
      </c>
      <c r="I15" s="4">
        <v>794.42639999999994</v>
      </c>
      <c r="J15" s="3">
        <v>0</v>
      </c>
      <c r="K15" s="1" t="s">
        <v>131</v>
      </c>
      <c r="L15" s="1" t="s">
        <v>76</v>
      </c>
    </row>
    <row r="16" spans="1:12" x14ac:dyDescent="0.2">
      <c r="A16" s="1" t="s">
        <v>19</v>
      </c>
      <c r="B16" s="1" t="s">
        <v>4</v>
      </c>
      <c r="C16" s="1" t="s">
        <v>17</v>
      </c>
      <c r="D16" s="1">
        <v>47422163</v>
      </c>
      <c r="E16" s="5">
        <v>41609</v>
      </c>
      <c r="F16" s="5">
        <v>41627</v>
      </c>
      <c r="G16" s="1" t="s">
        <v>100</v>
      </c>
      <c r="H16" s="3">
        <v>0</v>
      </c>
      <c r="I16" s="4">
        <v>2106.8040000000001</v>
      </c>
      <c r="J16" s="3">
        <v>0</v>
      </c>
      <c r="K16" s="1" t="s">
        <v>131</v>
      </c>
      <c r="L16" s="1" t="s">
        <v>76</v>
      </c>
    </row>
    <row r="17" spans="1:12" x14ac:dyDescent="0.2">
      <c r="A17" s="1" t="s">
        <v>19</v>
      </c>
      <c r="B17" s="1" t="s">
        <v>4</v>
      </c>
      <c r="C17" s="1" t="s">
        <v>17</v>
      </c>
      <c r="D17" s="1">
        <v>47422164</v>
      </c>
      <c r="E17" s="5">
        <v>41627</v>
      </c>
      <c r="F17" s="5">
        <v>41640</v>
      </c>
      <c r="G17" s="1" t="s">
        <v>100</v>
      </c>
      <c r="H17" s="3">
        <v>0</v>
      </c>
      <c r="I17" s="4">
        <v>1536.2568000000001</v>
      </c>
      <c r="J17" s="3">
        <v>0</v>
      </c>
      <c r="K17" s="1" t="s">
        <v>131</v>
      </c>
      <c r="L17" s="1" t="s">
        <v>76</v>
      </c>
    </row>
    <row r="18" spans="1:12" x14ac:dyDescent="0.2">
      <c r="A18" s="1" t="s">
        <v>19</v>
      </c>
      <c r="B18" s="1" t="s">
        <v>9</v>
      </c>
      <c r="C18" s="1" t="s">
        <v>1</v>
      </c>
      <c r="D18" s="1">
        <v>47417823</v>
      </c>
      <c r="E18" s="5">
        <v>41609</v>
      </c>
      <c r="F18" s="5">
        <v>41627</v>
      </c>
      <c r="G18" s="1" t="s">
        <v>100</v>
      </c>
      <c r="H18" s="3">
        <v>0</v>
      </c>
      <c r="I18" s="4">
        <v>29.451599999999999</v>
      </c>
      <c r="J18" s="3">
        <v>0</v>
      </c>
      <c r="K18" s="1" t="s">
        <v>131</v>
      </c>
      <c r="L18" s="1" t="s">
        <v>76</v>
      </c>
    </row>
    <row r="19" spans="1:12" x14ac:dyDescent="0.2">
      <c r="A19" s="1" t="s">
        <v>19</v>
      </c>
      <c r="B19" s="1" t="s">
        <v>9</v>
      </c>
      <c r="C19" s="1" t="s">
        <v>1</v>
      </c>
      <c r="D19" s="1">
        <v>47417824</v>
      </c>
      <c r="E19" s="5">
        <v>41627</v>
      </c>
      <c r="F19" s="5">
        <v>41640</v>
      </c>
      <c r="G19" s="1" t="s">
        <v>100</v>
      </c>
      <c r="H19" s="3">
        <v>0</v>
      </c>
      <c r="I19" s="4">
        <v>21.364799999999999</v>
      </c>
      <c r="J19" s="3">
        <v>0</v>
      </c>
      <c r="K19" s="1" t="s">
        <v>131</v>
      </c>
      <c r="L19" s="1" t="s">
        <v>76</v>
      </c>
    </row>
    <row r="20" spans="1:12" x14ac:dyDescent="0.2">
      <c r="A20" s="1" t="s">
        <v>19</v>
      </c>
      <c r="B20" s="1" t="s">
        <v>10</v>
      </c>
      <c r="C20" s="1" t="s">
        <v>1</v>
      </c>
      <c r="D20" s="1">
        <v>47417955</v>
      </c>
      <c r="E20" s="5">
        <v>41609</v>
      </c>
      <c r="F20" s="5">
        <v>41627</v>
      </c>
      <c r="G20" s="1" t="s">
        <v>100</v>
      </c>
      <c r="H20" s="3">
        <v>0</v>
      </c>
      <c r="I20" s="4">
        <v>0</v>
      </c>
      <c r="J20" s="3">
        <v>0</v>
      </c>
      <c r="K20" s="1" t="s">
        <v>131</v>
      </c>
      <c r="L20" s="1" t="s">
        <v>76</v>
      </c>
    </row>
    <row r="21" spans="1:12" x14ac:dyDescent="0.2">
      <c r="A21" s="1" t="s">
        <v>19</v>
      </c>
      <c r="B21" s="1" t="s">
        <v>10</v>
      </c>
      <c r="C21" s="1" t="s">
        <v>1</v>
      </c>
      <c r="D21" s="1">
        <v>47417956</v>
      </c>
      <c r="E21" s="5">
        <v>41627</v>
      </c>
      <c r="F21" s="5">
        <v>41640</v>
      </c>
      <c r="G21" s="1" t="s">
        <v>100</v>
      </c>
      <c r="H21" s="3">
        <v>0</v>
      </c>
      <c r="I21" s="4">
        <v>0</v>
      </c>
      <c r="J21" s="3">
        <v>0</v>
      </c>
      <c r="K21" s="1" t="s">
        <v>131</v>
      </c>
      <c r="L21" s="1" t="s">
        <v>76</v>
      </c>
    </row>
    <row r="22" spans="1:12" x14ac:dyDescent="0.2">
      <c r="A22" s="1" t="s">
        <v>19</v>
      </c>
      <c r="B22" s="1" t="s">
        <v>11</v>
      </c>
      <c r="C22" s="1" t="s">
        <v>1</v>
      </c>
      <c r="D22" s="1">
        <v>47418351</v>
      </c>
      <c r="E22" s="5">
        <v>41609</v>
      </c>
      <c r="F22" s="5">
        <v>41627</v>
      </c>
      <c r="G22" s="1" t="s">
        <v>100</v>
      </c>
      <c r="H22" s="3">
        <v>0</v>
      </c>
      <c r="I22" s="4">
        <v>0</v>
      </c>
      <c r="J22" s="3">
        <v>0</v>
      </c>
      <c r="K22" s="1" t="s">
        <v>131</v>
      </c>
      <c r="L22" s="1" t="s">
        <v>76</v>
      </c>
    </row>
    <row r="23" spans="1:12" x14ac:dyDescent="0.2">
      <c r="A23" s="1" t="s">
        <v>19</v>
      </c>
      <c r="B23" s="1" t="s">
        <v>11</v>
      </c>
      <c r="C23" s="1" t="s">
        <v>1</v>
      </c>
      <c r="D23" s="1">
        <v>47418352</v>
      </c>
      <c r="E23" s="5">
        <v>41627</v>
      </c>
      <c r="F23" s="5">
        <v>41640</v>
      </c>
      <c r="G23" s="1" t="s">
        <v>100</v>
      </c>
      <c r="H23" s="3">
        <v>0</v>
      </c>
      <c r="I23" s="4">
        <v>0</v>
      </c>
      <c r="J23" s="3">
        <v>0</v>
      </c>
      <c r="K23" s="1" t="s">
        <v>131</v>
      </c>
      <c r="L23" s="1" t="s">
        <v>76</v>
      </c>
    </row>
    <row r="24" spans="1:12" x14ac:dyDescent="0.2">
      <c r="A24" s="1" t="s">
        <v>19</v>
      </c>
      <c r="B24" s="1" t="s">
        <v>12</v>
      </c>
      <c r="C24" s="1" t="s">
        <v>1</v>
      </c>
      <c r="D24" s="1">
        <v>47418483</v>
      </c>
      <c r="E24" s="5">
        <v>41609</v>
      </c>
      <c r="F24" s="5">
        <v>41627</v>
      </c>
      <c r="G24" s="1" t="s">
        <v>100</v>
      </c>
      <c r="H24" s="3">
        <v>0</v>
      </c>
      <c r="I24" s="4">
        <v>0</v>
      </c>
      <c r="J24" s="3">
        <v>0</v>
      </c>
      <c r="K24" s="1" t="s">
        <v>131</v>
      </c>
      <c r="L24" s="1" t="s">
        <v>76</v>
      </c>
    </row>
    <row r="25" spans="1:12" x14ac:dyDescent="0.2">
      <c r="A25" s="1" t="s">
        <v>19</v>
      </c>
      <c r="B25" s="1" t="s">
        <v>12</v>
      </c>
      <c r="C25" s="1" t="s">
        <v>1</v>
      </c>
      <c r="D25" s="1">
        <v>47418484</v>
      </c>
      <c r="E25" s="5">
        <v>41627</v>
      </c>
      <c r="F25" s="5">
        <v>41640</v>
      </c>
      <c r="G25" s="1" t="s">
        <v>100</v>
      </c>
      <c r="H25" s="3">
        <v>0</v>
      </c>
      <c r="I25" s="4">
        <v>0</v>
      </c>
      <c r="J25" s="3">
        <v>0</v>
      </c>
      <c r="K25" s="1" t="s">
        <v>131</v>
      </c>
      <c r="L25" s="1" t="s">
        <v>76</v>
      </c>
    </row>
    <row r="26" spans="1:12" x14ac:dyDescent="0.2">
      <c r="A26" s="1" t="s">
        <v>20</v>
      </c>
      <c r="B26" s="1" t="s">
        <v>3</v>
      </c>
      <c r="C26" s="1" t="s">
        <v>6</v>
      </c>
      <c r="D26" s="1">
        <v>47158421</v>
      </c>
      <c r="E26" s="5">
        <v>41609</v>
      </c>
      <c r="F26" s="5">
        <v>41627</v>
      </c>
      <c r="G26" s="1" t="s">
        <v>100</v>
      </c>
      <c r="H26" s="3">
        <v>0</v>
      </c>
      <c r="I26" s="4">
        <v>69.573599999999999</v>
      </c>
      <c r="J26" s="3">
        <v>0</v>
      </c>
      <c r="K26" s="1" t="s">
        <v>130</v>
      </c>
      <c r="L26" s="1" t="s">
        <v>76</v>
      </c>
    </row>
    <row r="27" spans="1:12" x14ac:dyDescent="0.2">
      <c r="A27" s="1" t="s">
        <v>20</v>
      </c>
      <c r="B27" s="1" t="s">
        <v>3</v>
      </c>
      <c r="C27" s="1" t="s">
        <v>6</v>
      </c>
      <c r="D27" s="1">
        <v>47158422</v>
      </c>
      <c r="E27" s="5">
        <v>41627</v>
      </c>
      <c r="F27" s="5">
        <v>41640</v>
      </c>
      <c r="G27" s="1" t="s">
        <v>100</v>
      </c>
      <c r="H27" s="3">
        <v>0</v>
      </c>
      <c r="I27" s="4">
        <v>66.202200000000005</v>
      </c>
      <c r="J27" s="3">
        <v>0</v>
      </c>
      <c r="K27" s="1" t="s">
        <v>130</v>
      </c>
      <c r="L27" s="1" t="s">
        <v>76</v>
      </c>
    </row>
    <row r="28" spans="1:12" x14ac:dyDescent="0.2">
      <c r="A28" s="1" t="s">
        <v>20</v>
      </c>
      <c r="B28" s="1" t="s">
        <v>4</v>
      </c>
      <c r="C28" s="1" t="s">
        <v>5</v>
      </c>
      <c r="D28" s="1">
        <v>47158413</v>
      </c>
      <c r="E28" s="5">
        <v>41609</v>
      </c>
      <c r="F28" s="5">
        <v>41627</v>
      </c>
      <c r="G28" s="1" t="s">
        <v>100</v>
      </c>
      <c r="H28" s="3">
        <v>0</v>
      </c>
      <c r="I28" s="4">
        <v>175.56700000000001</v>
      </c>
      <c r="J28" s="3">
        <v>0</v>
      </c>
      <c r="K28" s="1" t="s">
        <v>130</v>
      </c>
      <c r="L28" s="1" t="s">
        <v>76</v>
      </c>
    </row>
    <row r="29" spans="1:12" x14ac:dyDescent="0.2">
      <c r="A29" s="1" t="s">
        <v>20</v>
      </c>
      <c r="B29" s="1" t="s">
        <v>4</v>
      </c>
      <c r="C29" s="1" t="s">
        <v>5</v>
      </c>
      <c r="D29" s="1">
        <v>47158414</v>
      </c>
      <c r="E29" s="5">
        <v>41627</v>
      </c>
      <c r="F29" s="5">
        <v>41640</v>
      </c>
      <c r="G29" s="1" t="s">
        <v>100</v>
      </c>
      <c r="H29" s="3">
        <v>0</v>
      </c>
      <c r="I29" s="4">
        <v>128.0214</v>
      </c>
      <c r="J29" s="3">
        <v>0</v>
      </c>
      <c r="K29" s="1" t="s">
        <v>130</v>
      </c>
      <c r="L29" s="1" t="s">
        <v>76</v>
      </c>
    </row>
    <row r="30" spans="1:12" x14ac:dyDescent="0.2">
      <c r="A30" s="1" t="s">
        <v>20</v>
      </c>
      <c r="B30" s="1" t="s">
        <v>9</v>
      </c>
      <c r="C30" s="1" t="s">
        <v>1</v>
      </c>
      <c r="D30" s="1">
        <v>47156852</v>
      </c>
      <c r="E30" s="5">
        <v>41609</v>
      </c>
      <c r="F30" s="5">
        <v>41627</v>
      </c>
      <c r="G30" s="1" t="s">
        <v>100</v>
      </c>
      <c r="H30" s="3">
        <v>0</v>
      </c>
      <c r="I30" s="4">
        <v>2.4542999999999999</v>
      </c>
      <c r="J30" s="3">
        <v>0</v>
      </c>
      <c r="K30" s="1" t="s">
        <v>130</v>
      </c>
      <c r="L30" s="1" t="s">
        <v>76</v>
      </c>
    </row>
    <row r="31" spans="1:12" x14ac:dyDescent="0.2">
      <c r="A31" s="1" t="s">
        <v>20</v>
      </c>
      <c r="B31" s="1" t="s">
        <v>9</v>
      </c>
      <c r="C31" s="1" t="s">
        <v>1</v>
      </c>
      <c r="D31" s="1">
        <v>47156853</v>
      </c>
      <c r="E31" s="5">
        <v>41627</v>
      </c>
      <c r="F31" s="5">
        <v>41640</v>
      </c>
      <c r="G31" s="1" t="s">
        <v>100</v>
      </c>
      <c r="H31" s="3">
        <v>0</v>
      </c>
      <c r="I31" s="4">
        <v>1.7804</v>
      </c>
      <c r="J31" s="3">
        <v>0</v>
      </c>
      <c r="K31" s="1" t="s">
        <v>130</v>
      </c>
      <c r="L31" s="1" t="s">
        <v>76</v>
      </c>
    </row>
    <row r="32" spans="1:12" x14ac:dyDescent="0.2">
      <c r="A32" s="1" t="s">
        <v>20</v>
      </c>
      <c r="B32" s="1" t="s">
        <v>10</v>
      </c>
      <c r="C32" s="1" t="s">
        <v>1</v>
      </c>
      <c r="D32" s="1">
        <v>47156860</v>
      </c>
      <c r="E32" s="5">
        <v>41609</v>
      </c>
      <c r="F32" s="5">
        <v>41627</v>
      </c>
      <c r="G32" s="1" t="s">
        <v>100</v>
      </c>
      <c r="H32" s="3">
        <v>0</v>
      </c>
      <c r="I32" s="4">
        <v>0</v>
      </c>
      <c r="J32" s="3">
        <v>0</v>
      </c>
      <c r="K32" s="1" t="s">
        <v>130</v>
      </c>
      <c r="L32" s="1" t="s">
        <v>76</v>
      </c>
    </row>
    <row r="33" spans="1:12" x14ac:dyDescent="0.2">
      <c r="A33" s="1" t="s">
        <v>20</v>
      </c>
      <c r="B33" s="1" t="s">
        <v>10</v>
      </c>
      <c r="C33" s="1" t="s">
        <v>1</v>
      </c>
      <c r="D33" s="1">
        <v>47156861</v>
      </c>
      <c r="E33" s="5">
        <v>41627</v>
      </c>
      <c r="F33" s="5">
        <v>41640</v>
      </c>
      <c r="G33" s="1" t="s">
        <v>100</v>
      </c>
      <c r="H33" s="3">
        <v>0</v>
      </c>
      <c r="I33" s="4">
        <v>0</v>
      </c>
      <c r="J33" s="3">
        <v>0</v>
      </c>
      <c r="K33" s="1" t="s">
        <v>130</v>
      </c>
      <c r="L33" s="1" t="s">
        <v>76</v>
      </c>
    </row>
    <row r="34" spans="1:12" x14ac:dyDescent="0.2">
      <c r="A34" s="1" t="s">
        <v>20</v>
      </c>
      <c r="B34" s="1" t="s">
        <v>11</v>
      </c>
      <c r="C34" s="1" t="s">
        <v>1</v>
      </c>
      <c r="D34" s="1">
        <v>47156884</v>
      </c>
      <c r="E34" s="5">
        <v>41609</v>
      </c>
      <c r="F34" s="5">
        <v>41627</v>
      </c>
      <c r="G34" s="1" t="s">
        <v>100</v>
      </c>
      <c r="H34" s="3">
        <v>0</v>
      </c>
      <c r="I34" s="4">
        <v>0</v>
      </c>
      <c r="J34" s="3">
        <v>0</v>
      </c>
      <c r="K34" s="1" t="s">
        <v>130</v>
      </c>
      <c r="L34" s="1" t="s">
        <v>76</v>
      </c>
    </row>
    <row r="35" spans="1:12" x14ac:dyDescent="0.2">
      <c r="A35" s="1" t="s">
        <v>20</v>
      </c>
      <c r="B35" s="1" t="s">
        <v>11</v>
      </c>
      <c r="C35" s="1" t="s">
        <v>1</v>
      </c>
      <c r="D35" s="1">
        <v>47156885</v>
      </c>
      <c r="E35" s="5">
        <v>41627</v>
      </c>
      <c r="F35" s="5">
        <v>41640</v>
      </c>
      <c r="G35" s="1" t="s">
        <v>100</v>
      </c>
      <c r="H35" s="3">
        <v>0</v>
      </c>
      <c r="I35" s="4">
        <v>0</v>
      </c>
      <c r="J35" s="3">
        <v>0</v>
      </c>
      <c r="K35" s="1" t="s">
        <v>130</v>
      </c>
      <c r="L35" s="1" t="s">
        <v>76</v>
      </c>
    </row>
    <row r="36" spans="1:12" x14ac:dyDescent="0.2">
      <c r="A36" s="1" t="s">
        <v>20</v>
      </c>
      <c r="B36" s="1" t="s">
        <v>12</v>
      </c>
      <c r="C36" s="1" t="s">
        <v>1</v>
      </c>
      <c r="D36" s="1">
        <v>47156892</v>
      </c>
      <c r="E36" s="5">
        <v>41609</v>
      </c>
      <c r="F36" s="5">
        <v>41627</v>
      </c>
      <c r="G36" s="1" t="s">
        <v>100</v>
      </c>
      <c r="H36" s="3">
        <v>0</v>
      </c>
      <c r="I36" s="4">
        <v>0</v>
      </c>
      <c r="J36" s="3">
        <v>0</v>
      </c>
      <c r="K36" s="1" t="s">
        <v>130</v>
      </c>
      <c r="L36" s="1" t="s">
        <v>76</v>
      </c>
    </row>
    <row r="37" spans="1:12" x14ac:dyDescent="0.2">
      <c r="A37" s="1" t="s">
        <v>20</v>
      </c>
      <c r="B37" s="1" t="s">
        <v>12</v>
      </c>
      <c r="C37" s="1" t="s">
        <v>1</v>
      </c>
      <c r="D37" s="1">
        <v>47156893</v>
      </c>
      <c r="E37" s="5">
        <v>41627</v>
      </c>
      <c r="F37" s="5">
        <v>41640</v>
      </c>
      <c r="G37" s="1" t="s">
        <v>100</v>
      </c>
      <c r="H37" s="3">
        <v>0</v>
      </c>
      <c r="I37" s="4">
        <v>0</v>
      </c>
      <c r="J37" s="3">
        <v>0</v>
      </c>
      <c r="K37" s="1" t="s">
        <v>130</v>
      </c>
      <c r="L37" s="1" t="s">
        <v>76</v>
      </c>
    </row>
    <row r="38" spans="1:12" x14ac:dyDescent="0.2">
      <c r="A38" s="1" t="s">
        <v>21</v>
      </c>
      <c r="B38" s="1" t="s">
        <v>3</v>
      </c>
      <c r="C38" s="1" t="s">
        <v>8</v>
      </c>
      <c r="D38" s="1">
        <v>47158437</v>
      </c>
      <c r="E38" s="5">
        <v>41609</v>
      </c>
      <c r="F38" s="5">
        <v>41627</v>
      </c>
      <c r="G38" s="1" t="s">
        <v>100</v>
      </c>
      <c r="H38" s="3">
        <v>0</v>
      </c>
      <c r="I38" s="4">
        <v>69.573599999999999</v>
      </c>
      <c r="J38" s="3">
        <v>0</v>
      </c>
      <c r="K38" s="1" t="s">
        <v>130</v>
      </c>
      <c r="L38" s="1" t="s">
        <v>76</v>
      </c>
    </row>
    <row r="39" spans="1:12" x14ac:dyDescent="0.2">
      <c r="A39" s="1" t="s">
        <v>21</v>
      </c>
      <c r="B39" s="1" t="s">
        <v>3</v>
      </c>
      <c r="C39" s="1" t="s">
        <v>8</v>
      </c>
      <c r="D39" s="1">
        <v>47158438</v>
      </c>
      <c r="E39" s="5">
        <v>41627</v>
      </c>
      <c r="F39" s="5">
        <v>41640</v>
      </c>
      <c r="G39" s="1" t="s">
        <v>100</v>
      </c>
      <c r="H39" s="3">
        <v>0</v>
      </c>
      <c r="I39" s="4">
        <v>66.202200000000005</v>
      </c>
      <c r="J39" s="3">
        <v>0</v>
      </c>
      <c r="K39" s="1" t="s">
        <v>130</v>
      </c>
      <c r="L39" s="1" t="s">
        <v>76</v>
      </c>
    </row>
    <row r="40" spans="1:12" x14ac:dyDescent="0.2">
      <c r="A40" s="1" t="s">
        <v>21</v>
      </c>
      <c r="B40" s="1" t="s">
        <v>4</v>
      </c>
      <c r="C40" s="1" t="s">
        <v>7</v>
      </c>
      <c r="D40" s="1">
        <v>47158429</v>
      </c>
      <c r="E40" s="5">
        <v>41609</v>
      </c>
      <c r="F40" s="5">
        <v>41627</v>
      </c>
      <c r="G40" s="1" t="s">
        <v>100</v>
      </c>
      <c r="H40" s="3">
        <v>0</v>
      </c>
      <c r="I40" s="4">
        <v>175.56700000000001</v>
      </c>
      <c r="J40" s="3">
        <v>0</v>
      </c>
      <c r="K40" s="1" t="s">
        <v>130</v>
      </c>
      <c r="L40" s="1" t="s">
        <v>76</v>
      </c>
    </row>
    <row r="41" spans="1:12" x14ac:dyDescent="0.2">
      <c r="A41" s="1" t="s">
        <v>21</v>
      </c>
      <c r="B41" s="1" t="s">
        <v>4</v>
      </c>
      <c r="C41" s="1" t="s">
        <v>7</v>
      </c>
      <c r="D41" s="1">
        <v>47158430</v>
      </c>
      <c r="E41" s="5">
        <v>41627</v>
      </c>
      <c r="F41" s="5">
        <v>41640</v>
      </c>
      <c r="G41" s="1" t="s">
        <v>100</v>
      </c>
      <c r="H41" s="3">
        <v>0</v>
      </c>
      <c r="I41" s="4">
        <v>128.0214</v>
      </c>
      <c r="J41" s="3">
        <v>0</v>
      </c>
      <c r="K41" s="1" t="s">
        <v>130</v>
      </c>
      <c r="L41" s="1" t="s">
        <v>76</v>
      </c>
    </row>
    <row r="42" spans="1:12" x14ac:dyDescent="0.2">
      <c r="A42" s="1" t="s">
        <v>21</v>
      </c>
      <c r="B42" s="1" t="s">
        <v>9</v>
      </c>
      <c r="C42" s="1" t="s">
        <v>1</v>
      </c>
      <c r="D42" s="1">
        <v>47156908</v>
      </c>
      <c r="E42" s="5">
        <v>41609</v>
      </c>
      <c r="F42" s="5">
        <v>41627</v>
      </c>
      <c r="G42" s="1" t="s">
        <v>100</v>
      </c>
      <c r="H42" s="3">
        <v>0</v>
      </c>
      <c r="I42" s="4">
        <v>2.4542999999999999</v>
      </c>
      <c r="J42" s="3">
        <v>0</v>
      </c>
      <c r="K42" s="1" t="s">
        <v>130</v>
      </c>
      <c r="L42" s="1" t="s">
        <v>76</v>
      </c>
    </row>
    <row r="43" spans="1:12" x14ac:dyDescent="0.2">
      <c r="A43" s="1" t="s">
        <v>21</v>
      </c>
      <c r="B43" s="1" t="s">
        <v>9</v>
      </c>
      <c r="C43" s="1" t="s">
        <v>1</v>
      </c>
      <c r="D43" s="1">
        <v>47156909</v>
      </c>
      <c r="E43" s="5">
        <v>41627</v>
      </c>
      <c r="F43" s="5">
        <v>41640</v>
      </c>
      <c r="G43" s="1" t="s">
        <v>100</v>
      </c>
      <c r="H43" s="3">
        <v>0</v>
      </c>
      <c r="I43" s="4">
        <v>1.7804</v>
      </c>
      <c r="J43" s="3">
        <v>0</v>
      </c>
      <c r="K43" s="1" t="s">
        <v>130</v>
      </c>
      <c r="L43" s="1" t="s">
        <v>76</v>
      </c>
    </row>
    <row r="44" spans="1:12" x14ac:dyDescent="0.2">
      <c r="A44" s="1" t="s">
        <v>21</v>
      </c>
      <c r="B44" s="1" t="s">
        <v>10</v>
      </c>
      <c r="C44" s="1" t="s">
        <v>1</v>
      </c>
      <c r="D44" s="1">
        <v>47156916</v>
      </c>
      <c r="E44" s="5">
        <v>41609</v>
      </c>
      <c r="F44" s="5">
        <v>41627</v>
      </c>
      <c r="G44" s="1" t="s">
        <v>100</v>
      </c>
      <c r="H44" s="3">
        <v>0</v>
      </c>
      <c r="I44" s="4">
        <v>0</v>
      </c>
      <c r="J44" s="3">
        <v>0</v>
      </c>
      <c r="K44" s="1" t="s">
        <v>130</v>
      </c>
      <c r="L44" s="1" t="s">
        <v>76</v>
      </c>
    </row>
    <row r="45" spans="1:12" x14ac:dyDescent="0.2">
      <c r="A45" s="1" t="s">
        <v>21</v>
      </c>
      <c r="B45" s="1" t="s">
        <v>10</v>
      </c>
      <c r="C45" s="1" t="s">
        <v>1</v>
      </c>
      <c r="D45" s="1">
        <v>47156917</v>
      </c>
      <c r="E45" s="5">
        <v>41627</v>
      </c>
      <c r="F45" s="5">
        <v>41640</v>
      </c>
      <c r="G45" s="1" t="s">
        <v>100</v>
      </c>
      <c r="H45" s="3">
        <v>0</v>
      </c>
      <c r="I45" s="4">
        <v>0</v>
      </c>
      <c r="J45" s="3">
        <v>0</v>
      </c>
      <c r="K45" s="1" t="s">
        <v>130</v>
      </c>
      <c r="L45" s="1" t="s">
        <v>76</v>
      </c>
    </row>
    <row r="46" spans="1:12" x14ac:dyDescent="0.2">
      <c r="A46" s="1" t="s">
        <v>21</v>
      </c>
      <c r="B46" s="1" t="s">
        <v>11</v>
      </c>
      <c r="C46" s="1" t="s">
        <v>1</v>
      </c>
      <c r="D46" s="1">
        <v>47156940</v>
      </c>
      <c r="E46" s="5">
        <v>41609</v>
      </c>
      <c r="F46" s="5">
        <v>41627</v>
      </c>
      <c r="G46" s="1" t="s">
        <v>100</v>
      </c>
      <c r="H46" s="3">
        <v>0</v>
      </c>
      <c r="I46" s="4">
        <v>0</v>
      </c>
      <c r="J46" s="3">
        <v>0</v>
      </c>
      <c r="K46" s="1" t="s">
        <v>130</v>
      </c>
      <c r="L46" s="1" t="s">
        <v>76</v>
      </c>
    </row>
    <row r="47" spans="1:12" x14ac:dyDescent="0.2">
      <c r="A47" s="1" t="s">
        <v>21</v>
      </c>
      <c r="B47" s="1" t="s">
        <v>11</v>
      </c>
      <c r="C47" s="1" t="s">
        <v>1</v>
      </c>
      <c r="D47" s="1">
        <v>47156941</v>
      </c>
      <c r="E47" s="5">
        <v>41627</v>
      </c>
      <c r="F47" s="5">
        <v>41640</v>
      </c>
      <c r="G47" s="1" t="s">
        <v>100</v>
      </c>
      <c r="H47" s="3">
        <v>0</v>
      </c>
      <c r="I47" s="4">
        <v>0</v>
      </c>
      <c r="J47" s="3">
        <v>0</v>
      </c>
      <c r="K47" s="1" t="s">
        <v>130</v>
      </c>
      <c r="L47" s="1" t="s">
        <v>76</v>
      </c>
    </row>
    <row r="48" spans="1:12" x14ac:dyDescent="0.2">
      <c r="A48" s="1" t="s">
        <v>21</v>
      </c>
      <c r="B48" s="1" t="s">
        <v>12</v>
      </c>
      <c r="C48" s="1" t="s">
        <v>1</v>
      </c>
      <c r="D48" s="1">
        <v>47156948</v>
      </c>
      <c r="E48" s="5">
        <v>41609</v>
      </c>
      <c r="F48" s="5">
        <v>41627</v>
      </c>
      <c r="G48" s="1" t="s">
        <v>100</v>
      </c>
      <c r="H48" s="3">
        <v>0</v>
      </c>
      <c r="I48" s="4">
        <v>0</v>
      </c>
      <c r="J48" s="3">
        <v>0</v>
      </c>
      <c r="K48" s="1" t="s">
        <v>130</v>
      </c>
      <c r="L48" s="1" t="s">
        <v>76</v>
      </c>
    </row>
    <row r="49" spans="1:12" x14ac:dyDescent="0.2">
      <c r="A49" s="1" t="s">
        <v>21</v>
      </c>
      <c r="B49" s="1" t="s">
        <v>12</v>
      </c>
      <c r="C49" s="1" t="s">
        <v>1</v>
      </c>
      <c r="D49" s="1">
        <v>47156949</v>
      </c>
      <c r="E49" s="5">
        <v>41627</v>
      </c>
      <c r="F49" s="5">
        <v>41640</v>
      </c>
      <c r="G49" s="1" t="s">
        <v>100</v>
      </c>
      <c r="H49" s="3">
        <v>0</v>
      </c>
      <c r="I49" s="4">
        <v>0</v>
      </c>
      <c r="J49" s="3">
        <v>0</v>
      </c>
      <c r="K49" s="1" t="s">
        <v>130</v>
      </c>
      <c r="L49" s="1" t="s">
        <v>76</v>
      </c>
    </row>
  </sheetData>
  <pageMargins left="0.7" right="0.7" top="0.75" bottom="0.75" header="0.3" footer="0.3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"/>
  <sheetViews>
    <sheetView workbookViewId="0"/>
  </sheetViews>
  <sheetFormatPr defaultRowHeight="12.75" x14ac:dyDescent="0.2"/>
  <cols>
    <col min="1" max="1" width="15.28515625" bestFit="1" customWidth="1"/>
    <col min="2" max="2" width="13.28515625" bestFit="1" customWidth="1"/>
    <col min="3" max="3" width="12.42578125" bestFit="1" customWidth="1"/>
    <col min="4" max="4" width="16.140625" bestFit="1" customWidth="1"/>
    <col min="5" max="5" width="16" bestFit="1" customWidth="1"/>
    <col min="6" max="6" width="9" bestFit="1" customWidth="1"/>
    <col min="7" max="7" width="15.28515625" bestFit="1" customWidth="1"/>
    <col min="8" max="8" width="22.5703125" bestFit="1" customWidth="1"/>
    <col min="9" max="9" width="15" bestFit="1" customWidth="1"/>
    <col min="10" max="10" width="19" bestFit="1" customWidth="1"/>
    <col min="11" max="11" width="20" bestFit="1" customWidth="1"/>
    <col min="12" max="12" width="15.140625" bestFit="1" customWidth="1"/>
    <col min="13" max="13" width="9.7109375" bestFit="1" customWidth="1"/>
    <col min="14" max="14" width="18.140625" bestFit="1" customWidth="1"/>
    <col min="15" max="15" width="15.7109375" bestFit="1" customWidth="1"/>
    <col min="16" max="16" width="15.5703125" bestFit="1" customWidth="1"/>
    <col min="17" max="17" width="14.5703125" bestFit="1" customWidth="1"/>
    <col min="18" max="19" width="10.5703125" bestFit="1" customWidth="1"/>
    <col min="20" max="20" width="19.5703125" bestFit="1" customWidth="1"/>
    <col min="21" max="21" width="3.5703125" bestFit="1" customWidth="1"/>
    <col min="22" max="23" width="5" bestFit="1" customWidth="1"/>
    <col min="24" max="24" width="6.85546875" bestFit="1" customWidth="1"/>
    <col min="25" max="25" width="4.7109375" bestFit="1" customWidth="1"/>
    <col min="26" max="26" width="19" bestFit="1" customWidth="1"/>
    <col min="27" max="27" width="7.5703125" bestFit="1" customWidth="1"/>
  </cols>
  <sheetData>
    <row r="1" spans="1:27" x14ac:dyDescent="0.2">
      <c r="A1" t="s">
        <v>244</v>
      </c>
      <c r="B1" t="s">
        <v>113</v>
      </c>
      <c r="C1" t="s">
        <v>216</v>
      </c>
      <c r="D1" t="s">
        <v>217</v>
      </c>
      <c r="E1" t="s">
        <v>218</v>
      </c>
      <c r="F1" t="s">
        <v>233</v>
      </c>
      <c r="G1" t="s">
        <v>119</v>
      </c>
      <c r="H1" t="s">
        <v>129</v>
      </c>
      <c r="I1" t="s">
        <v>246</v>
      </c>
      <c r="J1" t="s">
        <v>232</v>
      </c>
      <c r="K1" t="s">
        <v>247</v>
      </c>
      <c r="L1" t="s">
        <v>86</v>
      </c>
      <c r="M1" t="s">
        <v>114</v>
      </c>
      <c r="N1" t="s">
        <v>60</v>
      </c>
      <c r="O1" t="s">
        <v>87</v>
      </c>
      <c r="P1" t="s">
        <v>88</v>
      </c>
      <c r="Q1" t="s">
        <v>102</v>
      </c>
      <c r="R1" t="s">
        <v>115</v>
      </c>
      <c r="S1" t="s">
        <v>89</v>
      </c>
      <c r="T1" t="s">
        <v>54</v>
      </c>
      <c r="U1" t="s">
        <v>39</v>
      </c>
      <c r="V1" t="s">
        <v>109</v>
      </c>
      <c r="W1" t="s">
        <v>108</v>
      </c>
      <c r="X1" t="s">
        <v>221</v>
      </c>
      <c r="Y1" t="s">
        <v>220</v>
      </c>
      <c r="Z1" t="s">
        <v>26</v>
      </c>
      <c r="AA1" t="s">
        <v>128</v>
      </c>
    </row>
  </sheetData>
  <pageMargins left="0.7" right="0.7" top="0.75" bottom="0.75" header="0.3" footer="0.3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"/>
  <sheetViews>
    <sheetView workbookViewId="0"/>
  </sheetViews>
  <sheetFormatPr defaultRowHeight="12.75" x14ac:dyDescent="0.2"/>
  <cols>
    <col min="1" max="1" width="6" bestFit="1" customWidth="1"/>
    <col min="2" max="2" width="10.28515625" bestFit="1" customWidth="1"/>
    <col min="3" max="3" width="9.42578125" bestFit="1" customWidth="1"/>
    <col min="4" max="4" width="6.85546875" bestFit="1" customWidth="1"/>
    <col min="5" max="5" width="12.42578125" bestFit="1" customWidth="1"/>
    <col min="6" max="6" width="6.42578125" bestFit="1" customWidth="1"/>
    <col min="7" max="7" width="4.85546875" bestFit="1" customWidth="1"/>
    <col min="8" max="8" width="11.7109375" bestFit="1" customWidth="1"/>
    <col min="9" max="9" width="5.85546875" bestFit="1" customWidth="1"/>
    <col min="10" max="10" width="7.5703125" bestFit="1" customWidth="1"/>
  </cols>
  <sheetData>
    <row r="1" spans="1:10" x14ac:dyDescent="0.2">
      <c r="A1" t="s">
        <v>22</v>
      </c>
      <c r="B1" t="s">
        <v>57</v>
      </c>
      <c r="C1" t="s">
        <v>231</v>
      </c>
      <c r="D1" t="s">
        <v>120</v>
      </c>
      <c r="E1" t="s">
        <v>61</v>
      </c>
      <c r="F1" t="s">
        <v>223</v>
      </c>
      <c r="G1" t="s">
        <v>132</v>
      </c>
      <c r="H1" t="s">
        <v>42</v>
      </c>
      <c r="I1" t="s">
        <v>49</v>
      </c>
      <c r="J1" t="s">
        <v>128</v>
      </c>
    </row>
  </sheetData>
  <pageMargins left="0.7" right="0.7" top="0.75" bottom="0.75" header="0.3" footer="0.3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7"/>
  <sheetViews>
    <sheetView workbookViewId="0"/>
  </sheetViews>
  <sheetFormatPr defaultRowHeight="12.75" x14ac:dyDescent="0.2"/>
  <cols>
    <col min="1" max="1" width="7.28515625" bestFit="1" customWidth="1"/>
    <col min="2" max="2" width="8.7109375" bestFit="1" customWidth="1"/>
    <col min="3" max="4" width="18.140625" bestFit="1" customWidth="1"/>
    <col min="5" max="5" width="7.42578125" bestFit="1" customWidth="1"/>
    <col min="6" max="6" width="5" bestFit="1" customWidth="1"/>
    <col min="7" max="7" width="6.140625" bestFit="1" customWidth="1"/>
    <col min="8" max="8" width="16.5703125" bestFit="1" customWidth="1"/>
    <col min="9" max="9" width="13.140625" bestFit="1" customWidth="1"/>
    <col min="10" max="10" width="18.140625" bestFit="1" customWidth="1"/>
    <col min="11" max="11" width="19.5703125" bestFit="1" customWidth="1"/>
    <col min="12" max="12" width="12.28515625" bestFit="1" customWidth="1"/>
    <col min="13" max="13" width="20.85546875" bestFit="1" customWidth="1"/>
    <col min="14" max="14" width="10.140625" bestFit="1" customWidth="1"/>
    <col min="15" max="15" width="19" bestFit="1" customWidth="1"/>
    <col min="16" max="16" width="21" bestFit="1" customWidth="1"/>
    <col min="17" max="17" width="10.85546875" bestFit="1" customWidth="1"/>
    <col min="18" max="18" width="18" bestFit="1" customWidth="1"/>
    <col min="19" max="19" width="20" bestFit="1" customWidth="1"/>
    <col min="20" max="20" width="18.140625" bestFit="1" customWidth="1"/>
    <col min="21" max="21" width="11.140625" bestFit="1" customWidth="1"/>
    <col min="22" max="22" width="17.7109375" bestFit="1" customWidth="1"/>
    <col min="23" max="23" width="17" bestFit="1" customWidth="1"/>
    <col min="24" max="24" width="19.140625" bestFit="1" customWidth="1"/>
    <col min="25" max="25" width="18.140625" bestFit="1" customWidth="1"/>
    <col min="26" max="26" width="32.42578125" bestFit="1" customWidth="1"/>
    <col min="27" max="27" width="10.140625" bestFit="1" customWidth="1"/>
    <col min="28" max="28" width="9" bestFit="1" customWidth="1"/>
    <col min="29" max="29" width="7.5703125" bestFit="1" customWidth="1"/>
  </cols>
  <sheetData>
    <row r="1" spans="1:29" x14ac:dyDescent="0.2">
      <c r="A1" t="s">
        <v>22</v>
      </c>
      <c r="B1" t="s">
        <v>187</v>
      </c>
      <c r="C1" t="s">
        <v>178</v>
      </c>
      <c r="D1" t="s">
        <v>179</v>
      </c>
      <c r="E1" t="s">
        <v>122</v>
      </c>
      <c r="F1" t="s">
        <v>109</v>
      </c>
      <c r="G1" t="s">
        <v>108</v>
      </c>
      <c r="H1" t="s">
        <v>135</v>
      </c>
      <c r="I1" t="s">
        <v>41</v>
      </c>
      <c r="J1" t="s">
        <v>40</v>
      </c>
      <c r="K1" t="s">
        <v>53</v>
      </c>
      <c r="L1" t="s">
        <v>103</v>
      </c>
      <c r="M1" t="s">
        <v>107</v>
      </c>
      <c r="N1" t="s">
        <v>72</v>
      </c>
      <c r="O1" t="s">
        <v>142</v>
      </c>
      <c r="P1" t="s">
        <v>147</v>
      </c>
      <c r="Q1" t="s">
        <v>73</v>
      </c>
      <c r="R1" t="s">
        <v>144</v>
      </c>
      <c r="S1" t="s">
        <v>148</v>
      </c>
      <c r="T1" t="s">
        <v>240</v>
      </c>
      <c r="U1" t="s">
        <v>138</v>
      </c>
      <c r="V1" t="s">
        <v>85</v>
      </c>
      <c r="W1" t="s">
        <v>145</v>
      </c>
      <c r="X1" t="s">
        <v>149</v>
      </c>
      <c r="Y1" t="s">
        <v>150</v>
      </c>
      <c r="Z1" t="s">
        <v>63</v>
      </c>
      <c r="AA1" t="s">
        <v>242</v>
      </c>
      <c r="AB1" t="s">
        <v>50</v>
      </c>
      <c r="AC1" t="s">
        <v>128</v>
      </c>
    </row>
    <row r="2" spans="1:29" x14ac:dyDescent="0.2">
      <c r="A2" s="1" t="s">
        <v>96</v>
      </c>
      <c r="B2" s="1" t="s">
        <v>66</v>
      </c>
      <c r="C2" s="5">
        <v>41609</v>
      </c>
      <c r="D2" s="5">
        <v>41627</v>
      </c>
      <c r="E2" s="1" t="s">
        <v>1</v>
      </c>
      <c r="F2" s="1" t="s">
        <v>1</v>
      </c>
      <c r="G2" s="1" t="s">
        <v>28</v>
      </c>
      <c r="H2" s="1">
        <v>0</v>
      </c>
      <c r="I2" s="1">
        <v>1584</v>
      </c>
      <c r="J2" s="5">
        <v>41620.333333333336</v>
      </c>
      <c r="K2" s="6">
        <v>5.2999999999999999E-2</v>
      </c>
      <c r="L2" s="1">
        <v>83.951999999999998</v>
      </c>
      <c r="M2" s="1">
        <v>0</v>
      </c>
      <c r="N2" s="1">
        <v>25.1</v>
      </c>
      <c r="O2" s="4">
        <v>5.6599999999999998E-2</v>
      </c>
      <c r="P2" s="3">
        <v>2052.73</v>
      </c>
      <c r="Q2" s="4">
        <v>0.90529999999999999</v>
      </c>
      <c r="R2" s="4">
        <v>7.22E-2</v>
      </c>
      <c r="S2" s="3">
        <v>2370.52</v>
      </c>
      <c r="T2" s="3">
        <v>4423.25</v>
      </c>
      <c r="U2" s="3">
        <v>0</v>
      </c>
      <c r="V2" s="1">
        <v>36267.31</v>
      </c>
      <c r="W2" s="4">
        <v>4.7399999999999998E-2</v>
      </c>
      <c r="X2" s="3">
        <v>1719.07</v>
      </c>
      <c r="Y2" s="1">
        <v>0</v>
      </c>
      <c r="Z2" s="1" t="s">
        <v>0</v>
      </c>
      <c r="AA2" s="1" t="s">
        <v>248</v>
      </c>
      <c r="AB2" s="1" t="s">
        <v>32</v>
      </c>
      <c r="AC2" s="1" t="s">
        <v>76</v>
      </c>
    </row>
    <row r="3" spans="1:29" x14ac:dyDescent="0.2">
      <c r="A3" s="1" t="s">
        <v>96</v>
      </c>
      <c r="B3" s="1" t="s">
        <v>66</v>
      </c>
      <c r="C3" s="5">
        <v>41627</v>
      </c>
      <c r="D3" s="5">
        <v>41640</v>
      </c>
      <c r="E3" s="1" t="s">
        <v>1</v>
      </c>
      <c r="F3" s="1" t="s">
        <v>1</v>
      </c>
      <c r="G3" s="1" t="s">
        <v>28</v>
      </c>
      <c r="H3" s="1">
        <v>0</v>
      </c>
      <c r="I3" s="1">
        <v>1584</v>
      </c>
      <c r="J3" s="5">
        <v>41639.999988425923</v>
      </c>
      <c r="K3" s="6">
        <v>5.2999999999999999E-2</v>
      </c>
      <c r="L3" s="1">
        <v>83.951999999999998</v>
      </c>
      <c r="M3" s="1">
        <v>0</v>
      </c>
      <c r="N3" s="1">
        <v>25.1</v>
      </c>
      <c r="O3" s="4">
        <v>5.6599999999999998E-2</v>
      </c>
      <c r="P3" s="3">
        <v>1482.53</v>
      </c>
      <c r="Q3" s="4">
        <v>0.90529999999999999</v>
      </c>
      <c r="R3" s="4">
        <v>7.22E-2</v>
      </c>
      <c r="S3" s="3">
        <v>1712.05</v>
      </c>
      <c r="T3" s="3">
        <v>3194.58</v>
      </c>
      <c r="U3" s="3">
        <v>0</v>
      </c>
      <c r="V3" s="1">
        <v>26193.11</v>
      </c>
      <c r="W3" s="4">
        <v>4.7399999999999998E-2</v>
      </c>
      <c r="X3" s="3">
        <v>1241.55</v>
      </c>
      <c r="Y3" s="1">
        <v>0</v>
      </c>
      <c r="Z3" s="1" t="s">
        <v>0</v>
      </c>
      <c r="AA3" s="1" t="s">
        <v>248</v>
      </c>
      <c r="AB3" s="1" t="s">
        <v>32</v>
      </c>
      <c r="AC3" s="1" t="s">
        <v>76</v>
      </c>
    </row>
    <row r="4" spans="1:29" x14ac:dyDescent="0.2">
      <c r="A4" s="1" t="s">
        <v>97</v>
      </c>
      <c r="B4" s="1" t="s">
        <v>66</v>
      </c>
      <c r="C4" s="5">
        <v>41609</v>
      </c>
      <c r="D4" s="5">
        <v>41627</v>
      </c>
      <c r="E4" s="1" t="s">
        <v>1</v>
      </c>
      <c r="F4" s="1" t="s">
        <v>1</v>
      </c>
      <c r="G4" s="1" t="s">
        <v>28</v>
      </c>
      <c r="H4" s="1">
        <v>0</v>
      </c>
      <c r="I4" s="1">
        <v>1584</v>
      </c>
      <c r="J4" s="5">
        <v>41620.333333333336</v>
      </c>
      <c r="K4" s="6">
        <v>4.0000000000000001E-3</v>
      </c>
      <c r="L4" s="1">
        <v>6.3360000000000003</v>
      </c>
      <c r="M4" s="1">
        <v>0</v>
      </c>
      <c r="N4" s="1">
        <v>6.09</v>
      </c>
      <c r="O4" s="4">
        <v>5.6599999999999998E-2</v>
      </c>
      <c r="P4" s="3">
        <v>154.91999999999999</v>
      </c>
      <c r="Q4" s="4">
        <v>0.49840000000000001</v>
      </c>
      <c r="R4" s="4">
        <v>7.22E-2</v>
      </c>
      <c r="S4" s="3">
        <v>98.49</v>
      </c>
      <c r="T4" s="3">
        <v>253.41</v>
      </c>
      <c r="U4" s="3">
        <v>0</v>
      </c>
      <c r="V4" s="1">
        <v>2737.1</v>
      </c>
      <c r="W4" s="4">
        <v>4.7399999999999998E-2</v>
      </c>
      <c r="X4" s="3">
        <v>129.74</v>
      </c>
      <c r="Y4" s="1">
        <v>0</v>
      </c>
      <c r="Z4" s="1" t="s">
        <v>0</v>
      </c>
      <c r="AA4" s="1" t="s">
        <v>248</v>
      </c>
      <c r="AB4" s="1" t="s">
        <v>32</v>
      </c>
      <c r="AC4" s="1" t="s">
        <v>76</v>
      </c>
    </row>
    <row r="5" spans="1:29" x14ac:dyDescent="0.2">
      <c r="A5" s="1" t="s">
        <v>97</v>
      </c>
      <c r="B5" s="1" t="s">
        <v>66</v>
      </c>
      <c r="C5" s="5">
        <v>41627</v>
      </c>
      <c r="D5" s="5">
        <v>41640</v>
      </c>
      <c r="E5" s="1" t="s">
        <v>1</v>
      </c>
      <c r="F5" s="1" t="s">
        <v>1</v>
      </c>
      <c r="G5" s="1" t="s">
        <v>28</v>
      </c>
      <c r="H5" s="1">
        <v>0</v>
      </c>
      <c r="I5" s="1">
        <v>1584</v>
      </c>
      <c r="J5" s="5">
        <v>41639.999988425923</v>
      </c>
      <c r="K5" s="6">
        <v>4.0000000000000001E-3</v>
      </c>
      <c r="L5" s="1">
        <v>6.3360000000000003</v>
      </c>
      <c r="M5" s="1">
        <v>0</v>
      </c>
      <c r="N5" s="1">
        <v>6.09</v>
      </c>
      <c r="O5" s="4">
        <v>5.6599999999999998E-2</v>
      </c>
      <c r="P5" s="3">
        <v>111.89</v>
      </c>
      <c r="Q5" s="4">
        <v>0.49840000000000001</v>
      </c>
      <c r="R5" s="4">
        <v>7.22E-2</v>
      </c>
      <c r="S5" s="3">
        <v>71.14</v>
      </c>
      <c r="T5" s="3">
        <v>183.03</v>
      </c>
      <c r="U5" s="3">
        <v>0</v>
      </c>
      <c r="V5" s="1">
        <v>1976.86</v>
      </c>
      <c r="W5" s="4">
        <v>4.7399999999999998E-2</v>
      </c>
      <c r="X5" s="3">
        <v>93.7</v>
      </c>
      <c r="Y5" s="1">
        <v>0</v>
      </c>
      <c r="Z5" s="1" t="s">
        <v>0</v>
      </c>
      <c r="AA5" s="1" t="s">
        <v>248</v>
      </c>
      <c r="AB5" s="1" t="s">
        <v>32</v>
      </c>
      <c r="AC5" s="1" t="s">
        <v>76</v>
      </c>
    </row>
    <row r="6" spans="1:29" x14ac:dyDescent="0.2">
      <c r="A6" s="1" t="s">
        <v>98</v>
      </c>
      <c r="B6" s="1" t="s">
        <v>66</v>
      </c>
      <c r="C6" s="5">
        <v>41609</v>
      </c>
      <c r="D6" s="5">
        <v>41627</v>
      </c>
      <c r="E6" s="1" t="s">
        <v>1</v>
      </c>
      <c r="F6" s="1" t="s">
        <v>1</v>
      </c>
      <c r="G6" s="1" t="s">
        <v>28</v>
      </c>
      <c r="H6" s="1">
        <v>0</v>
      </c>
      <c r="I6" s="1">
        <v>1584</v>
      </c>
      <c r="J6" s="5">
        <v>41620.333333333336</v>
      </c>
      <c r="K6" s="6">
        <v>5.2999999999999999E-2</v>
      </c>
      <c r="L6" s="1">
        <v>83.951999999999998</v>
      </c>
      <c r="M6" s="1">
        <v>0</v>
      </c>
      <c r="N6" s="1">
        <v>4.09</v>
      </c>
      <c r="O6" s="4">
        <v>5.6599999999999998E-2</v>
      </c>
      <c r="P6" s="3">
        <v>2052.73</v>
      </c>
      <c r="Q6" s="4">
        <v>0.52339999999999998</v>
      </c>
      <c r="R6" s="4">
        <v>7.22E-2</v>
      </c>
      <c r="S6" s="3">
        <v>1370.52</v>
      </c>
      <c r="T6" s="3">
        <v>3423.25</v>
      </c>
      <c r="U6" s="3">
        <v>0</v>
      </c>
      <c r="V6" s="1">
        <v>36267.31</v>
      </c>
      <c r="W6" s="4">
        <v>4.7399999999999998E-2</v>
      </c>
      <c r="X6" s="3">
        <v>1719.07</v>
      </c>
      <c r="Y6" s="1">
        <v>0</v>
      </c>
      <c r="Z6" s="1" t="s">
        <v>0</v>
      </c>
      <c r="AA6" s="1" t="s">
        <v>248</v>
      </c>
      <c r="AB6" s="1" t="s">
        <v>32</v>
      </c>
      <c r="AC6" s="1" t="s">
        <v>76</v>
      </c>
    </row>
    <row r="7" spans="1:29" x14ac:dyDescent="0.2">
      <c r="A7" s="1" t="s">
        <v>98</v>
      </c>
      <c r="B7" s="1" t="s">
        <v>66</v>
      </c>
      <c r="C7" s="5">
        <v>41627</v>
      </c>
      <c r="D7" s="5">
        <v>41640</v>
      </c>
      <c r="E7" s="1" t="s">
        <v>1</v>
      </c>
      <c r="F7" s="1" t="s">
        <v>1</v>
      </c>
      <c r="G7" s="1" t="s">
        <v>28</v>
      </c>
      <c r="H7" s="1">
        <v>0</v>
      </c>
      <c r="I7" s="1">
        <v>1584</v>
      </c>
      <c r="J7" s="5">
        <v>41639.999988425923</v>
      </c>
      <c r="K7" s="6">
        <v>5.2999999999999999E-2</v>
      </c>
      <c r="L7" s="1">
        <v>83.951999999999998</v>
      </c>
      <c r="M7" s="1">
        <v>0</v>
      </c>
      <c r="N7" s="1">
        <v>4.09</v>
      </c>
      <c r="O7" s="4">
        <v>5.6599999999999998E-2</v>
      </c>
      <c r="P7" s="3">
        <v>1482.53</v>
      </c>
      <c r="Q7" s="4">
        <v>0.52339999999999998</v>
      </c>
      <c r="R7" s="4">
        <v>7.22E-2</v>
      </c>
      <c r="S7" s="3">
        <v>989.82</v>
      </c>
      <c r="T7" s="3">
        <v>2472.35</v>
      </c>
      <c r="U7" s="3">
        <v>0</v>
      </c>
      <c r="V7" s="1">
        <v>26193.11</v>
      </c>
      <c r="W7" s="4">
        <v>4.7399999999999998E-2</v>
      </c>
      <c r="X7" s="3">
        <v>1241.55</v>
      </c>
      <c r="Y7" s="1">
        <v>0</v>
      </c>
      <c r="Z7" s="1" t="s">
        <v>0</v>
      </c>
      <c r="AA7" s="1" t="s">
        <v>248</v>
      </c>
      <c r="AB7" s="1" t="s">
        <v>32</v>
      </c>
      <c r="AC7" s="1" t="s">
        <v>76</v>
      </c>
    </row>
  </sheetData>
  <pageMargins left="0.7" right="0.7" top="0.75" bottom="0.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"/>
  <sheetViews>
    <sheetView workbookViewId="0"/>
  </sheetViews>
  <sheetFormatPr defaultRowHeight="12.75" x14ac:dyDescent="0.2"/>
  <cols>
    <col min="1" max="1" width="19.140625" bestFit="1" customWidth="1"/>
    <col min="2" max="2" width="10.28515625" bestFit="1" customWidth="1"/>
    <col min="3" max="3" width="19.85546875" bestFit="1" customWidth="1"/>
    <col min="4" max="4" width="13.42578125" bestFit="1" customWidth="1"/>
    <col min="5" max="5" width="9" bestFit="1" customWidth="1"/>
  </cols>
  <sheetData>
    <row r="1" spans="1:5" x14ac:dyDescent="0.2">
      <c r="A1" t="s">
        <v>234</v>
      </c>
      <c r="B1" t="s">
        <v>237</v>
      </c>
      <c r="C1" t="s">
        <v>117</v>
      </c>
      <c r="D1" t="s">
        <v>158</v>
      </c>
      <c r="E1" t="s">
        <v>50</v>
      </c>
    </row>
  </sheetData>
  <pageMargins left="0.7" right="0.7" top="0.75" bottom="0.75" header="0.3" footer="0.3"/>
  <pageSetup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1"/>
  <sheetViews>
    <sheetView workbookViewId="0"/>
  </sheetViews>
  <sheetFormatPr defaultRowHeight="12.75" x14ac:dyDescent="0.2"/>
  <cols>
    <col min="1" max="1" width="6" bestFit="1" customWidth="1"/>
    <col min="2" max="2" width="8.7109375" bestFit="1" customWidth="1"/>
    <col min="3" max="3" width="6.85546875" bestFit="1" customWidth="1"/>
    <col min="4" max="4" width="6" bestFit="1" customWidth="1"/>
    <col min="5" max="5" width="7.42578125" bestFit="1" customWidth="1"/>
    <col min="6" max="7" width="5" bestFit="1" customWidth="1"/>
    <col min="8" max="8" width="16.5703125" bestFit="1" customWidth="1"/>
    <col min="9" max="9" width="13.140625" bestFit="1" customWidth="1"/>
    <col min="10" max="10" width="12.85546875" bestFit="1" customWidth="1"/>
    <col min="11" max="11" width="16.140625" bestFit="1" customWidth="1"/>
    <col min="12" max="12" width="12.28515625" bestFit="1" customWidth="1"/>
    <col min="13" max="13" width="20.85546875" bestFit="1" customWidth="1"/>
    <col min="14" max="14" width="10.140625" bestFit="1" customWidth="1"/>
    <col min="15" max="15" width="19" bestFit="1" customWidth="1"/>
    <col min="16" max="16" width="21" bestFit="1" customWidth="1"/>
    <col min="17" max="17" width="10.85546875" bestFit="1" customWidth="1"/>
    <col min="18" max="18" width="18" bestFit="1" customWidth="1"/>
    <col min="19" max="19" width="20" bestFit="1" customWidth="1"/>
    <col min="20" max="20" width="18.140625" bestFit="1" customWidth="1"/>
    <col min="21" max="21" width="11.140625" bestFit="1" customWidth="1"/>
    <col min="22" max="22" width="17.7109375" bestFit="1" customWidth="1"/>
    <col min="23" max="23" width="21.7109375" bestFit="1" customWidth="1"/>
    <col min="24" max="24" width="23.7109375" bestFit="1" customWidth="1"/>
    <col min="25" max="25" width="22.7109375" bestFit="1" customWidth="1"/>
    <col min="26" max="26" width="37" bestFit="1" customWidth="1"/>
    <col min="27" max="27" width="10.140625" bestFit="1" customWidth="1"/>
    <col min="28" max="28" width="9" bestFit="1" customWidth="1"/>
    <col min="29" max="29" width="7.5703125" bestFit="1" customWidth="1"/>
  </cols>
  <sheetData>
    <row r="1" spans="1:29" x14ac:dyDescent="0.2">
      <c r="A1" t="s">
        <v>22</v>
      </c>
      <c r="B1" t="s">
        <v>187</v>
      </c>
      <c r="C1" t="s">
        <v>178</v>
      </c>
      <c r="D1" t="s">
        <v>179</v>
      </c>
      <c r="E1" t="s">
        <v>122</v>
      </c>
      <c r="F1" t="s">
        <v>109</v>
      </c>
      <c r="G1" t="s">
        <v>108</v>
      </c>
      <c r="H1" t="s">
        <v>135</v>
      </c>
      <c r="I1" t="s">
        <v>41</v>
      </c>
      <c r="J1" t="s">
        <v>40</v>
      </c>
      <c r="K1" t="s">
        <v>53</v>
      </c>
      <c r="L1" t="s">
        <v>103</v>
      </c>
      <c r="M1" t="s">
        <v>107</v>
      </c>
      <c r="N1" t="s">
        <v>72</v>
      </c>
      <c r="O1" t="s">
        <v>142</v>
      </c>
      <c r="P1" t="s">
        <v>159</v>
      </c>
      <c r="Q1" t="s">
        <v>73</v>
      </c>
      <c r="R1" t="s">
        <v>144</v>
      </c>
      <c r="S1" t="s">
        <v>160</v>
      </c>
      <c r="T1" t="s">
        <v>241</v>
      </c>
      <c r="U1" t="s">
        <v>138</v>
      </c>
      <c r="V1" t="s">
        <v>85</v>
      </c>
      <c r="W1" t="s">
        <v>190</v>
      </c>
      <c r="X1" t="s">
        <v>205</v>
      </c>
      <c r="Y1" t="s">
        <v>206</v>
      </c>
      <c r="Z1" t="s">
        <v>65</v>
      </c>
      <c r="AA1" t="s">
        <v>242</v>
      </c>
      <c r="AB1" t="s">
        <v>50</v>
      </c>
      <c r="AC1" t="s">
        <v>128</v>
      </c>
    </row>
  </sheetData>
  <pageMargins left="0.7" right="0.7" top="0.75" bottom="0.75" header="0.3" footer="0.3"/>
  <pageSetup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"/>
  <sheetViews>
    <sheetView workbookViewId="0"/>
  </sheetViews>
  <sheetFormatPr defaultRowHeight="12.75" x14ac:dyDescent="0.2"/>
  <cols>
    <col min="1" max="1" width="13.28515625" bestFit="1" customWidth="1"/>
    <col min="2" max="2" width="5" bestFit="1" customWidth="1"/>
    <col min="3" max="3" width="4.85546875" bestFit="1" customWidth="1"/>
    <col min="4" max="4" width="13.42578125" bestFit="1" customWidth="1"/>
    <col min="5" max="5" width="9" bestFit="1" customWidth="1"/>
    <col min="6" max="6" width="7.5703125" bestFit="1" customWidth="1"/>
  </cols>
  <sheetData>
    <row r="1" spans="1:6" x14ac:dyDescent="0.2">
      <c r="A1" t="s">
        <v>113</v>
      </c>
      <c r="B1" t="s">
        <v>222</v>
      </c>
      <c r="C1" t="s">
        <v>224</v>
      </c>
      <c r="D1" t="s">
        <v>161</v>
      </c>
      <c r="E1" t="s">
        <v>50</v>
      </c>
      <c r="F1" t="s">
        <v>128</v>
      </c>
    </row>
  </sheetData>
  <pageMargins left="0.7" right="0.7" top="0.75" bottom="0.75" header="0.3" footer="0.3"/>
  <pageSetup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"/>
  <sheetViews>
    <sheetView workbookViewId="0"/>
  </sheetViews>
  <sheetFormatPr defaultRowHeight="12.75" x14ac:dyDescent="0.2"/>
  <cols>
    <col min="1" max="1" width="5" bestFit="1" customWidth="1"/>
    <col min="2" max="2" width="4.85546875" bestFit="1" customWidth="1"/>
    <col min="3" max="3" width="13.42578125" bestFit="1" customWidth="1"/>
    <col min="4" max="4" width="9" bestFit="1" customWidth="1"/>
    <col min="5" max="5" width="7.5703125" bestFit="1" customWidth="1"/>
  </cols>
  <sheetData>
    <row r="1" spans="1:5" x14ac:dyDescent="0.2">
      <c r="A1" t="s">
        <v>222</v>
      </c>
      <c r="B1" t="s">
        <v>224</v>
      </c>
      <c r="C1" t="s">
        <v>162</v>
      </c>
      <c r="D1" t="s">
        <v>50</v>
      </c>
      <c r="E1" t="s">
        <v>128</v>
      </c>
    </row>
  </sheetData>
  <pageMargins left="0.7" right="0.7" top="0.75" bottom="0.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"/>
  <sheetViews>
    <sheetView workbookViewId="0"/>
  </sheetViews>
  <sheetFormatPr defaultRowHeight="12.75" x14ac:dyDescent="0.2"/>
  <cols>
    <col min="1" max="1" width="5" bestFit="1" customWidth="1"/>
    <col min="2" max="2" width="4.85546875" bestFit="1" customWidth="1"/>
    <col min="3" max="3" width="13.42578125" bestFit="1" customWidth="1"/>
    <col min="4" max="4" width="9" bestFit="1" customWidth="1"/>
    <col min="5" max="5" width="7.5703125" bestFit="1" customWidth="1"/>
  </cols>
  <sheetData>
    <row r="1" spans="1:5" x14ac:dyDescent="0.2">
      <c r="A1" t="s">
        <v>222</v>
      </c>
      <c r="B1" t="s">
        <v>224</v>
      </c>
      <c r="C1" t="s">
        <v>163</v>
      </c>
      <c r="D1" t="s">
        <v>50</v>
      </c>
      <c r="E1" t="s">
        <v>128</v>
      </c>
    </row>
  </sheetData>
  <pageMargins left="0.7" right="0.7" top="0.75" bottom="0.75" header="0.3" footer="0.3"/>
  <pageSetup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1"/>
  <sheetViews>
    <sheetView workbookViewId="0"/>
  </sheetViews>
  <sheetFormatPr defaultRowHeight="12.75" x14ac:dyDescent="0.2"/>
  <cols>
    <col min="1" max="1" width="6" bestFit="1" customWidth="1"/>
    <col min="2" max="2" width="12.85546875" bestFit="1" customWidth="1"/>
    <col min="3" max="3" width="8.7109375" bestFit="1" customWidth="1"/>
    <col min="4" max="4" width="6.85546875" bestFit="1" customWidth="1"/>
    <col min="5" max="5" width="6" bestFit="1" customWidth="1"/>
    <col min="6" max="6" width="7.42578125" bestFit="1" customWidth="1"/>
    <col min="7" max="8" width="5" bestFit="1" customWidth="1"/>
    <col min="9" max="9" width="6.85546875" bestFit="1" customWidth="1"/>
    <col min="10" max="10" width="4.7109375" bestFit="1" customWidth="1"/>
    <col min="11" max="11" width="16.5703125" bestFit="1" customWidth="1"/>
    <col min="12" max="12" width="13.140625" bestFit="1" customWidth="1"/>
    <col min="13" max="13" width="16.140625" bestFit="1" customWidth="1"/>
    <col min="14" max="14" width="12.28515625" bestFit="1" customWidth="1"/>
    <col min="15" max="15" width="10.140625" bestFit="1" customWidth="1"/>
    <col min="16" max="16" width="12.5703125" bestFit="1" customWidth="1"/>
    <col min="17" max="17" width="14.7109375" bestFit="1" customWidth="1"/>
    <col min="18" max="18" width="15.28515625" bestFit="1" customWidth="1"/>
    <col min="19" max="19" width="9" bestFit="1" customWidth="1"/>
    <col min="20" max="20" width="7.5703125" bestFit="1" customWidth="1"/>
  </cols>
  <sheetData>
    <row r="1" spans="1:20" x14ac:dyDescent="0.2">
      <c r="A1" t="s">
        <v>22</v>
      </c>
      <c r="B1" t="s">
        <v>134</v>
      </c>
      <c r="C1" t="s">
        <v>187</v>
      </c>
      <c r="D1" t="s">
        <v>178</v>
      </c>
      <c r="E1" t="s">
        <v>179</v>
      </c>
      <c r="F1" t="s">
        <v>122</v>
      </c>
      <c r="G1" t="s">
        <v>109</v>
      </c>
      <c r="H1" t="s">
        <v>108</v>
      </c>
      <c r="I1" t="s">
        <v>221</v>
      </c>
      <c r="J1" t="s">
        <v>220</v>
      </c>
      <c r="K1" t="s">
        <v>135</v>
      </c>
      <c r="L1" t="s">
        <v>41</v>
      </c>
      <c r="M1" t="s">
        <v>53</v>
      </c>
      <c r="N1" t="s">
        <v>103</v>
      </c>
      <c r="O1" t="s">
        <v>72</v>
      </c>
      <c r="P1" t="s">
        <v>169</v>
      </c>
      <c r="Q1" t="s">
        <v>168</v>
      </c>
      <c r="R1" t="s">
        <v>244</v>
      </c>
      <c r="S1" t="s">
        <v>50</v>
      </c>
      <c r="T1" t="s">
        <v>128</v>
      </c>
    </row>
  </sheetData>
  <pageMargins left="0.7" right="0.7" top="0.75" bottom="0.75" header="0.3" footer="0.3"/>
  <pageSetup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8"/>
  <sheetViews>
    <sheetView tabSelected="1" topLeftCell="E14" workbookViewId="0">
      <selection activeCell="F20" sqref="F20:F37"/>
    </sheetView>
  </sheetViews>
  <sheetFormatPr defaultRowHeight="12.75" x14ac:dyDescent="0.2"/>
  <cols>
    <col min="1" max="1" width="18.140625" bestFit="1" customWidth="1"/>
    <col min="2" max="2" width="13.140625" bestFit="1" customWidth="1"/>
    <col min="3" max="3" width="15.85546875" bestFit="1" customWidth="1"/>
    <col min="4" max="4" width="41.7109375" bestFit="1" customWidth="1"/>
    <col min="5" max="5" width="60.140625" bestFit="1" customWidth="1"/>
    <col min="6" max="6" width="32.140625" bestFit="1" customWidth="1"/>
    <col min="7" max="7" width="34.42578125" bestFit="1" customWidth="1"/>
    <col min="8" max="8" width="36.85546875" bestFit="1" customWidth="1"/>
    <col min="9" max="9" width="9" bestFit="1" customWidth="1"/>
    <col min="10" max="10" width="7.5703125" bestFit="1" customWidth="1"/>
  </cols>
  <sheetData>
    <row r="1" spans="1:10" x14ac:dyDescent="0.2">
      <c r="A1" t="s">
        <v>36</v>
      </c>
      <c r="B1" t="s">
        <v>37</v>
      </c>
      <c r="C1" t="s">
        <v>227</v>
      </c>
      <c r="D1" t="s">
        <v>82</v>
      </c>
      <c r="E1" t="s">
        <v>91</v>
      </c>
      <c r="F1" t="s">
        <v>84</v>
      </c>
      <c r="G1" t="s">
        <v>235</v>
      </c>
      <c r="H1" t="s">
        <v>56</v>
      </c>
      <c r="I1" t="s">
        <v>50</v>
      </c>
      <c r="J1" t="s">
        <v>128</v>
      </c>
    </row>
    <row r="2" spans="1:10" x14ac:dyDescent="0.2">
      <c r="A2" s="5">
        <v>41579</v>
      </c>
      <c r="B2" s="1">
        <v>1</v>
      </c>
      <c r="C2" s="1" t="s">
        <v>79</v>
      </c>
      <c r="D2" s="1" t="s">
        <v>38</v>
      </c>
      <c r="E2" s="1">
        <v>955851.8</v>
      </c>
      <c r="F2" s="1">
        <v>3.1854700000000001E-3</v>
      </c>
      <c r="G2" s="1">
        <v>389012.01899999997</v>
      </c>
      <c r="H2" s="3">
        <v>4.0999999999999996</v>
      </c>
      <c r="I2" s="1" t="s">
        <v>32</v>
      </c>
      <c r="J2" s="1" t="s">
        <v>76</v>
      </c>
    </row>
    <row r="3" spans="1:10" x14ac:dyDescent="0.2">
      <c r="A3" s="5">
        <v>41579</v>
      </c>
      <c r="B3" s="1">
        <v>1</v>
      </c>
      <c r="C3" s="1" t="s">
        <v>105</v>
      </c>
      <c r="D3" s="1" t="s">
        <v>38</v>
      </c>
      <c r="E3" s="1">
        <v>955851.8</v>
      </c>
      <c r="F3" s="1">
        <v>3.7965099999999999E-3</v>
      </c>
      <c r="G3" s="1">
        <v>389012.01899999997</v>
      </c>
      <c r="H3" s="3">
        <v>4.8899999999999997</v>
      </c>
      <c r="I3" s="1" t="s">
        <v>32</v>
      </c>
      <c r="J3" s="1" t="s">
        <v>76</v>
      </c>
    </row>
    <row r="4" spans="1:10" x14ac:dyDescent="0.2">
      <c r="A4" s="5">
        <v>41579</v>
      </c>
      <c r="B4" s="1">
        <v>1</v>
      </c>
      <c r="C4" s="1" t="s">
        <v>68</v>
      </c>
      <c r="D4" s="1" t="s">
        <v>38</v>
      </c>
      <c r="E4" s="1">
        <v>955851.8</v>
      </c>
      <c r="F4" s="1">
        <v>1.234202E-2</v>
      </c>
      <c r="G4" s="1">
        <v>389012.01899999997</v>
      </c>
      <c r="H4" s="3">
        <v>15.9</v>
      </c>
      <c r="I4" s="1" t="s">
        <v>32</v>
      </c>
      <c r="J4" s="1" t="s">
        <v>76</v>
      </c>
    </row>
    <row r="5" spans="1:10" x14ac:dyDescent="0.2">
      <c r="A5" s="5">
        <v>41579</v>
      </c>
      <c r="B5" s="1">
        <v>1</v>
      </c>
      <c r="C5" s="1" t="s">
        <v>101</v>
      </c>
      <c r="D5" s="1" t="s">
        <v>38</v>
      </c>
      <c r="E5" s="1">
        <v>955851.8</v>
      </c>
      <c r="F5" s="1">
        <v>6.1915360000000003E-2</v>
      </c>
      <c r="G5" s="1">
        <v>389012.01899999997</v>
      </c>
      <c r="H5" s="3">
        <v>79.73</v>
      </c>
      <c r="I5" s="1" t="s">
        <v>32</v>
      </c>
      <c r="J5" s="1" t="s">
        <v>76</v>
      </c>
    </row>
    <row r="6" spans="1:10" x14ac:dyDescent="0.2">
      <c r="A6" s="5">
        <v>41579</v>
      </c>
      <c r="B6" s="1">
        <v>1</v>
      </c>
      <c r="C6" s="1" t="s">
        <v>93</v>
      </c>
      <c r="D6" s="1" t="s">
        <v>137</v>
      </c>
      <c r="E6" s="1">
        <v>955851.8</v>
      </c>
      <c r="F6" s="1">
        <v>9.9181000000000009E-4</v>
      </c>
      <c r="G6" s="1">
        <v>389012.01899999997</v>
      </c>
      <c r="H6" s="3">
        <v>1.28</v>
      </c>
      <c r="I6" s="1" t="s">
        <v>32</v>
      </c>
      <c r="J6" s="1" t="s">
        <v>76</v>
      </c>
    </row>
    <row r="7" spans="1:10" x14ac:dyDescent="0.2">
      <c r="A7" s="5">
        <v>41579</v>
      </c>
      <c r="B7" s="1">
        <v>1</v>
      </c>
      <c r="C7" s="1" t="s">
        <v>74</v>
      </c>
      <c r="D7" s="1" t="s">
        <v>62</v>
      </c>
      <c r="E7" s="1">
        <v>955851.8</v>
      </c>
      <c r="F7" s="1">
        <v>6.1775000000000003E-4</v>
      </c>
      <c r="G7" s="1">
        <v>389012.01899999997</v>
      </c>
      <c r="H7" s="3">
        <v>0.8</v>
      </c>
      <c r="I7" s="1" t="s">
        <v>32</v>
      </c>
      <c r="J7" s="1" t="s">
        <v>76</v>
      </c>
    </row>
    <row r="8" spans="1:10" x14ac:dyDescent="0.2">
      <c r="A8" s="5">
        <v>41579</v>
      </c>
      <c r="B8" s="1">
        <v>1</v>
      </c>
      <c r="C8" s="1" t="s">
        <v>105</v>
      </c>
      <c r="D8" s="1" t="s">
        <v>62</v>
      </c>
      <c r="E8" s="1">
        <v>955851.8</v>
      </c>
      <c r="F8" s="1">
        <v>8.7168E-4</v>
      </c>
      <c r="G8" s="1">
        <v>389012.01899999997</v>
      </c>
      <c r="H8" s="3">
        <v>1.1200000000000001</v>
      </c>
      <c r="I8" s="1" t="s">
        <v>32</v>
      </c>
      <c r="J8" s="1" t="s">
        <v>76</v>
      </c>
    </row>
    <row r="9" spans="1:10" x14ac:dyDescent="0.2">
      <c r="A9" s="5">
        <v>41579</v>
      </c>
      <c r="B9" s="1">
        <v>1</v>
      </c>
      <c r="C9" s="1" t="s">
        <v>105</v>
      </c>
      <c r="D9" s="1" t="s">
        <v>33</v>
      </c>
      <c r="E9" s="1">
        <v>955851.8</v>
      </c>
      <c r="F9" s="1">
        <v>1.2660200000000001E-3</v>
      </c>
      <c r="G9" s="1">
        <v>389012.01899999997</v>
      </c>
      <c r="H9" s="3">
        <v>1.63</v>
      </c>
      <c r="I9" s="1" t="s">
        <v>32</v>
      </c>
      <c r="J9" s="1" t="s">
        <v>76</v>
      </c>
    </row>
    <row r="10" spans="1:10" x14ac:dyDescent="0.2">
      <c r="A10" s="5">
        <v>41579</v>
      </c>
      <c r="B10" s="1">
        <v>1</v>
      </c>
      <c r="C10" s="1" t="s">
        <v>25</v>
      </c>
      <c r="D10" s="1" t="s">
        <v>111</v>
      </c>
      <c r="E10" s="1">
        <v>955851.8</v>
      </c>
      <c r="F10" s="1">
        <v>3.5788899999999999E-3</v>
      </c>
      <c r="G10" s="1">
        <v>389012.01899999997</v>
      </c>
      <c r="H10" s="3">
        <v>4.6100000000000003</v>
      </c>
      <c r="I10" s="1" t="s">
        <v>32</v>
      </c>
      <c r="J10" s="1" t="s">
        <v>76</v>
      </c>
    </row>
    <row r="11" spans="1:10" x14ac:dyDescent="0.2">
      <c r="A11" s="5">
        <v>41579</v>
      </c>
      <c r="B11" s="1">
        <v>1</v>
      </c>
      <c r="C11" s="1" t="s">
        <v>25</v>
      </c>
      <c r="D11" s="1" t="s">
        <v>219</v>
      </c>
      <c r="E11" s="1">
        <v>955851.8</v>
      </c>
      <c r="F11" s="1">
        <v>7.5071999999999997E-4</v>
      </c>
      <c r="G11" s="1">
        <v>389012.01899999997</v>
      </c>
      <c r="H11" s="3">
        <v>0.97</v>
      </c>
      <c r="I11" s="1" t="s">
        <v>32</v>
      </c>
      <c r="J11" s="1" t="s">
        <v>76</v>
      </c>
    </row>
    <row r="12" spans="1:10" x14ac:dyDescent="0.2">
      <c r="A12" s="5">
        <v>41579</v>
      </c>
      <c r="B12" s="1">
        <v>1</v>
      </c>
      <c r="C12" s="1" t="s">
        <v>23</v>
      </c>
      <c r="D12" s="1" t="s">
        <v>118</v>
      </c>
      <c r="E12" s="1">
        <v>955851.8</v>
      </c>
      <c r="F12" s="1">
        <v>6.50214E-3</v>
      </c>
      <c r="G12" s="1">
        <v>389012.01899999997</v>
      </c>
      <c r="H12" s="3">
        <v>8.3699999999999992</v>
      </c>
      <c r="I12" s="1" t="s">
        <v>32</v>
      </c>
      <c r="J12" s="1" t="s">
        <v>76</v>
      </c>
    </row>
    <row r="13" spans="1:10" x14ac:dyDescent="0.2">
      <c r="A13" s="5">
        <v>41579</v>
      </c>
      <c r="B13" s="1">
        <v>1</v>
      </c>
      <c r="C13" s="1" t="s">
        <v>25</v>
      </c>
      <c r="D13" s="1" t="s">
        <v>110</v>
      </c>
      <c r="E13" s="1">
        <v>955851.8</v>
      </c>
      <c r="F13" s="1">
        <v>6.1311600000000001E-3</v>
      </c>
      <c r="G13" s="1">
        <v>389012.01899999997</v>
      </c>
      <c r="H13" s="3">
        <v>7.9</v>
      </c>
      <c r="I13" s="1" t="s">
        <v>32</v>
      </c>
      <c r="J13" s="1" t="s">
        <v>76</v>
      </c>
    </row>
    <row r="14" spans="1:10" x14ac:dyDescent="0.2">
      <c r="A14" s="5">
        <v>41579</v>
      </c>
      <c r="B14" s="1">
        <v>1</v>
      </c>
      <c r="C14" s="1" t="s">
        <v>23</v>
      </c>
      <c r="D14" s="1" t="s">
        <v>92</v>
      </c>
      <c r="E14" s="1">
        <v>955851.8</v>
      </c>
      <c r="F14" s="1">
        <v>1.327914E-2</v>
      </c>
      <c r="G14" s="1">
        <v>389012.01899999997</v>
      </c>
      <c r="H14" s="3">
        <v>17.100000000000001</v>
      </c>
      <c r="I14" s="1" t="s">
        <v>32</v>
      </c>
      <c r="J14" s="1" t="s">
        <v>76</v>
      </c>
    </row>
    <row r="15" spans="1:10" x14ac:dyDescent="0.2">
      <c r="A15" s="5">
        <v>41579</v>
      </c>
      <c r="B15" s="1">
        <v>1</v>
      </c>
      <c r="C15" s="1" t="s">
        <v>75</v>
      </c>
      <c r="D15" s="1" t="s">
        <v>90</v>
      </c>
      <c r="E15" s="1">
        <v>955851.8</v>
      </c>
      <c r="F15" s="1">
        <v>1.4138000000000001E-4</v>
      </c>
      <c r="G15" s="1">
        <v>389012.01899999997</v>
      </c>
      <c r="H15" s="3">
        <v>0.18</v>
      </c>
      <c r="I15" s="1" t="s">
        <v>32</v>
      </c>
      <c r="J15" s="1" t="s">
        <v>76</v>
      </c>
    </row>
    <row r="16" spans="1:10" x14ac:dyDescent="0.2">
      <c r="A16" s="5">
        <v>41579</v>
      </c>
      <c r="B16" s="1">
        <v>1</v>
      </c>
      <c r="C16" s="1" t="s">
        <v>69</v>
      </c>
      <c r="D16" s="1" t="s">
        <v>90</v>
      </c>
      <c r="E16" s="1">
        <v>955851.8</v>
      </c>
      <c r="F16" s="1">
        <v>5.0012809999999998E-2</v>
      </c>
      <c r="G16" s="1">
        <v>389012.01899999997</v>
      </c>
      <c r="H16" s="3">
        <v>64.400000000000006</v>
      </c>
      <c r="I16" s="1" t="s">
        <v>32</v>
      </c>
      <c r="J16" s="1" t="s">
        <v>76</v>
      </c>
    </row>
    <row r="17" spans="1:10" x14ac:dyDescent="0.2">
      <c r="A17" s="5">
        <v>41579</v>
      </c>
      <c r="B17" s="1">
        <v>1</v>
      </c>
      <c r="C17" s="1" t="s">
        <v>25</v>
      </c>
      <c r="D17" s="1" t="s">
        <v>104</v>
      </c>
      <c r="E17" s="1">
        <v>955851.8</v>
      </c>
      <c r="F17" s="1">
        <v>5.6563000000000002E-4</v>
      </c>
      <c r="G17" s="1">
        <v>389012.01899999997</v>
      </c>
      <c r="H17" s="3">
        <v>0.73</v>
      </c>
      <c r="I17" s="1" t="s">
        <v>32</v>
      </c>
      <c r="J17" s="1" t="s">
        <v>76</v>
      </c>
    </row>
    <row r="18" spans="1:10" x14ac:dyDescent="0.2">
      <c r="A18" s="5">
        <v>41579</v>
      </c>
      <c r="B18" s="1">
        <v>1</v>
      </c>
      <c r="C18" s="1" t="s">
        <v>93</v>
      </c>
      <c r="D18" s="1" t="s">
        <v>136</v>
      </c>
      <c r="E18" s="1">
        <v>955851.8</v>
      </c>
      <c r="F18" s="1">
        <v>5.5219099999999997E-3</v>
      </c>
      <c r="G18" s="1">
        <v>389012.01899999997</v>
      </c>
      <c r="H18" s="3">
        <v>7.11</v>
      </c>
      <c r="I18" s="1" t="s">
        <v>32</v>
      </c>
      <c r="J18" s="1" t="s">
        <v>76</v>
      </c>
    </row>
    <row r="19" spans="1:10" x14ac:dyDescent="0.2">
      <c r="A19" s="5">
        <v>41579</v>
      </c>
      <c r="B19" s="1">
        <v>1</v>
      </c>
      <c r="C19" s="1" t="s">
        <v>70</v>
      </c>
      <c r="D19" s="1" t="s">
        <v>249</v>
      </c>
      <c r="E19" s="1">
        <v>955851.8</v>
      </c>
      <c r="F19" s="1">
        <v>1.2804E-4</v>
      </c>
      <c r="G19" s="1">
        <v>389012.01899999997</v>
      </c>
      <c r="H19" s="3">
        <v>0.17</v>
      </c>
      <c r="I19" s="1" t="s">
        <v>32</v>
      </c>
      <c r="J19" s="1" t="s">
        <v>76</v>
      </c>
    </row>
    <row r="20" spans="1:10" x14ac:dyDescent="0.2">
      <c r="A20" s="5">
        <v>41609</v>
      </c>
      <c r="B20" s="1">
        <v>0</v>
      </c>
      <c r="C20" s="1" t="s">
        <v>79</v>
      </c>
      <c r="D20" s="1" t="s">
        <v>38</v>
      </c>
      <c r="E20" s="1">
        <v>800537.9</v>
      </c>
      <c r="F20" s="1">
        <v>3.86462E-3</v>
      </c>
      <c r="G20" s="1">
        <v>356889.962</v>
      </c>
      <c r="H20" s="3">
        <v>1714.53</v>
      </c>
      <c r="I20" s="1" t="s">
        <v>32</v>
      </c>
      <c r="J20" s="1" t="s">
        <v>76</v>
      </c>
    </row>
    <row r="21" spans="1:10" x14ac:dyDescent="0.2">
      <c r="A21" s="5">
        <v>41609</v>
      </c>
      <c r="B21" s="1">
        <v>0</v>
      </c>
      <c r="C21" s="1" t="s">
        <v>105</v>
      </c>
      <c r="D21" s="1" t="s">
        <v>38</v>
      </c>
      <c r="E21" s="1">
        <v>800537.9</v>
      </c>
      <c r="F21" s="1">
        <v>4.6059200000000003E-3</v>
      </c>
      <c r="G21" s="1">
        <v>356889.962</v>
      </c>
      <c r="H21" s="3">
        <v>2043.41</v>
      </c>
      <c r="I21" s="1" t="s">
        <v>32</v>
      </c>
      <c r="J21" s="1" t="s">
        <v>76</v>
      </c>
    </row>
    <row r="22" spans="1:10" x14ac:dyDescent="0.2">
      <c r="A22" s="5">
        <v>41609</v>
      </c>
      <c r="B22" s="1">
        <v>0</v>
      </c>
      <c r="C22" s="1" t="s">
        <v>68</v>
      </c>
      <c r="D22" s="1" t="s">
        <v>38</v>
      </c>
      <c r="E22" s="1">
        <v>800537.9</v>
      </c>
      <c r="F22" s="1">
        <v>1.497333E-2</v>
      </c>
      <c r="G22" s="1">
        <v>356889.962</v>
      </c>
      <c r="H22" s="3">
        <v>6642.89</v>
      </c>
      <c r="I22" s="1" t="s">
        <v>32</v>
      </c>
      <c r="J22" s="1" t="s">
        <v>76</v>
      </c>
    </row>
    <row r="23" spans="1:10" x14ac:dyDescent="0.2">
      <c r="A23" s="5">
        <v>41609</v>
      </c>
      <c r="B23" s="1">
        <v>0</v>
      </c>
      <c r="C23" s="1" t="s">
        <v>101</v>
      </c>
      <c r="D23" s="1" t="s">
        <v>38</v>
      </c>
      <c r="E23" s="1">
        <v>800537.9</v>
      </c>
      <c r="F23" s="1">
        <v>7.5115699999999994E-2</v>
      </c>
      <c r="G23" s="1">
        <v>356889.962</v>
      </c>
      <c r="H23" s="3">
        <v>33324.93</v>
      </c>
      <c r="I23" s="1" t="s">
        <v>32</v>
      </c>
      <c r="J23" s="1" t="s">
        <v>76</v>
      </c>
    </row>
    <row r="24" spans="1:10" x14ac:dyDescent="0.2">
      <c r="A24" s="5">
        <v>41609</v>
      </c>
      <c r="B24" s="1">
        <v>0</v>
      </c>
      <c r="C24" s="1" t="s">
        <v>93</v>
      </c>
      <c r="D24" s="1" t="s">
        <v>137</v>
      </c>
      <c r="E24" s="1">
        <v>800537.9</v>
      </c>
      <c r="F24" s="1">
        <v>1.2032600000000001E-3</v>
      </c>
      <c r="G24" s="1">
        <v>356889.962</v>
      </c>
      <c r="H24" s="3">
        <v>533.82000000000005</v>
      </c>
      <c r="I24" s="1" t="s">
        <v>32</v>
      </c>
      <c r="J24" s="1" t="s">
        <v>76</v>
      </c>
    </row>
    <row r="25" spans="1:10" x14ac:dyDescent="0.2">
      <c r="A25" s="5">
        <v>41609</v>
      </c>
      <c r="B25" s="1">
        <v>0</v>
      </c>
      <c r="C25" s="1" t="s">
        <v>74</v>
      </c>
      <c r="D25" s="1" t="s">
        <v>62</v>
      </c>
      <c r="E25" s="1">
        <v>800537.9</v>
      </c>
      <c r="F25" s="1">
        <v>7.4945999999999997E-4</v>
      </c>
      <c r="G25" s="1">
        <v>356889.962</v>
      </c>
      <c r="H25" s="3">
        <v>332.49</v>
      </c>
      <c r="I25" s="1" t="s">
        <v>32</v>
      </c>
      <c r="J25" s="1" t="s">
        <v>76</v>
      </c>
    </row>
    <row r="26" spans="1:10" x14ac:dyDescent="0.2">
      <c r="A26" s="5">
        <v>41609</v>
      </c>
      <c r="B26" s="1">
        <v>0</v>
      </c>
      <c r="C26" s="1" t="s">
        <v>105</v>
      </c>
      <c r="D26" s="1" t="s">
        <v>62</v>
      </c>
      <c r="E26" s="1">
        <v>800537.9</v>
      </c>
      <c r="F26" s="1">
        <v>1.0575199999999999E-3</v>
      </c>
      <c r="G26" s="1">
        <v>356889.962</v>
      </c>
      <c r="H26" s="3">
        <v>469.17</v>
      </c>
      <c r="I26" s="1" t="s">
        <v>32</v>
      </c>
      <c r="J26" s="1" t="s">
        <v>76</v>
      </c>
    </row>
    <row r="27" spans="1:10" x14ac:dyDescent="0.2">
      <c r="A27" s="5">
        <v>41609</v>
      </c>
      <c r="B27" s="1">
        <v>0</v>
      </c>
      <c r="C27" s="1" t="s">
        <v>105</v>
      </c>
      <c r="D27" s="1" t="s">
        <v>33</v>
      </c>
      <c r="E27" s="1">
        <v>800537.9</v>
      </c>
      <c r="F27" s="1">
        <v>1.53594E-3</v>
      </c>
      <c r="G27" s="1">
        <v>356889.962</v>
      </c>
      <c r="H27" s="3">
        <v>681.42</v>
      </c>
      <c r="I27" s="1" t="s">
        <v>32</v>
      </c>
      <c r="J27" s="1" t="s">
        <v>76</v>
      </c>
    </row>
    <row r="28" spans="1:10" x14ac:dyDescent="0.2">
      <c r="A28" s="5">
        <v>41609</v>
      </c>
      <c r="B28" s="1">
        <v>0</v>
      </c>
      <c r="C28" s="1" t="s">
        <v>25</v>
      </c>
      <c r="D28" s="1" t="s">
        <v>111</v>
      </c>
      <c r="E28" s="1">
        <v>800537.9</v>
      </c>
      <c r="F28" s="1">
        <v>4.3419000000000001E-3</v>
      </c>
      <c r="G28" s="1">
        <v>356889.962</v>
      </c>
      <c r="H28" s="3">
        <v>1926.28</v>
      </c>
      <c r="I28" s="1" t="s">
        <v>32</v>
      </c>
      <c r="J28" s="1" t="s">
        <v>76</v>
      </c>
    </row>
    <row r="29" spans="1:10" x14ac:dyDescent="0.2">
      <c r="A29" s="5">
        <v>41609</v>
      </c>
      <c r="B29" s="1">
        <v>0</v>
      </c>
      <c r="C29" s="1" t="s">
        <v>25</v>
      </c>
      <c r="D29" s="1" t="s">
        <v>219</v>
      </c>
      <c r="E29" s="1">
        <v>800537.9</v>
      </c>
      <c r="F29" s="1">
        <v>9.1076999999999998E-4</v>
      </c>
      <c r="G29" s="1">
        <v>356889.962</v>
      </c>
      <c r="H29" s="3">
        <v>404.06</v>
      </c>
      <c r="I29" s="1" t="s">
        <v>32</v>
      </c>
      <c r="J29" s="1" t="s">
        <v>76</v>
      </c>
    </row>
    <row r="30" spans="1:10" x14ac:dyDescent="0.2">
      <c r="A30" s="5">
        <v>41609</v>
      </c>
      <c r="B30" s="1">
        <v>0</v>
      </c>
      <c r="C30" s="1" t="s">
        <v>23</v>
      </c>
      <c r="D30" s="1" t="s">
        <v>118</v>
      </c>
      <c r="E30" s="1">
        <v>800537.9</v>
      </c>
      <c r="F30" s="1">
        <v>7.8884000000000003E-3</v>
      </c>
      <c r="G30" s="1">
        <v>356889.962</v>
      </c>
      <c r="H30" s="3">
        <v>3499.67</v>
      </c>
      <c r="I30" s="1" t="s">
        <v>32</v>
      </c>
      <c r="J30" s="1" t="s">
        <v>76</v>
      </c>
    </row>
    <row r="31" spans="1:10" x14ac:dyDescent="0.2">
      <c r="A31" s="5">
        <v>41609</v>
      </c>
      <c r="B31" s="1">
        <v>0</v>
      </c>
      <c r="C31" s="1" t="s">
        <v>25</v>
      </c>
      <c r="D31" s="1" t="s">
        <v>110</v>
      </c>
      <c r="E31" s="1">
        <v>800537.9</v>
      </c>
      <c r="F31" s="1">
        <v>7.4383299999999999E-3</v>
      </c>
      <c r="G31" s="1">
        <v>356889.962</v>
      </c>
      <c r="H31" s="3">
        <v>3300</v>
      </c>
      <c r="I31" s="1" t="s">
        <v>32</v>
      </c>
      <c r="J31" s="1" t="s">
        <v>76</v>
      </c>
    </row>
    <row r="32" spans="1:10" x14ac:dyDescent="0.2">
      <c r="A32" s="5">
        <v>41609</v>
      </c>
      <c r="B32" s="1">
        <v>0</v>
      </c>
      <c r="C32" s="1" t="s">
        <v>23</v>
      </c>
      <c r="D32" s="1" t="s">
        <v>92</v>
      </c>
      <c r="E32" s="1">
        <v>800537.9</v>
      </c>
      <c r="F32" s="1">
        <v>1.611025E-2</v>
      </c>
      <c r="G32" s="1">
        <v>356889.962</v>
      </c>
      <c r="H32" s="3">
        <v>7147.28</v>
      </c>
      <c r="I32" s="1" t="s">
        <v>32</v>
      </c>
      <c r="J32" s="1" t="s">
        <v>76</v>
      </c>
    </row>
    <row r="33" spans="1:10" x14ac:dyDescent="0.2">
      <c r="A33" s="5">
        <v>41609</v>
      </c>
      <c r="B33" s="1">
        <v>0</v>
      </c>
      <c r="C33" s="1" t="s">
        <v>75</v>
      </c>
      <c r="D33" s="1" t="s">
        <v>90</v>
      </c>
      <c r="E33" s="1">
        <v>800537.9</v>
      </c>
      <c r="F33" s="1">
        <v>1.7152000000000001E-4</v>
      </c>
      <c r="G33" s="1">
        <v>356889.962</v>
      </c>
      <c r="H33" s="3">
        <v>76.09</v>
      </c>
      <c r="I33" s="1" t="s">
        <v>32</v>
      </c>
      <c r="J33" s="1" t="s">
        <v>76</v>
      </c>
    </row>
    <row r="34" spans="1:10" x14ac:dyDescent="0.2">
      <c r="A34" s="5">
        <v>41609</v>
      </c>
      <c r="B34" s="1">
        <v>0</v>
      </c>
      <c r="C34" s="1" t="s">
        <v>69</v>
      </c>
      <c r="D34" s="1" t="s">
        <v>90</v>
      </c>
      <c r="E34" s="1">
        <v>800537.9</v>
      </c>
      <c r="F34" s="1">
        <v>6.0675529999999998E-2</v>
      </c>
      <c r="G34" s="1">
        <v>356889.962</v>
      </c>
      <c r="H34" s="3">
        <v>26918.57</v>
      </c>
      <c r="I34" s="1" t="s">
        <v>32</v>
      </c>
      <c r="J34" s="1" t="s">
        <v>76</v>
      </c>
    </row>
    <row r="35" spans="1:10" x14ac:dyDescent="0.2">
      <c r="A35" s="5">
        <v>41609</v>
      </c>
      <c r="B35" s="1">
        <v>0</v>
      </c>
      <c r="C35" s="1" t="s">
        <v>25</v>
      </c>
      <c r="D35" s="1" t="s">
        <v>104</v>
      </c>
      <c r="E35" s="1">
        <v>800537.9</v>
      </c>
      <c r="F35" s="1">
        <v>6.8621999999999997E-4</v>
      </c>
      <c r="G35" s="1">
        <v>356889.962</v>
      </c>
      <c r="H35" s="3">
        <v>304.44</v>
      </c>
      <c r="I35" s="1" t="s">
        <v>32</v>
      </c>
      <c r="J35" s="1" t="s">
        <v>76</v>
      </c>
    </row>
    <row r="36" spans="1:10" x14ac:dyDescent="0.2">
      <c r="A36" s="5">
        <v>41609</v>
      </c>
      <c r="B36" s="1">
        <v>0</v>
      </c>
      <c r="C36" s="1" t="s">
        <v>93</v>
      </c>
      <c r="D36" s="1" t="s">
        <v>136</v>
      </c>
      <c r="E36" s="1">
        <v>800537.9</v>
      </c>
      <c r="F36" s="1">
        <v>6.6991799999999999E-3</v>
      </c>
      <c r="G36" s="1">
        <v>356889.962</v>
      </c>
      <c r="H36" s="3">
        <v>2972.08</v>
      </c>
      <c r="I36" s="1" t="s">
        <v>32</v>
      </c>
      <c r="J36" s="1" t="s">
        <v>76</v>
      </c>
    </row>
    <row r="37" spans="1:10" x14ac:dyDescent="0.2">
      <c r="A37" s="5">
        <v>41609</v>
      </c>
      <c r="B37" s="1">
        <v>0</v>
      </c>
      <c r="C37" s="1" t="s">
        <v>70</v>
      </c>
      <c r="D37" s="1" t="s">
        <v>249</v>
      </c>
      <c r="E37" s="1">
        <v>800537.9</v>
      </c>
      <c r="F37" s="1">
        <v>1.5533999999999999E-4</v>
      </c>
      <c r="G37" s="1">
        <v>356889.962</v>
      </c>
      <c r="H37" s="3">
        <v>68.92</v>
      </c>
      <c r="I37" s="1" t="s">
        <v>32</v>
      </c>
      <c r="J37" s="1" t="s">
        <v>76</v>
      </c>
    </row>
    <row r="38" spans="1:10" x14ac:dyDescent="0.2">
      <c r="H38" s="18">
        <f>SUM(H2:H37)</f>
        <v>92581.039999999979</v>
      </c>
    </row>
  </sheetData>
  <pageMargins left="0.7" right="0.7" top="0.75" bottom="0.75" header="0.3" footer="0.3"/>
  <pageSetup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E1" workbookViewId="0">
      <selection activeCell="H2" sqref="H2:H19"/>
    </sheetView>
  </sheetViews>
  <sheetFormatPr defaultRowHeight="12.75" x14ac:dyDescent="0.2"/>
  <cols>
    <col min="1" max="1" width="18.140625" bestFit="1" customWidth="1"/>
    <col min="2" max="2" width="13.140625" bestFit="1" customWidth="1"/>
    <col min="3" max="3" width="15.85546875" bestFit="1" customWidth="1"/>
    <col min="4" max="4" width="41.7109375" bestFit="1" customWidth="1"/>
    <col min="5" max="5" width="60.140625" bestFit="1" customWidth="1"/>
    <col min="6" max="6" width="32.140625" bestFit="1" customWidth="1"/>
    <col min="7" max="7" width="34.42578125" bestFit="1" customWidth="1"/>
    <col min="8" max="8" width="36.85546875" bestFit="1" customWidth="1"/>
    <col min="9" max="9" width="9" bestFit="1" customWidth="1"/>
    <col min="10" max="10" width="7.5703125" bestFit="1" customWidth="1"/>
  </cols>
  <sheetData>
    <row r="1" spans="1:11" x14ac:dyDescent="0.2">
      <c r="A1" t="s">
        <v>36</v>
      </c>
      <c r="B1" t="s">
        <v>37</v>
      </c>
      <c r="C1" t="s">
        <v>227</v>
      </c>
      <c r="D1" t="s">
        <v>82</v>
      </c>
      <c r="E1" t="s">
        <v>91</v>
      </c>
      <c r="F1" t="s">
        <v>84</v>
      </c>
      <c r="G1" t="s">
        <v>235</v>
      </c>
      <c r="H1" t="s">
        <v>56</v>
      </c>
      <c r="I1" t="s">
        <v>50</v>
      </c>
      <c r="J1" t="s">
        <v>128</v>
      </c>
    </row>
    <row r="2" spans="1:11" x14ac:dyDescent="0.2">
      <c r="A2" s="5">
        <v>41609</v>
      </c>
      <c r="B2" s="1">
        <v>0</v>
      </c>
      <c r="C2" s="1" t="s">
        <v>79</v>
      </c>
      <c r="D2" s="1" t="s">
        <v>38</v>
      </c>
      <c r="E2" s="1">
        <f>281919.7</f>
        <v>281919.7</v>
      </c>
      <c r="F2" s="1">
        <v>3.86462E-3</v>
      </c>
      <c r="G2" s="1">
        <v>0</v>
      </c>
      <c r="H2" s="3">
        <f>ROUND(E2*F2,2)</f>
        <v>1089.51</v>
      </c>
      <c r="I2" s="1" t="s">
        <v>32</v>
      </c>
      <c r="J2" s="1" t="s">
        <v>76</v>
      </c>
      <c r="K2" s="3">
        <v>1714.53</v>
      </c>
    </row>
    <row r="3" spans="1:11" x14ac:dyDescent="0.2">
      <c r="A3" s="5">
        <v>41609</v>
      </c>
      <c r="B3" s="1">
        <v>0</v>
      </c>
      <c r="C3" s="1" t="s">
        <v>105</v>
      </c>
      <c r="D3" s="1" t="s">
        <v>38</v>
      </c>
      <c r="E3" s="1">
        <f t="shared" ref="E3:E19" si="0">281919.7</f>
        <v>281919.7</v>
      </c>
      <c r="F3" s="1">
        <v>4.6059200000000003E-3</v>
      </c>
      <c r="G3" s="1">
        <v>0</v>
      </c>
      <c r="H3" s="3">
        <f t="shared" ref="H3:H19" si="1">ROUND(E3*F3,2)</f>
        <v>1298.5</v>
      </c>
      <c r="I3" s="1" t="s">
        <v>32</v>
      </c>
      <c r="J3" s="1" t="s">
        <v>76</v>
      </c>
      <c r="K3" s="3">
        <v>2043.41</v>
      </c>
    </row>
    <row r="4" spans="1:11" x14ac:dyDescent="0.2">
      <c r="A4" s="5">
        <v>41609</v>
      </c>
      <c r="B4" s="1">
        <v>0</v>
      </c>
      <c r="C4" s="1" t="s">
        <v>68</v>
      </c>
      <c r="D4" s="1" t="s">
        <v>38</v>
      </c>
      <c r="E4" s="1">
        <f t="shared" si="0"/>
        <v>281919.7</v>
      </c>
      <c r="F4" s="1">
        <v>1.497333E-2</v>
      </c>
      <c r="G4" s="1">
        <v>0</v>
      </c>
      <c r="H4" s="3">
        <f t="shared" si="1"/>
        <v>4221.28</v>
      </c>
      <c r="I4" s="1" t="s">
        <v>32</v>
      </c>
      <c r="J4" s="1" t="s">
        <v>76</v>
      </c>
      <c r="K4" s="3">
        <v>6642.89</v>
      </c>
    </row>
    <row r="5" spans="1:11" x14ac:dyDescent="0.2">
      <c r="A5" s="5">
        <v>41609</v>
      </c>
      <c r="B5" s="1">
        <v>0</v>
      </c>
      <c r="C5" s="1" t="s">
        <v>101</v>
      </c>
      <c r="D5" s="1" t="s">
        <v>38</v>
      </c>
      <c r="E5" s="1">
        <f t="shared" si="0"/>
        <v>281919.7</v>
      </c>
      <c r="F5" s="1">
        <v>7.5115699999999994E-2</v>
      </c>
      <c r="G5" s="1">
        <v>0</v>
      </c>
      <c r="H5" s="3">
        <f t="shared" si="1"/>
        <v>21176.6</v>
      </c>
      <c r="I5" s="1" t="s">
        <v>32</v>
      </c>
      <c r="J5" s="1" t="s">
        <v>76</v>
      </c>
      <c r="K5" s="3">
        <v>33324.93</v>
      </c>
    </row>
    <row r="6" spans="1:11" x14ac:dyDescent="0.2">
      <c r="A6" s="5">
        <v>41609</v>
      </c>
      <c r="B6" s="1">
        <v>0</v>
      </c>
      <c r="C6" s="1" t="s">
        <v>93</v>
      </c>
      <c r="D6" s="1" t="s">
        <v>137</v>
      </c>
      <c r="E6" s="1">
        <f t="shared" si="0"/>
        <v>281919.7</v>
      </c>
      <c r="F6" s="1">
        <v>1.2032600000000001E-3</v>
      </c>
      <c r="G6" s="1">
        <v>0</v>
      </c>
      <c r="H6" s="3">
        <f t="shared" si="1"/>
        <v>339.22</v>
      </c>
      <c r="I6" s="1" t="s">
        <v>32</v>
      </c>
      <c r="J6" s="1" t="s">
        <v>76</v>
      </c>
      <c r="K6" s="3">
        <v>533.82000000000005</v>
      </c>
    </row>
    <row r="7" spans="1:11" x14ac:dyDescent="0.2">
      <c r="A7" s="5">
        <v>41609</v>
      </c>
      <c r="B7" s="1">
        <v>0</v>
      </c>
      <c r="C7" s="1" t="s">
        <v>74</v>
      </c>
      <c r="D7" s="1" t="s">
        <v>62</v>
      </c>
      <c r="E7" s="1">
        <f t="shared" si="0"/>
        <v>281919.7</v>
      </c>
      <c r="F7" s="1">
        <v>7.4945999999999997E-4</v>
      </c>
      <c r="G7" s="1">
        <v>0</v>
      </c>
      <c r="H7" s="3">
        <f t="shared" si="1"/>
        <v>211.29</v>
      </c>
      <c r="I7" s="1" t="s">
        <v>32</v>
      </c>
      <c r="J7" s="1" t="s">
        <v>76</v>
      </c>
      <c r="K7" s="3">
        <v>332.49</v>
      </c>
    </row>
    <row r="8" spans="1:11" x14ac:dyDescent="0.2">
      <c r="A8" s="5">
        <v>41609</v>
      </c>
      <c r="B8" s="1">
        <v>0</v>
      </c>
      <c r="C8" s="1" t="s">
        <v>105</v>
      </c>
      <c r="D8" s="1" t="s">
        <v>62</v>
      </c>
      <c r="E8" s="1">
        <f t="shared" si="0"/>
        <v>281919.7</v>
      </c>
      <c r="F8" s="1">
        <v>1.0575199999999999E-3</v>
      </c>
      <c r="G8" s="1">
        <v>0</v>
      </c>
      <c r="H8" s="3">
        <f t="shared" si="1"/>
        <v>298.14</v>
      </c>
      <c r="I8" s="1" t="s">
        <v>32</v>
      </c>
      <c r="J8" s="1" t="s">
        <v>76</v>
      </c>
      <c r="K8" s="3">
        <v>469.17</v>
      </c>
    </row>
    <row r="9" spans="1:11" x14ac:dyDescent="0.2">
      <c r="A9" s="5">
        <v>41609</v>
      </c>
      <c r="B9" s="1">
        <v>0</v>
      </c>
      <c r="C9" s="1" t="s">
        <v>105</v>
      </c>
      <c r="D9" s="1" t="s">
        <v>33</v>
      </c>
      <c r="E9" s="1">
        <f t="shared" si="0"/>
        <v>281919.7</v>
      </c>
      <c r="F9" s="1">
        <v>1.53594E-3</v>
      </c>
      <c r="G9" s="1">
        <v>0</v>
      </c>
      <c r="H9" s="3">
        <f t="shared" si="1"/>
        <v>433.01</v>
      </c>
      <c r="I9" s="1" t="s">
        <v>32</v>
      </c>
      <c r="J9" s="1" t="s">
        <v>76</v>
      </c>
      <c r="K9" s="3">
        <v>681.42</v>
      </c>
    </row>
    <row r="10" spans="1:11" x14ac:dyDescent="0.2">
      <c r="A10" s="5">
        <v>41609</v>
      </c>
      <c r="B10" s="1">
        <v>0</v>
      </c>
      <c r="C10" s="1" t="s">
        <v>25</v>
      </c>
      <c r="D10" s="1" t="s">
        <v>111</v>
      </c>
      <c r="E10" s="1">
        <f t="shared" si="0"/>
        <v>281919.7</v>
      </c>
      <c r="F10" s="1">
        <v>4.3419000000000001E-3</v>
      </c>
      <c r="G10" s="1">
        <v>0</v>
      </c>
      <c r="H10" s="3">
        <f t="shared" si="1"/>
        <v>1224.07</v>
      </c>
      <c r="I10" s="1" t="s">
        <v>32</v>
      </c>
      <c r="J10" s="1" t="s">
        <v>76</v>
      </c>
      <c r="K10" s="3">
        <v>1926.28</v>
      </c>
    </row>
    <row r="11" spans="1:11" x14ac:dyDescent="0.2">
      <c r="A11" s="5">
        <v>41609</v>
      </c>
      <c r="B11" s="1">
        <v>0</v>
      </c>
      <c r="C11" s="1" t="s">
        <v>25</v>
      </c>
      <c r="D11" s="1" t="s">
        <v>219</v>
      </c>
      <c r="E11" s="1">
        <f t="shared" si="0"/>
        <v>281919.7</v>
      </c>
      <c r="F11" s="1">
        <v>9.1076999999999998E-4</v>
      </c>
      <c r="G11" s="1">
        <v>0</v>
      </c>
      <c r="H11" s="3">
        <f t="shared" si="1"/>
        <v>256.76</v>
      </c>
      <c r="I11" s="1" t="s">
        <v>32</v>
      </c>
      <c r="J11" s="1" t="s">
        <v>76</v>
      </c>
      <c r="K11" s="3">
        <v>404.06</v>
      </c>
    </row>
    <row r="12" spans="1:11" x14ac:dyDescent="0.2">
      <c r="A12" s="5">
        <v>41609</v>
      </c>
      <c r="B12" s="1">
        <v>0</v>
      </c>
      <c r="C12" s="1" t="s">
        <v>23</v>
      </c>
      <c r="D12" s="1" t="s">
        <v>118</v>
      </c>
      <c r="E12" s="1">
        <f t="shared" si="0"/>
        <v>281919.7</v>
      </c>
      <c r="F12" s="1">
        <v>7.8884000000000003E-3</v>
      </c>
      <c r="G12" s="1">
        <v>0</v>
      </c>
      <c r="H12" s="3">
        <f t="shared" si="1"/>
        <v>2223.9</v>
      </c>
      <c r="I12" s="1" t="s">
        <v>32</v>
      </c>
      <c r="J12" s="1" t="s">
        <v>76</v>
      </c>
      <c r="K12" s="3">
        <v>3499.67</v>
      </c>
    </row>
    <row r="13" spans="1:11" x14ac:dyDescent="0.2">
      <c r="A13" s="5">
        <v>41609</v>
      </c>
      <c r="B13" s="1">
        <v>0</v>
      </c>
      <c r="C13" s="1" t="s">
        <v>25</v>
      </c>
      <c r="D13" s="1" t="s">
        <v>110</v>
      </c>
      <c r="E13" s="1">
        <f t="shared" si="0"/>
        <v>281919.7</v>
      </c>
      <c r="F13" s="1">
        <v>7.4383299999999999E-3</v>
      </c>
      <c r="G13" s="1">
        <v>0</v>
      </c>
      <c r="H13" s="3">
        <f t="shared" si="1"/>
        <v>2097.0100000000002</v>
      </c>
      <c r="I13" s="1" t="s">
        <v>32</v>
      </c>
      <c r="J13" s="1" t="s">
        <v>76</v>
      </c>
      <c r="K13" s="3">
        <v>3300</v>
      </c>
    </row>
    <row r="14" spans="1:11" x14ac:dyDescent="0.2">
      <c r="A14" s="5">
        <v>41609</v>
      </c>
      <c r="B14" s="1">
        <v>0</v>
      </c>
      <c r="C14" s="1" t="s">
        <v>23</v>
      </c>
      <c r="D14" s="1" t="s">
        <v>92</v>
      </c>
      <c r="E14" s="1">
        <f t="shared" si="0"/>
        <v>281919.7</v>
      </c>
      <c r="F14" s="1">
        <v>1.611025E-2</v>
      </c>
      <c r="G14" s="1">
        <v>0</v>
      </c>
      <c r="H14" s="3">
        <f t="shared" si="1"/>
        <v>4541.8</v>
      </c>
      <c r="I14" s="1" t="s">
        <v>32</v>
      </c>
      <c r="J14" s="1" t="s">
        <v>76</v>
      </c>
      <c r="K14" s="3">
        <v>7147.28</v>
      </c>
    </row>
    <row r="15" spans="1:11" x14ac:dyDescent="0.2">
      <c r="A15" s="5">
        <v>41609</v>
      </c>
      <c r="B15" s="1">
        <v>0</v>
      </c>
      <c r="C15" s="1" t="s">
        <v>75</v>
      </c>
      <c r="D15" s="1" t="s">
        <v>90</v>
      </c>
      <c r="E15" s="1">
        <f t="shared" si="0"/>
        <v>281919.7</v>
      </c>
      <c r="F15" s="1">
        <v>1.7152000000000001E-4</v>
      </c>
      <c r="G15" s="1">
        <v>0</v>
      </c>
      <c r="H15" s="3">
        <f t="shared" si="1"/>
        <v>48.35</v>
      </c>
      <c r="I15" s="1" t="s">
        <v>32</v>
      </c>
      <c r="J15" s="1" t="s">
        <v>76</v>
      </c>
      <c r="K15" s="3">
        <v>76.09</v>
      </c>
    </row>
    <row r="16" spans="1:11" x14ac:dyDescent="0.2">
      <c r="A16" s="5">
        <v>41609</v>
      </c>
      <c r="B16" s="1">
        <v>0</v>
      </c>
      <c r="C16" s="1" t="s">
        <v>69</v>
      </c>
      <c r="D16" s="1" t="s">
        <v>90</v>
      </c>
      <c r="E16" s="1">
        <f t="shared" si="0"/>
        <v>281919.7</v>
      </c>
      <c r="F16" s="1">
        <v>6.0675529999999998E-2</v>
      </c>
      <c r="G16" s="1">
        <v>0</v>
      </c>
      <c r="H16" s="3">
        <f t="shared" si="1"/>
        <v>17105.63</v>
      </c>
      <c r="I16" s="1" t="s">
        <v>32</v>
      </c>
      <c r="J16" s="1" t="s">
        <v>76</v>
      </c>
      <c r="K16" s="3">
        <v>26918.57</v>
      </c>
    </row>
    <row r="17" spans="1:11" x14ac:dyDescent="0.2">
      <c r="A17" s="5">
        <v>41609</v>
      </c>
      <c r="B17" s="1">
        <v>0</v>
      </c>
      <c r="C17" s="1" t="s">
        <v>25</v>
      </c>
      <c r="D17" s="1" t="s">
        <v>104</v>
      </c>
      <c r="E17" s="1">
        <f t="shared" si="0"/>
        <v>281919.7</v>
      </c>
      <c r="F17" s="1">
        <v>6.8621999999999997E-4</v>
      </c>
      <c r="G17" s="1">
        <v>0</v>
      </c>
      <c r="H17" s="3">
        <f t="shared" si="1"/>
        <v>193.46</v>
      </c>
      <c r="I17" s="1" t="s">
        <v>32</v>
      </c>
      <c r="J17" s="1" t="s">
        <v>76</v>
      </c>
      <c r="K17" s="3">
        <v>304.44</v>
      </c>
    </row>
    <row r="18" spans="1:11" x14ac:dyDescent="0.2">
      <c r="A18" s="5">
        <v>41609</v>
      </c>
      <c r="B18" s="1">
        <v>0</v>
      </c>
      <c r="C18" s="1" t="s">
        <v>93</v>
      </c>
      <c r="D18" s="1" t="s">
        <v>136</v>
      </c>
      <c r="E18" s="1">
        <f t="shared" si="0"/>
        <v>281919.7</v>
      </c>
      <c r="F18" s="1">
        <v>6.6991799999999999E-3</v>
      </c>
      <c r="G18" s="1">
        <v>0</v>
      </c>
      <c r="H18" s="3">
        <f t="shared" si="1"/>
        <v>1888.63</v>
      </c>
      <c r="I18" s="1" t="s">
        <v>32</v>
      </c>
      <c r="J18" s="1" t="s">
        <v>76</v>
      </c>
      <c r="K18" s="3">
        <v>2972.08</v>
      </c>
    </row>
    <row r="19" spans="1:11" x14ac:dyDescent="0.2">
      <c r="A19" s="5">
        <v>41609</v>
      </c>
      <c r="B19" s="1">
        <v>0</v>
      </c>
      <c r="C19" s="1" t="s">
        <v>70</v>
      </c>
      <c r="D19" s="1" t="s">
        <v>249</v>
      </c>
      <c r="E19" s="1">
        <f t="shared" si="0"/>
        <v>281919.7</v>
      </c>
      <c r="F19" s="1">
        <v>1.5533999999999999E-4</v>
      </c>
      <c r="G19" s="1">
        <v>0</v>
      </c>
      <c r="H19" s="3">
        <f t="shared" si="1"/>
        <v>43.79</v>
      </c>
      <c r="I19" s="1" t="s">
        <v>32</v>
      </c>
      <c r="J19" s="1" t="s">
        <v>76</v>
      </c>
      <c r="K19" s="3">
        <v>68.92</v>
      </c>
    </row>
    <row r="20" spans="1:11" x14ac:dyDescent="0.2">
      <c r="H20" s="18">
        <f>SUM(H2:H19)</f>
        <v>58690.950000000004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E9" workbookViewId="0">
      <selection activeCell="H38" sqref="H38"/>
    </sheetView>
  </sheetViews>
  <sheetFormatPr defaultRowHeight="12.75" x14ac:dyDescent="0.2"/>
  <cols>
    <col min="1" max="1" width="18.140625" bestFit="1" customWidth="1"/>
    <col min="2" max="2" width="13.140625" bestFit="1" customWidth="1"/>
    <col min="3" max="3" width="15.85546875" bestFit="1" customWidth="1"/>
    <col min="4" max="4" width="41.7109375" bestFit="1" customWidth="1"/>
    <col min="5" max="5" width="60.140625" bestFit="1" customWidth="1"/>
    <col min="6" max="6" width="32.140625" bestFit="1" customWidth="1"/>
    <col min="7" max="7" width="34.42578125" bestFit="1" customWidth="1"/>
    <col min="8" max="8" width="36.85546875" bestFit="1" customWidth="1"/>
    <col min="9" max="9" width="9" bestFit="1" customWidth="1"/>
    <col min="10" max="10" width="7.5703125" bestFit="1" customWidth="1"/>
  </cols>
  <sheetData>
    <row r="1" spans="1:10" x14ac:dyDescent="0.2">
      <c r="A1" t="s">
        <v>36</v>
      </c>
      <c r="B1" t="s">
        <v>37</v>
      </c>
      <c r="C1" t="s">
        <v>227</v>
      </c>
      <c r="D1" t="s">
        <v>82</v>
      </c>
      <c r="E1" t="s">
        <v>91</v>
      </c>
      <c r="F1" t="s">
        <v>84</v>
      </c>
      <c r="G1" t="s">
        <v>235</v>
      </c>
      <c r="H1" t="s">
        <v>56</v>
      </c>
      <c r="I1" t="s">
        <v>50</v>
      </c>
      <c r="J1" t="s">
        <v>128</v>
      </c>
    </row>
    <row r="2" spans="1:10" x14ac:dyDescent="0.2">
      <c r="A2" s="5">
        <v>41579</v>
      </c>
      <c r="B2" s="1">
        <v>1</v>
      </c>
      <c r="C2" s="1" t="s">
        <v>79</v>
      </c>
      <c r="D2" s="1" t="s">
        <v>38</v>
      </c>
      <c r="E2" s="1">
        <v>955851.8</v>
      </c>
      <c r="F2" s="1">
        <v>3.1854700000000001E-3</v>
      </c>
      <c r="G2" s="1">
        <v>389012.01899999997</v>
      </c>
      <c r="H2" s="3">
        <v>4.0999999999999996</v>
      </c>
      <c r="I2" s="1" t="s">
        <v>32</v>
      </c>
      <c r="J2" s="1" t="s">
        <v>76</v>
      </c>
    </row>
    <row r="3" spans="1:10" x14ac:dyDescent="0.2">
      <c r="A3" s="5">
        <v>41579</v>
      </c>
      <c r="B3" s="1">
        <v>1</v>
      </c>
      <c r="C3" s="1" t="s">
        <v>105</v>
      </c>
      <c r="D3" s="1" t="s">
        <v>38</v>
      </c>
      <c r="E3" s="1">
        <v>955851.8</v>
      </c>
      <c r="F3" s="1">
        <v>3.7965099999999999E-3</v>
      </c>
      <c r="G3" s="1">
        <v>389012.01899999997</v>
      </c>
      <c r="H3" s="3">
        <v>4.8899999999999997</v>
      </c>
      <c r="I3" s="1" t="s">
        <v>32</v>
      </c>
      <c r="J3" s="1" t="s">
        <v>76</v>
      </c>
    </row>
    <row r="4" spans="1:10" x14ac:dyDescent="0.2">
      <c r="A4" s="5">
        <v>41579</v>
      </c>
      <c r="B4" s="1">
        <v>1</v>
      </c>
      <c r="C4" s="1" t="s">
        <v>68</v>
      </c>
      <c r="D4" s="1" t="s">
        <v>38</v>
      </c>
      <c r="E4" s="1">
        <v>955851.8</v>
      </c>
      <c r="F4" s="1">
        <v>1.234202E-2</v>
      </c>
      <c r="G4" s="1">
        <v>389012.01899999997</v>
      </c>
      <c r="H4" s="3">
        <v>15.9</v>
      </c>
      <c r="I4" s="1" t="s">
        <v>32</v>
      </c>
      <c r="J4" s="1" t="s">
        <v>76</v>
      </c>
    </row>
    <row r="5" spans="1:10" x14ac:dyDescent="0.2">
      <c r="A5" s="5">
        <v>41579</v>
      </c>
      <c r="B5" s="1">
        <v>1</v>
      </c>
      <c r="C5" s="1" t="s">
        <v>101</v>
      </c>
      <c r="D5" s="1" t="s">
        <v>38</v>
      </c>
      <c r="E5" s="1">
        <v>955851.8</v>
      </c>
      <c r="F5" s="1">
        <v>6.1915360000000003E-2</v>
      </c>
      <c r="G5" s="1">
        <v>389012.01899999997</v>
      </c>
      <c r="H5" s="3">
        <v>79.73</v>
      </c>
      <c r="I5" s="1" t="s">
        <v>32</v>
      </c>
      <c r="J5" s="1" t="s">
        <v>76</v>
      </c>
    </row>
    <row r="6" spans="1:10" x14ac:dyDescent="0.2">
      <c r="A6" s="5">
        <v>41579</v>
      </c>
      <c r="B6" s="1">
        <v>1</v>
      </c>
      <c r="C6" s="1" t="s">
        <v>93</v>
      </c>
      <c r="D6" s="1" t="s">
        <v>137</v>
      </c>
      <c r="E6" s="1">
        <v>955851.8</v>
      </c>
      <c r="F6" s="1">
        <v>9.9181000000000009E-4</v>
      </c>
      <c r="G6" s="1">
        <v>389012.01899999997</v>
      </c>
      <c r="H6" s="3">
        <v>1.28</v>
      </c>
      <c r="I6" s="1" t="s">
        <v>32</v>
      </c>
      <c r="J6" s="1" t="s">
        <v>76</v>
      </c>
    </row>
    <row r="7" spans="1:10" x14ac:dyDescent="0.2">
      <c r="A7" s="5">
        <v>41579</v>
      </c>
      <c r="B7" s="1">
        <v>1</v>
      </c>
      <c r="C7" s="1" t="s">
        <v>74</v>
      </c>
      <c r="D7" s="1" t="s">
        <v>62</v>
      </c>
      <c r="E7" s="1">
        <v>955851.8</v>
      </c>
      <c r="F7" s="1">
        <v>6.1775000000000003E-4</v>
      </c>
      <c r="G7" s="1">
        <v>389012.01899999997</v>
      </c>
      <c r="H7" s="3">
        <v>0.8</v>
      </c>
      <c r="I7" s="1" t="s">
        <v>32</v>
      </c>
      <c r="J7" s="1" t="s">
        <v>76</v>
      </c>
    </row>
    <row r="8" spans="1:10" x14ac:dyDescent="0.2">
      <c r="A8" s="5">
        <v>41579</v>
      </c>
      <c r="B8" s="1">
        <v>1</v>
      </c>
      <c r="C8" s="1" t="s">
        <v>105</v>
      </c>
      <c r="D8" s="1" t="s">
        <v>62</v>
      </c>
      <c r="E8" s="1">
        <v>955851.8</v>
      </c>
      <c r="F8" s="1">
        <v>8.7168E-4</v>
      </c>
      <c r="G8" s="1">
        <v>389012.01899999997</v>
      </c>
      <c r="H8" s="3">
        <v>1.1200000000000001</v>
      </c>
      <c r="I8" s="1" t="s">
        <v>32</v>
      </c>
      <c r="J8" s="1" t="s">
        <v>76</v>
      </c>
    </row>
    <row r="9" spans="1:10" x14ac:dyDescent="0.2">
      <c r="A9" s="5">
        <v>41579</v>
      </c>
      <c r="B9" s="1">
        <v>1</v>
      </c>
      <c r="C9" s="1" t="s">
        <v>105</v>
      </c>
      <c r="D9" s="1" t="s">
        <v>33</v>
      </c>
      <c r="E9" s="1">
        <v>955851.8</v>
      </c>
      <c r="F9" s="1">
        <v>1.2660200000000001E-3</v>
      </c>
      <c r="G9" s="1">
        <v>389012.01899999997</v>
      </c>
      <c r="H9" s="3">
        <v>1.63</v>
      </c>
      <c r="I9" s="1" t="s">
        <v>32</v>
      </c>
      <c r="J9" s="1" t="s">
        <v>76</v>
      </c>
    </row>
    <row r="10" spans="1:10" x14ac:dyDescent="0.2">
      <c r="A10" s="5">
        <v>41579</v>
      </c>
      <c r="B10" s="1">
        <v>1</v>
      </c>
      <c r="C10" s="1" t="s">
        <v>25</v>
      </c>
      <c r="D10" s="1" t="s">
        <v>111</v>
      </c>
      <c r="E10" s="1">
        <v>955851.8</v>
      </c>
      <c r="F10" s="1">
        <v>3.5788899999999999E-3</v>
      </c>
      <c r="G10" s="1">
        <v>389012.01899999997</v>
      </c>
      <c r="H10" s="3">
        <v>4.6100000000000003</v>
      </c>
      <c r="I10" s="1" t="s">
        <v>32</v>
      </c>
      <c r="J10" s="1" t="s">
        <v>76</v>
      </c>
    </row>
    <row r="11" spans="1:10" x14ac:dyDescent="0.2">
      <c r="A11" s="5">
        <v>41579</v>
      </c>
      <c r="B11" s="1">
        <v>1</v>
      </c>
      <c r="C11" s="1" t="s">
        <v>25</v>
      </c>
      <c r="D11" s="1" t="s">
        <v>219</v>
      </c>
      <c r="E11" s="1">
        <v>955851.8</v>
      </c>
      <c r="F11" s="1">
        <v>7.5071999999999997E-4</v>
      </c>
      <c r="G11" s="1">
        <v>389012.01899999997</v>
      </c>
      <c r="H11" s="3">
        <v>0.97</v>
      </c>
      <c r="I11" s="1" t="s">
        <v>32</v>
      </c>
      <c r="J11" s="1" t="s">
        <v>76</v>
      </c>
    </row>
    <row r="12" spans="1:10" x14ac:dyDescent="0.2">
      <c r="A12" s="5">
        <v>41579</v>
      </c>
      <c r="B12" s="1">
        <v>1</v>
      </c>
      <c r="C12" s="1" t="s">
        <v>23</v>
      </c>
      <c r="D12" s="1" t="s">
        <v>118</v>
      </c>
      <c r="E12" s="1">
        <v>955851.8</v>
      </c>
      <c r="F12" s="1">
        <v>6.50214E-3</v>
      </c>
      <c r="G12" s="1">
        <v>389012.01899999997</v>
      </c>
      <c r="H12" s="3">
        <v>8.3699999999999992</v>
      </c>
      <c r="I12" s="1" t="s">
        <v>32</v>
      </c>
      <c r="J12" s="1" t="s">
        <v>76</v>
      </c>
    </row>
    <row r="13" spans="1:10" x14ac:dyDescent="0.2">
      <c r="A13" s="5">
        <v>41579</v>
      </c>
      <c r="B13" s="1">
        <v>1</v>
      </c>
      <c r="C13" s="1" t="s">
        <v>25</v>
      </c>
      <c r="D13" s="1" t="s">
        <v>110</v>
      </c>
      <c r="E13" s="1">
        <v>955851.8</v>
      </c>
      <c r="F13" s="1">
        <v>6.1311600000000001E-3</v>
      </c>
      <c r="G13" s="1">
        <v>389012.01899999997</v>
      </c>
      <c r="H13" s="3">
        <v>7.9</v>
      </c>
      <c r="I13" s="1" t="s">
        <v>32</v>
      </c>
      <c r="J13" s="1" t="s">
        <v>76</v>
      </c>
    </row>
    <row r="14" spans="1:10" x14ac:dyDescent="0.2">
      <c r="A14" s="5">
        <v>41579</v>
      </c>
      <c r="B14" s="1">
        <v>1</v>
      </c>
      <c r="C14" s="1" t="s">
        <v>23</v>
      </c>
      <c r="D14" s="1" t="s">
        <v>92</v>
      </c>
      <c r="E14" s="1">
        <v>955851.8</v>
      </c>
      <c r="F14" s="1">
        <v>1.327914E-2</v>
      </c>
      <c r="G14" s="1">
        <v>389012.01899999997</v>
      </c>
      <c r="H14" s="3">
        <v>17.100000000000001</v>
      </c>
      <c r="I14" s="1" t="s">
        <v>32</v>
      </c>
      <c r="J14" s="1" t="s">
        <v>76</v>
      </c>
    </row>
    <row r="15" spans="1:10" x14ac:dyDescent="0.2">
      <c r="A15" s="5">
        <v>41579</v>
      </c>
      <c r="B15" s="1">
        <v>1</v>
      </c>
      <c r="C15" s="1" t="s">
        <v>75</v>
      </c>
      <c r="D15" s="1" t="s">
        <v>90</v>
      </c>
      <c r="E15" s="1">
        <v>955851.8</v>
      </c>
      <c r="F15" s="1">
        <v>1.4138000000000001E-4</v>
      </c>
      <c r="G15" s="1">
        <v>389012.01899999997</v>
      </c>
      <c r="H15" s="3">
        <v>0.18</v>
      </c>
      <c r="I15" s="1" t="s">
        <v>32</v>
      </c>
      <c r="J15" s="1" t="s">
        <v>76</v>
      </c>
    </row>
    <row r="16" spans="1:10" x14ac:dyDescent="0.2">
      <c r="A16" s="5">
        <v>41579</v>
      </c>
      <c r="B16" s="1">
        <v>1</v>
      </c>
      <c r="C16" s="1" t="s">
        <v>69</v>
      </c>
      <c r="D16" s="1" t="s">
        <v>90</v>
      </c>
      <c r="E16" s="1">
        <v>955851.8</v>
      </c>
      <c r="F16" s="1">
        <v>5.0012809999999998E-2</v>
      </c>
      <c r="G16" s="1">
        <v>389012.01899999997</v>
      </c>
      <c r="H16" s="3">
        <v>64.400000000000006</v>
      </c>
      <c r="I16" s="1" t="s">
        <v>32</v>
      </c>
      <c r="J16" s="1" t="s">
        <v>76</v>
      </c>
    </row>
    <row r="17" spans="1:10" x14ac:dyDescent="0.2">
      <c r="A17" s="5">
        <v>41579</v>
      </c>
      <c r="B17" s="1">
        <v>1</v>
      </c>
      <c r="C17" s="1" t="s">
        <v>25</v>
      </c>
      <c r="D17" s="1" t="s">
        <v>104</v>
      </c>
      <c r="E17" s="1">
        <v>955851.8</v>
      </c>
      <c r="F17" s="1">
        <v>5.6563000000000002E-4</v>
      </c>
      <c r="G17" s="1">
        <v>389012.01899999997</v>
      </c>
      <c r="H17" s="3">
        <v>0.73</v>
      </c>
      <c r="I17" s="1" t="s">
        <v>32</v>
      </c>
      <c r="J17" s="1" t="s">
        <v>76</v>
      </c>
    </row>
    <row r="18" spans="1:10" x14ac:dyDescent="0.2">
      <c r="A18" s="5">
        <v>41579</v>
      </c>
      <c r="B18" s="1">
        <v>1</v>
      </c>
      <c r="C18" s="1" t="s">
        <v>93</v>
      </c>
      <c r="D18" s="1" t="s">
        <v>136</v>
      </c>
      <c r="E18" s="1">
        <v>955851.8</v>
      </c>
      <c r="F18" s="1">
        <v>5.5219099999999997E-3</v>
      </c>
      <c r="G18" s="1">
        <v>389012.01899999997</v>
      </c>
      <c r="H18" s="3">
        <v>7.11</v>
      </c>
      <c r="I18" s="1" t="s">
        <v>32</v>
      </c>
      <c r="J18" s="1" t="s">
        <v>76</v>
      </c>
    </row>
    <row r="19" spans="1:10" x14ac:dyDescent="0.2">
      <c r="A19" s="5">
        <v>41579</v>
      </c>
      <c r="B19" s="1">
        <v>1</v>
      </c>
      <c r="C19" s="1" t="s">
        <v>70</v>
      </c>
      <c r="D19" s="1" t="s">
        <v>249</v>
      </c>
      <c r="E19" s="1">
        <v>955851.8</v>
      </c>
      <c r="F19" s="1">
        <v>1.2804E-4</v>
      </c>
      <c r="G19" s="1">
        <v>389012.01899999997</v>
      </c>
      <c r="H19" s="3">
        <v>0.17</v>
      </c>
      <c r="I19" s="1" t="s">
        <v>32</v>
      </c>
      <c r="J19" s="1" t="s">
        <v>76</v>
      </c>
    </row>
    <row r="20" spans="1:10" x14ac:dyDescent="0.2">
      <c r="A20" s="5">
        <v>41609</v>
      </c>
      <c r="B20" s="1">
        <v>0</v>
      </c>
      <c r="C20" s="1" t="s">
        <v>79</v>
      </c>
      <c r="D20" s="1" t="s">
        <v>38</v>
      </c>
      <c r="E20" s="1">
        <f>'Customer Schedule 26-A'!E20-'Century 26-A'!E2</f>
        <v>518618.2</v>
      </c>
      <c r="F20" s="1">
        <v>3.86462E-3</v>
      </c>
      <c r="G20" s="1">
        <v>356889.962</v>
      </c>
      <c r="H20" s="3">
        <f>ROUND((E20-G20)*F20,2)</f>
        <v>625.02</v>
      </c>
      <c r="I20" s="1" t="s">
        <v>32</v>
      </c>
      <c r="J20" s="1" t="s">
        <v>76</v>
      </c>
    </row>
    <row r="21" spans="1:10" x14ac:dyDescent="0.2">
      <c r="A21" s="5">
        <v>41609</v>
      </c>
      <c r="B21" s="1">
        <v>0</v>
      </c>
      <c r="C21" s="1" t="s">
        <v>105</v>
      </c>
      <c r="D21" s="1" t="s">
        <v>38</v>
      </c>
      <c r="E21" s="1">
        <f>'Customer Schedule 26-A'!E21-'Century 26-A'!E3</f>
        <v>518618.2</v>
      </c>
      <c r="F21" s="1">
        <v>4.6059200000000003E-3</v>
      </c>
      <c r="G21" s="1">
        <v>356889.962</v>
      </c>
      <c r="H21" s="3">
        <f t="shared" ref="H21:H36" si="0">ROUND((E21-G21)*F21,2)</f>
        <v>744.91</v>
      </c>
      <c r="I21" s="1" t="s">
        <v>32</v>
      </c>
      <c r="J21" s="1" t="s">
        <v>76</v>
      </c>
    </row>
    <row r="22" spans="1:10" x14ac:dyDescent="0.2">
      <c r="A22" s="5">
        <v>41609</v>
      </c>
      <c r="B22" s="1">
        <v>0</v>
      </c>
      <c r="C22" s="1" t="s">
        <v>68</v>
      </c>
      <c r="D22" s="1" t="s">
        <v>38</v>
      </c>
      <c r="E22" s="1">
        <f>'Customer Schedule 26-A'!E22-'Century 26-A'!E4</f>
        <v>518618.2</v>
      </c>
      <c r="F22" s="1">
        <v>1.497333E-2</v>
      </c>
      <c r="G22" s="1">
        <v>356889.962</v>
      </c>
      <c r="H22" s="3">
        <f t="shared" si="0"/>
        <v>2421.61</v>
      </c>
      <c r="I22" s="1" t="s">
        <v>32</v>
      </c>
      <c r="J22" s="1" t="s">
        <v>76</v>
      </c>
    </row>
    <row r="23" spans="1:10" x14ac:dyDescent="0.2">
      <c r="A23" s="5">
        <v>41609</v>
      </c>
      <c r="B23" s="1">
        <v>0</v>
      </c>
      <c r="C23" s="1" t="s">
        <v>101</v>
      </c>
      <c r="D23" s="1" t="s">
        <v>38</v>
      </c>
      <c r="E23" s="1">
        <f>'Customer Schedule 26-A'!E23-'Century 26-A'!E5</f>
        <v>518618.2</v>
      </c>
      <c r="F23" s="1">
        <v>7.5115699999999994E-2</v>
      </c>
      <c r="G23" s="1">
        <v>356889.962</v>
      </c>
      <c r="H23" s="3">
        <f t="shared" si="0"/>
        <v>12148.33</v>
      </c>
      <c r="I23" s="1" t="s">
        <v>32</v>
      </c>
      <c r="J23" s="1" t="s">
        <v>76</v>
      </c>
    </row>
    <row r="24" spans="1:10" x14ac:dyDescent="0.2">
      <c r="A24" s="5">
        <v>41609</v>
      </c>
      <c r="B24" s="1">
        <v>0</v>
      </c>
      <c r="C24" s="1" t="s">
        <v>93</v>
      </c>
      <c r="D24" s="1" t="s">
        <v>137</v>
      </c>
      <c r="E24" s="1">
        <f>'Customer Schedule 26-A'!E24-'Century 26-A'!E6</f>
        <v>518618.2</v>
      </c>
      <c r="F24" s="1">
        <v>1.2032600000000001E-3</v>
      </c>
      <c r="G24" s="1">
        <v>356889.962</v>
      </c>
      <c r="H24" s="3">
        <f t="shared" si="0"/>
        <v>194.6</v>
      </c>
      <c r="I24" s="1" t="s">
        <v>32</v>
      </c>
      <c r="J24" s="1" t="s">
        <v>76</v>
      </c>
    </row>
    <row r="25" spans="1:10" x14ac:dyDescent="0.2">
      <c r="A25" s="5">
        <v>41609</v>
      </c>
      <c r="B25" s="1">
        <v>0</v>
      </c>
      <c r="C25" s="1" t="s">
        <v>74</v>
      </c>
      <c r="D25" s="1" t="s">
        <v>62</v>
      </c>
      <c r="E25" s="1">
        <f>'Customer Schedule 26-A'!E25-'Century 26-A'!E7</f>
        <v>518618.2</v>
      </c>
      <c r="F25" s="1">
        <v>7.4945999999999997E-4</v>
      </c>
      <c r="G25" s="1">
        <v>356889.962</v>
      </c>
      <c r="H25" s="3">
        <f t="shared" si="0"/>
        <v>121.21</v>
      </c>
      <c r="I25" s="1" t="s">
        <v>32</v>
      </c>
      <c r="J25" s="1" t="s">
        <v>76</v>
      </c>
    </row>
    <row r="26" spans="1:10" x14ac:dyDescent="0.2">
      <c r="A26" s="5">
        <v>41609</v>
      </c>
      <c r="B26" s="1">
        <v>0</v>
      </c>
      <c r="C26" s="1" t="s">
        <v>105</v>
      </c>
      <c r="D26" s="1" t="s">
        <v>62</v>
      </c>
      <c r="E26" s="1">
        <f>'Customer Schedule 26-A'!E26-'Century 26-A'!E8</f>
        <v>518618.2</v>
      </c>
      <c r="F26" s="1">
        <v>1.0575199999999999E-3</v>
      </c>
      <c r="G26" s="1">
        <v>356889.962</v>
      </c>
      <c r="H26" s="3">
        <f t="shared" si="0"/>
        <v>171.03</v>
      </c>
      <c r="I26" s="1" t="s">
        <v>32</v>
      </c>
      <c r="J26" s="1" t="s">
        <v>76</v>
      </c>
    </row>
    <row r="27" spans="1:10" x14ac:dyDescent="0.2">
      <c r="A27" s="5">
        <v>41609</v>
      </c>
      <c r="B27" s="1">
        <v>0</v>
      </c>
      <c r="C27" s="1" t="s">
        <v>105</v>
      </c>
      <c r="D27" s="1" t="s">
        <v>33</v>
      </c>
      <c r="E27" s="1">
        <f>'Customer Schedule 26-A'!E27-'Century 26-A'!E9</f>
        <v>518618.2</v>
      </c>
      <c r="F27" s="1">
        <v>1.53594E-3</v>
      </c>
      <c r="G27" s="1">
        <v>356889.962</v>
      </c>
      <c r="H27" s="3">
        <f t="shared" si="0"/>
        <v>248.4</v>
      </c>
      <c r="I27" s="1" t="s">
        <v>32</v>
      </c>
      <c r="J27" s="1" t="s">
        <v>76</v>
      </c>
    </row>
    <row r="28" spans="1:10" x14ac:dyDescent="0.2">
      <c r="A28" s="5">
        <v>41609</v>
      </c>
      <c r="B28" s="1">
        <v>0</v>
      </c>
      <c r="C28" s="1" t="s">
        <v>25</v>
      </c>
      <c r="D28" s="1" t="s">
        <v>111</v>
      </c>
      <c r="E28" s="1">
        <f>'Customer Schedule 26-A'!E28-'Century 26-A'!E10</f>
        <v>518618.2</v>
      </c>
      <c r="F28" s="1">
        <v>4.3419000000000001E-3</v>
      </c>
      <c r="G28" s="1">
        <v>356889.962</v>
      </c>
      <c r="H28" s="3">
        <f t="shared" si="0"/>
        <v>702.21</v>
      </c>
      <c r="I28" s="1" t="s">
        <v>32</v>
      </c>
      <c r="J28" s="1" t="s">
        <v>76</v>
      </c>
    </row>
    <row r="29" spans="1:10" x14ac:dyDescent="0.2">
      <c r="A29" s="5">
        <v>41609</v>
      </c>
      <c r="B29" s="1">
        <v>0</v>
      </c>
      <c r="C29" s="1" t="s">
        <v>25</v>
      </c>
      <c r="D29" s="1" t="s">
        <v>219</v>
      </c>
      <c r="E29" s="1">
        <f>'Customer Schedule 26-A'!E29-'Century 26-A'!E11</f>
        <v>518618.2</v>
      </c>
      <c r="F29" s="1">
        <v>9.1076999999999998E-4</v>
      </c>
      <c r="G29" s="1">
        <v>356889.962</v>
      </c>
      <c r="H29" s="3">
        <f t="shared" si="0"/>
        <v>147.30000000000001</v>
      </c>
      <c r="I29" s="1" t="s">
        <v>32</v>
      </c>
      <c r="J29" s="1" t="s">
        <v>76</v>
      </c>
    </row>
    <row r="30" spans="1:10" x14ac:dyDescent="0.2">
      <c r="A30" s="5">
        <v>41609</v>
      </c>
      <c r="B30" s="1">
        <v>0</v>
      </c>
      <c r="C30" s="1" t="s">
        <v>23</v>
      </c>
      <c r="D30" s="1" t="s">
        <v>118</v>
      </c>
      <c r="E30" s="1">
        <f>'Customer Schedule 26-A'!E30-'Century 26-A'!E12</f>
        <v>518618.2</v>
      </c>
      <c r="F30" s="1">
        <v>7.8884000000000003E-3</v>
      </c>
      <c r="G30" s="1">
        <v>356889.962</v>
      </c>
      <c r="H30" s="3">
        <f t="shared" si="0"/>
        <v>1275.78</v>
      </c>
      <c r="I30" s="1" t="s">
        <v>32</v>
      </c>
      <c r="J30" s="1" t="s">
        <v>76</v>
      </c>
    </row>
    <row r="31" spans="1:10" x14ac:dyDescent="0.2">
      <c r="A31" s="5">
        <v>41609</v>
      </c>
      <c r="B31" s="1">
        <v>0</v>
      </c>
      <c r="C31" s="1" t="s">
        <v>25</v>
      </c>
      <c r="D31" s="1" t="s">
        <v>110</v>
      </c>
      <c r="E31" s="1">
        <f>'Customer Schedule 26-A'!E31-'Century 26-A'!E13</f>
        <v>518618.2</v>
      </c>
      <c r="F31" s="1">
        <v>7.4383299999999999E-3</v>
      </c>
      <c r="G31" s="1">
        <v>356889.962</v>
      </c>
      <c r="H31" s="3">
        <f t="shared" si="0"/>
        <v>1202.99</v>
      </c>
      <c r="I31" s="1" t="s">
        <v>32</v>
      </c>
      <c r="J31" s="1" t="s">
        <v>76</v>
      </c>
    </row>
    <row r="32" spans="1:10" x14ac:dyDescent="0.2">
      <c r="A32" s="5">
        <v>41609</v>
      </c>
      <c r="B32" s="1">
        <v>0</v>
      </c>
      <c r="C32" s="1" t="s">
        <v>23</v>
      </c>
      <c r="D32" s="1" t="s">
        <v>92</v>
      </c>
      <c r="E32" s="1">
        <f>'Customer Schedule 26-A'!E32-'Century 26-A'!E14</f>
        <v>518618.2</v>
      </c>
      <c r="F32" s="1">
        <v>1.611025E-2</v>
      </c>
      <c r="G32" s="1">
        <v>356889.962</v>
      </c>
      <c r="H32" s="3">
        <f t="shared" si="0"/>
        <v>2605.48</v>
      </c>
      <c r="I32" s="1" t="s">
        <v>32</v>
      </c>
      <c r="J32" s="1" t="s">
        <v>76</v>
      </c>
    </row>
    <row r="33" spans="1:10" x14ac:dyDescent="0.2">
      <c r="A33" s="5">
        <v>41609</v>
      </c>
      <c r="B33" s="1">
        <v>0</v>
      </c>
      <c r="C33" s="1" t="s">
        <v>75</v>
      </c>
      <c r="D33" s="1" t="s">
        <v>90</v>
      </c>
      <c r="E33" s="1">
        <f>'Customer Schedule 26-A'!E33-'Century 26-A'!E15</f>
        <v>518618.2</v>
      </c>
      <c r="F33" s="1">
        <v>1.7152000000000001E-4</v>
      </c>
      <c r="G33" s="1">
        <v>356889.962</v>
      </c>
      <c r="H33" s="3">
        <f t="shared" si="0"/>
        <v>27.74</v>
      </c>
      <c r="I33" s="1" t="s">
        <v>32</v>
      </c>
      <c r="J33" s="1" t="s">
        <v>76</v>
      </c>
    </row>
    <row r="34" spans="1:10" x14ac:dyDescent="0.2">
      <c r="A34" s="5">
        <v>41609</v>
      </c>
      <c r="B34" s="1">
        <v>0</v>
      </c>
      <c r="C34" s="1" t="s">
        <v>69</v>
      </c>
      <c r="D34" s="1" t="s">
        <v>90</v>
      </c>
      <c r="E34" s="1">
        <f>'Customer Schedule 26-A'!E34-'Century 26-A'!E16</f>
        <v>518618.2</v>
      </c>
      <c r="F34" s="1">
        <v>6.0675529999999998E-2</v>
      </c>
      <c r="G34" s="1">
        <v>356889.962</v>
      </c>
      <c r="H34" s="3">
        <f t="shared" si="0"/>
        <v>9812.9500000000007</v>
      </c>
      <c r="I34" s="1" t="s">
        <v>32</v>
      </c>
      <c r="J34" s="1" t="s">
        <v>76</v>
      </c>
    </row>
    <row r="35" spans="1:10" x14ac:dyDescent="0.2">
      <c r="A35" s="5">
        <v>41609</v>
      </c>
      <c r="B35" s="1">
        <v>0</v>
      </c>
      <c r="C35" s="1" t="s">
        <v>25</v>
      </c>
      <c r="D35" s="1" t="s">
        <v>104</v>
      </c>
      <c r="E35" s="1">
        <f>'Customer Schedule 26-A'!E35-'Century 26-A'!E17</f>
        <v>518618.2</v>
      </c>
      <c r="F35" s="1">
        <v>6.8621999999999997E-4</v>
      </c>
      <c r="G35" s="1">
        <v>356889.962</v>
      </c>
      <c r="H35" s="3">
        <f t="shared" si="0"/>
        <v>110.98</v>
      </c>
      <c r="I35" s="1" t="s">
        <v>32</v>
      </c>
      <c r="J35" s="1" t="s">
        <v>76</v>
      </c>
    </row>
    <row r="36" spans="1:10" x14ac:dyDescent="0.2">
      <c r="A36" s="5">
        <v>41609</v>
      </c>
      <c r="B36" s="1">
        <v>0</v>
      </c>
      <c r="C36" s="1" t="s">
        <v>93</v>
      </c>
      <c r="D36" s="1" t="s">
        <v>136</v>
      </c>
      <c r="E36" s="1">
        <f>'Customer Schedule 26-A'!E36-'Century 26-A'!E18</f>
        <v>518618.2</v>
      </c>
      <c r="F36" s="1">
        <v>6.6991799999999999E-3</v>
      </c>
      <c r="G36" s="1">
        <v>356889.962</v>
      </c>
      <c r="H36" s="3">
        <f t="shared" si="0"/>
        <v>1083.45</v>
      </c>
      <c r="I36" s="1" t="s">
        <v>32</v>
      </c>
      <c r="J36" s="1" t="s">
        <v>76</v>
      </c>
    </row>
    <row r="37" spans="1:10" x14ac:dyDescent="0.2">
      <c r="A37" s="5">
        <v>41609</v>
      </c>
      <c r="B37" s="1">
        <v>0</v>
      </c>
      <c r="C37" s="1" t="s">
        <v>70</v>
      </c>
      <c r="D37" s="1" t="s">
        <v>249</v>
      </c>
      <c r="E37" s="1">
        <f>'Customer Schedule 26-A'!E37-'Century 26-A'!E19</f>
        <v>518618.2</v>
      </c>
      <c r="F37" s="1">
        <v>1.5533999999999999E-4</v>
      </c>
      <c r="G37" s="1">
        <v>356889.962</v>
      </c>
      <c r="H37" s="3">
        <f>ROUND((E37-G37)*F37,2)-0.01</f>
        <v>25.11</v>
      </c>
      <c r="I37" s="1" t="s">
        <v>32</v>
      </c>
      <c r="J37" s="1" t="s">
        <v>76</v>
      </c>
    </row>
    <row r="38" spans="1:10" x14ac:dyDescent="0.2">
      <c r="H38" s="18">
        <f>SUM(H2:H37)</f>
        <v>33890.090000000004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"/>
  <sheetViews>
    <sheetView workbookViewId="0"/>
  </sheetViews>
  <sheetFormatPr defaultRowHeight="12.75" x14ac:dyDescent="0.2"/>
  <cols>
    <col min="1" max="1" width="11.7109375" bestFit="1" customWidth="1"/>
    <col min="2" max="2" width="13.140625" bestFit="1" customWidth="1"/>
    <col min="3" max="3" width="25.7109375" bestFit="1" customWidth="1"/>
    <col min="4" max="4" width="28.5703125" bestFit="1" customWidth="1"/>
    <col min="5" max="5" width="30.7109375" bestFit="1" customWidth="1"/>
    <col min="6" max="6" width="31.5703125" bestFit="1" customWidth="1"/>
    <col min="7" max="7" width="53.42578125" bestFit="1" customWidth="1"/>
    <col min="8" max="8" width="24.7109375" bestFit="1" customWidth="1"/>
    <col min="9" max="9" width="24" bestFit="1" customWidth="1"/>
    <col min="10" max="10" width="29.28515625" bestFit="1" customWidth="1"/>
    <col min="11" max="11" width="45.5703125" bestFit="1" customWidth="1"/>
    <col min="12" max="12" width="30.5703125" bestFit="1" customWidth="1"/>
    <col min="13" max="13" width="35.85546875" bestFit="1" customWidth="1"/>
    <col min="14" max="14" width="15.28515625" bestFit="1" customWidth="1"/>
    <col min="15" max="15" width="7.5703125" bestFit="1" customWidth="1"/>
  </cols>
  <sheetData>
    <row r="1" spans="1:15" x14ac:dyDescent="0.2">
      <c r="A1" t="s">
        <v>36</v>
      </c>
      <c r="B1" t="s">
        <v>37</v>
      </c>
      <c r="C1" t="s">
        <v>82</v>
      </c>
      <c r="D1" t="s">
        <v>81</v>
      </c>
      <c r="E1" t="s">
        <v>80</v>
      </c>
      <c r="F1" t="s">
        <v>83</v>
      </c>
      <c r="G1" t="s">
        <v>238</v>
      </c>
      <c r="H1" t="s">
        <v>127</v>
      </c>
      <c r="I1" t="s">
        <v>77</v>
      </c>
      <c r="J1" t="s">
        <v>71</v>
      </c>
      <c r="K1" t="s">
        <v>2</v>
      </c>
      <c r="L1" t="s">
        <v>236</v>
      </c>
      <c r="M1" t="s">
        <v>121</v>
      </c>
      <c r="N1" t="s">
        <v>48</v>
      </c>
      <c r="O1" t="s">
        <v>128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Summary</vt:lpstr>
      <vt:lpstr>BREC</vt:lpstr>
      <vt:lpstr>Century</vt:lpstr>
      <vt:lpstr>Basic Service</vt:lpstr>
      <vt:lpstr>Time Stamps</vt:lpstr>
      <vt:lpstr>Cost Adder</vt:lpstr>
      <vt:lpstr>Profiles</vt:lpstr>
      <vt:lpstr>Ancillary Profiles</vt:lpstr>
      <vt:lpstr>Pass Throughs</vt:lpstr>
      <vt:lpstr>TLR</vt:lpstr>
      <vt:lpstr>GFA Schedule23</vt:lpstr>
      <vt:lpstr>Schedule34</vt:lpstr>
      <vt:lpstr>Schedule35</vt:lpstr>
      <vt:lpstr>Schedule 36</vt:lpstr>
      <vt:lpstr>Schedule 37</vt:lpstr>
      <vt:lpstr>Schedule 38</vt:lpstr>
      <vt:lpstr>Schedule 42-B</vt:lpstr>
      <vt:lpstr>Customer Schedule 26-A</vt:lpstr>
      <vt:lpstr>Century 26-A</vt:lpstr>
      <vt:lpstr>BREC 26-A</vt:lpstr>
      <vt:lpstr>TO Schedule 26-A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Spence</dc:creator>
  <cp:lastModifiedBy>David J Ashby</cp:lastModifiedBy>
  <cp:lastPrinted>2014-01-20T15:50:38Z</cp:lastPrinted>
  <dcterms:created xsi:type="dcterms:W3CDTF">2014-01-08T16:05:26Z</dcterms:created>
  <dcterms:modified xsi:type="dcterms:W3CDTF">2014-01-20T18:07:31Z</dcterms:modified>
</cp:coreProperties>
</file>