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50" yWindow="15" windowWidth="21255" windowHeight="7320" activeTab="2"/>
  </bookViews>
  <sheets>
    <sheet name="MeterData" sheetId="8" r:id="rId1"/>
    <sheet name="Inputs" sheetId="2" r:id="rId2"/>
    <sheet name="MonthlyChargeCredit Summary" sheetId="1" r:id="rId3"/>
    <sheet name="Energy Summary" sheetId="10" r:id="rId4"/>
    <sheet name="ZRC" sheetId="3" r:id="rId5"/>
    <sheet name="FTR-ARR" sheetId="4" r:id="rId6"/>
    <sheet name="SRR Variable" sheetId="14" r:id="rId7"/>
    <sheet name="Transmission Services" sheetId="15" r:id="rId8"/>
    <sheet name="Schedule 26-A" sheetId="7" r:id="rId9"/>
    <sheet name="REACTIVE POWER" sheetId="11" r:id="rId10"/>
    <sheet name="REACTIVE POWER BACK UP" sheetId="12" r:id="rId11"/>
    <sheet name="RETAIL FEE" sheetId="13" r:id="rId12"/>
    <sheet name="ACES Fee Exhibit A" sheetId="16" r:id="rId13"/>
  </sheets>
  <externalReferences>
    <externalReference r:id="rId14"/>
    <externalReference r:id="rId15"/>
    <externalReference r:id="rId16"/>
  </externalReferences>
  <definedNames>
    <definedName name="NERC">Inputs!$I$27:$I$32</definedName>
    <definedName name="NERC1">[1]InputsGlobal!$H$20:$H$25</definedName>
    <definedName name="_xlnm.Print_Area" localSheetId="2">'MonthlyChargeCredit Summary'!$A$1:$H$37</definedName>
  </definedNames>
  <calcPr calcId="145621"/>
</workbook>
</file>

<file path=xl/calcChain.xml><?xml version="1.0" encoding="utf-8"?>
<calcChain xmlns="http://schemas.openxmlformats.org/spreadsheetml/2006/main">
  <c r="E20" i="1" l="1"/>
  <c r="E24" i="1" s="1"/>
  <c r="E13" i="1"/>
  <c r="E11" i="1"/>
  <c r="E10" i="1"/>
  <c r="E17" i="1"/>
  <c r="D9" i="1"/>
  <c r="D8" i="1"/>
  <c r="A19" i="15" l="1"/>
  <c r="B6" i="15"/>
  <c r="H7" i="16" l="1"/>
  <c r="H13" i="16" l="1"/>
  <c r="C6" i="4"/>
  <c r="E21" i="2" l="1"/>
  <c r="G21" i="2"/>
  <c r="E23" i="2"/>
  <c r="G23" i="2"/>
  <c r="E25" i="2"/>
  <c r="G25" i="2"/>
  <c r="E33" i="2"/>
  <c r="G33" i="2"/>
  <c r="G6" i="4"/>
  <c r="B16" i="2" l="1"/>
  <c r="C15" i="4" l="1"/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741" i="14"/>
  <c r="Q742" i="14"/>
  <c r="Q743" i="14"/>
  <c r="Q744" i="14"/>
  <c r="Q745" i="14"/>
  <c r="Q746" i="14"/>
  <c r="Q747" i="14"/>
  <c r="Q748" i="14"/>
  <c r="Q749" i="14"/>
  <c r="Q750" i="14"/>
  <c r="Q751" i="14"/>
  <c r="Q752" i="14"/>
  <c r="Q753" i="14"/>
  <c r="Q754" i="14"/>
  <c r="Q755" i="14"/>
  <c r="Q756" i="14"/>
  <c r="Q757" i="14"/>
  <c r="Q758" i="14"/>
  <c r="Q759" i="14"/>
  <c r="Q760" i="14"/>
  <c r="Q761" i="14"/>
  <c r="Q762" i="14"/>
  <c r="Q763" i="14"/>
  <c r="Q764" i="14"/>
  <c r="Q765" i="14"/>
  <c r="Q766" i="14"/>
  <c r="Q767" i="14"/>
  <c r="Q768" i="14"/>
  <c r="Q769" i="14"/>
  <c r="Q770" i="14"/>
  <c r="Q771" i="14"/>
  <c r="Q772" i="14"/>
  <c r="Q773" i="14"/>
  <c r="Q774" i="14"/>
  <c r="Q775" i="14"/>
  <c r="Q776" i="14"/>
  <c r="Q777" i="14"/>
  <c r="Q778" i="14"/>
  <c r="Q779" i="14"/>
  <c r="Q780" i="14"/>
  <c r="Q781" i="14"/>
  <c r="Q782" i="14"/>
  <c r="Q783" i="14"/>
  <c r="Q784" i="14"/>
  <c r="Q785" i="14"/>
  <c r="Q786" i="14"/>
  <c r="Q787" i="14"/>
  <c r="Q788" i="14"/>
  <c r="Q789" i="14"/>
  <c r="Q790" i="14"/>
  <c r="Q791" i="14"/>
  <c r="Q792" i="14"/>
  <c r="Q793" i="14"/>
  <c r="Q794" i="14"/>
  <c r="Q795" i="14"/>
  <c r="Q796" i="14"/>
  <c r="Q797" i="14"/>
  <c r="Q798" i="14"/>
  <c r="Q799" i="14"/>
  <c r="Q800" i="14"/>
  <c r="Q801" i="14"/>
  <c r="Q802" i="14"/>
  <c r="Q803" i="14"/>
  <c r="Q804" i="14"/>
  <c r="Q805" i="14"/>
  <c r="Q806" i="14"/>
  <c r="Q807" i="14"/>
  <c r="Q808" i="14"/>
  <c r="Q809" i="14"/>
  <c r="Q810" i="14"/>
  <c r="Q811" i="14"/>
  <c r="Q812" i="14"/>
  <c r="Q813" i="14"/>
  <c r="Q814" i="14"/>
  <c r="Q815" i="14"/>
  <c r="Q816" i="14"/>
  <c r="Q817" i="14"/>
  <c r="Q818" i="14"/>
  <c r="Q819" i="14"/>
  <c r="Q820" i="14"/>
  <c r="Q821" i="14"/>
  <c r="Q822" i="14"/>
  <c r="Q823" i="14"/>
  <c r="Q824" i="14"/>
  <c r="Q825" i="14"/>
  <c r="Q826" i="14"/>
  <c r="Q827" i="14"/>
  <c r="Q828" i="14"/>
  <c r="Q829" i="14"/>
  <c r="Q830" i="14"/>
  <c r="Q831" i="14"/>
  <c r="Q832" i="14"/>
  <c r="Q833" i="14"/>
  <c r="Q834" i="14"/>
  <c r="Q835" i="14"/>
  <c r="Q836" i="14"/>
  <c r="Q837" i="14"/>
  <c r="Q838" i="14"/>
  <c r="Q839" i="14"/>
  <c r="Q840" i="14"/>
  <c r="Q841" i="14"/>
  <c r="Q842" i="14"/>
  <c r="Q843" i="14"/>
  <c r="Q844" i="14"/>
  <c r="Q845" i="14"/>
  <c r="Q846" i="14"/>
  <c r="Q847" i="14"/>
  <c r="Q848" i="14"/>
  <c r="Q849" i="14"/>
  <c r="Q850" i="14"/>
  <c r="Q851" i="14"/>
  <c r="Q852" i="14"/>
  <c r="Q853" i="14"/>
  <c r="Q854" i="14"/>
  <c r="Q855" i="14"/>
  <c r="Q856" i="14"/>
  <c r="Q857" i="14"/>
  <c r="Q858" i="14"/>
  <c r="Q859" i="14"/>
  <c r="Q860" i="14"/>
  <c r="Q861" i="14"/>
  <c r="Q862" i="14"/>
  <c r="Q863" i="14"/>
  <c r="Q864" i="14"/>
  <c r="Q865" i="14"/>
  <c r="Q866" i="14"/>
  <c r="Q867" i="14"/>
  <c r="Q868" i="14"/>
  <c r="Q869" i="14"/>
  <c r="Q870" i="14"/>
  <c r="Q871" i="14"/>
  <c r="Q872" i="14"/>
  <c r="Q873" i="14"/>
  <c r="Q874" i="14"/>
  <c r="Q875" i="14"/>
  <c r="Q876" i="14"/>
  <c r="Q877" i="14"/>
  <c r="Q878" i="14"/>
  <c r="Q879" i="14"/>
  <c r="Q880" i="14"/>
  <c r="Q881" i="14"/>
  <c r="Q882" i="14"/>
  <c r="Q883" i="14"/>
  <c r="Q884" i="14"/>
  <c r="Q885" i="14"/>
  <c r="Q886" i="14"/>
  <c r="Q887" i="14"/>
  <c r="Q888" i="14"/>
  <c r="Q889" i="14"/>
  <c r="Q890" i="14"/>
  <c r="Q891" i="14"/>
  <c r="Q892" i="14"/>
  <c r="Q893" i="14"/>
  <c r="Q894" i="14"/>
  <c r="Q895" i="14"/>
  <c r="Q896" i="14"/>
  <c r="Q897" i="14"/>
  <c r="Q898" i="14"/>
  <c r="Q899" i="14"/>
  <c r="Q900" i="14"/>
  <c r="Q901" i="14"/>
  <c r="Q902" i="14"/>
  <c r="Q903" i="14"/>
  <c r="Q904" i="14"/>
  <c r="Q905" i="14"/>
  <c r="Q906" i="14"/>
  <c r="Q907" i="14"/>
  <c r="Q908" i="14"/>
  <c r="Q909" i="14"/>
  <c r="Q910" i="14"/>
  <c r="Q911" i="14"/>
  <c r="Q912" i="14"/>
  <c r="Q913" i="14"/>
  <c r="Q914" i="14"/>
  <c r="Q915" i="14"/>
  <c r="Q916" i="14"/>
  <c r="Q917" i="14"/>
  <c r="Q918" i="14"/>
  <c r="Q919" i="14"/>
  <c r="Q920" i="14"/>
  <c r="Q921" i="14"/>
  <c r="Q922" i="14"/>
  <c r="Q923" i="14"/>
  <c r="Q924" i="14"/>
  <c r="Q925" i="14"/>
  <c r="Q926" i="14"/>
  <c r="Q927" i="14"/>
  <c r="Q928" i="14"/>
  <c r="Q929" i="14"/>
  <c r="Q930" i="14"/>
  <c r="Q931" i="14"/>
  <c r="Q932" i="14"/>
  <c r="Q933" i="14"/>
  <c r="Q934" i="14"/>
  <c r="Q935" i="14"/>
  <c r="Q936" i="14"/>
  <c r="Q937" i="14"/>
  <c r="Q938" i="14"/>
  <c r="Q939" i="14"/>
  <c r="Q940" i="14"/>
  <c r="Q941" i="14"/>
  <c r="Q942" i="14"/>
  <c r="Q943" i="14"/>
  <c r="Q944" i="14"/>
  <c r="Q945" i="14"/>
  <c r="Q946" i="14"/>
  <c r="Q947" i="14"/>
  <c r="Q948" i="14"/>
  <c r="Q949" i="14"/>
  <c r="Q950" i="14"/>
  <c r="Q951" i="14"/>
  <c r="Q952" i="14"/>
  <c r="Q953" i="14"/>
  <c r="Q954" i="14"/>
  <c r="Q955" i="14"/>
  <c r="Q956" i="14"/>
  <c r="Q957" i="14"/>
  <c r="Q958" i="14"/>
  <c r="Q959" i="14"/>
  <c r="Q960" i="14"/>
  <c r="Q961" i="14"/>
  <c r="Q962" i="14"/>
  <c r="Q963" i="14"/>
  <c r="Q964" i="14"/>
  <c r="Q965" i="14"/>
  <c r="Q966" i="14"/>
  <c r="Q967" i="14"/>
  <c r="Q968" i="14"/>
  <c r="Q969" i="14"/>
  <c r="Q970" i="14"/>
  <c r="Q971" i="14"/>
  <c r="Q972" i="14"/>
  <c r="Q973" i="14"/>
  <c r="Q974" i="14"/>
  <c r="Q975" i="14"/>
  <c r="Q976" i="14"/>
  <c r="Q977" i="14"/>
  <c r="Q978" i="14"/>
  <c r="Q979" i="14"/>
  <c r="Q980" i="14"/>
  <c r="Q981" i="14"/>
  <c r="Q982" i="14"/>
  <c r="Q983" i="14"/>
  <c r="Q984" i="14"/>
  <c r="Q985" i="14"/>
  <c r="Q986" i="14"/>
  <c r="Q987" i="14"/>
  <c r="Q988" i="14"/>
  <c r="Q989" i="14"/>
  <c r="Q990" i="14"/>
  <c r="Q991" i="14"/>
  <c r="Q992" i="14"/>
  <c r="Q993" i="14"/>
  <c r="Q994" i="14"/>
  <c r="Q995" i="14"/>
  <c r="Q996" i="14"/>
  <c r="Q997" i="14"/>
  <c r="Q998" i="14"/>
  <c r="Q999" i="14"/>
  <c r="Q1000" i="14"/>
  <c r="Q1001" i="14"/>
  <c r="Q1002" i="14"/>
  <c r="Q1003" i="14"/>
  <c r="Q1004" i="14"/>
  <c r="Q1005" i="14"/>
  <c r="Q1006" i="14"/>
  <c r="Q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21" i="14"/>
  <c r="Q1022" i="14"/>
  <c r="Q1023" i="14"/>
  <c r="Q1024" i="14"/>
  <c r="Q1025" i="14"/>
  <c r="Q1026" i="14"/>
  <c r="Q1027" i="14"/>
  <c r="Q1028" i="14"/>
  <c r="Q1029" i="14"/>
  <c r="Q1030" i="14"/>
  <c r="Q1031" i="14"/>
  <c r="Q1032" i="14"/>
  <c r="Q1033" i="14"/>
  <c r="Q1034" i="14"/>
  <c r="Q1035" i="14"/>
  <c r="Q1036" i="14"/>
  <c r="Q1037" i="14"/>
  <c r="Q1038" i="14"/>
  <c r="Q1039" i="14"/>
  <c r="Q1040" i="14"/>
  <c r="Q1041" i="14"/>
  <c r="Q1042" i="14"/>
  <c r="Q1043" i="14"/>
  <c r="Q1044" i="14"/>
  <c r="Q1045" i="14"/>
  <c r="Q1046" i="14"/>
  <c r="Q1047" i="14"/>
  <c r="Q1048" i="14"/>
  <c r="Q1049" i="14"/>
  <c r="Q1050" i="14"/>
  <c r="Q1051" i="14"/>
  <c r="Q1052" i="14"/>
  <c r="Q1053" i="14"/>
  <c r="Q1054" i="14"/>
  <c r="Q1055" i="14"/>
  <c r="Q1056" i="14"/>
  <c r="Q1057" i="14"/>
  <c r="Q1058" i="14"/>
  <c r="Q1059" i="14"/>
  <c r="Q1060" i="14"/>
  <c r="Q1061" i="14"/>
  <c r="Q1062" i="14"/>
  <c r="Q1063" i="14"/>
  <c r="Q1064" i="14"/>
  <c r="Q1065" i="14"/>
  <c r="Q1066" i="14"/>
  <c r="Q1067" i="14"/>
  <c r="Q1068" i="14"/>
  <c r="Q1069" i="14"/>
  <c r="Q1070" i="14"/>
  <c r="Q1071" i="14"/>
  <c r="Q1072" i="14"/>
  <c r="Q1073" i="14"/>
  <c r="Q1074" i="14"/>
  <c r="Q1075" i="14"/>
  <c r="Q1076" i="14"/>
  <c r="Q1077" i="14"/>
  <c r="Q1078" i="14"/>
  <c r="Q1079" i="14"/>
  <c r="Q1080" i="14"/>
  <c r="Q1081" i="14"/>
  <c r="Q1082" i="14"/>
  <c r="Q1083" i="14"/>
  <c r="Q1084" i="14"/>
  <c r="Q1085" i="14"/>
  <c r="Q1086" i="14"/>
  <c r="Q1087" i="14"/>
  <c r="Q1088" i="14"/>
  <c r="Q1089" i="14"/>
  <c r="Q1090" i="14"/>
  <c r="Q1091" i="14"/>
  <c r="Q1092" i="14"/>
  <c r="Q1093" i="14"/>
  <c r="Q1094" i="14"/>
  <c r="Q1095" i="14"/>
  <c r="Q1096" i="14"/>
  <c r="Q1097" i="14"/>
  <c r="Q1098" i="14"/>
  <c r="Q1099" i="14"/>
  <c r="Q1100" i="14"/>
  <c r="Q1101" i="14"/>
  <c r="Q1102" i="14"/>
  <c r="Q1103" i="14"/>
  <c r="Q1104" i="14"/>
  <c r="Q1105" i="14"/>
  <c r="Q1106" i="14"/>
  <c r="Q1107" i="14"/>
  <c r="Q1108" i="14"/>
  <c r="Q1109" i="14"/>
  <c r="Q1110" i="14"/>
  <c r="Q1111" i="14"/>
  <c r="Q1112" i="14"/>
  <c r="Q1113" i="14"/>
  <c r="Q1114" i="14"/>
  <c r="Q1115" i="14"/>
  <c r="Q1116" i="14"/>
  <c r="Q1117" i="14"/>
  <c r="Q1118" i="14"/>
  <c r="Q1119" i="14"/>
  <c r="Q1120" i="14"/>
  <c r="Q1121" i="14"/>
  <c r="Q1122" i="14"/>
  <c r="Q1123" i="14"/>
  <c r="Q1124" i="14"/>
  <c r="Q1125" i="14"/>
  <c r="Q1126" i="14"/>
  <c r="Q1127" i="14"/>
  <c r="Q1128" i="14"/>
  <c r="Q1129" i="14"/>
  <c r="Q1130" i="14"/>
  <c r="Q1131" i="14"/>
  <c r="Q1132" i="14"/>
  <c r="Q1133" i="14"/>
  <c r="Q1134" i="14"/>
  <c r="Q1135" i="14"/>
  <c r="Q1136" i="14"/>
  <c r="Q1137" i="14"/>
  <c r="Q1138" i="14"/>
  <c r="Q1139" i="14"/>
  <c r="Q1140" i="14"/>
  <c r="Q1141" i="14"/>
  <c r="Q1142" i="14"/>
  <c r="Q1143" i="14"/>
  <c r="Q1144" i="14"/>
  <c r="Q1145" i="14"/>
  <c r="Q1146" i="14"/>
  <c r="Q1147" i="14"/>
  <c r="Q1148" i="14"/>
  <c r="Q1149" i="14"/>
  <c r="Q1150" i="14"/>
  <c r="Q1151" i="14"/>
  <c r="Q1152" i="14"/>
  <c r="Q1153" i="14"/>
  <c r="Q1154" i="14"/>
  <c r="Q1155" i="14"/>
  <c r="Q1156" i="14"/>
  <c r="Q1157" i="14"/>
  <c r="Q1158" i="14"/>
  <c r="Q1159" i="14"/>
  <c r="Q1160" i="14"/>
  <c r="Q1161" i="14"/>
  <c r="Q1162" i="14"/>
  <c r="Q1163" i="14"/>
  <c r="Q1164" i="14"/>
  <c r="Q1165" i="14"/>
  <c r="Q1166" i="14"/>
  <c r="Q1167" i="14"/>
  <c r="Q1168" i="14"/>
  <c r="Q1169" i="14"/>
  <c r="Q1170" i="14"/>
  <c r="Q1171" i="14"/>
  <c r="Q1172" i="14"/>
  <c r="Q1173" i="14"/>
  <c r="Q1174" i="14"/>
  <c r="Q1175" i="14"/>
  <c r="Q1176" i="14"/>
  <c r="Q1177" i="14"/>
  <c r="Q1178" i="14"/>
  <c r="Q1179" i="14"/>
  <c r="Q1180" i="14"/>
  <c r="Q1181" i="14"/>
  <c r="Q1182" i="14"/>
  <c r="Q1183" i="14"/>
  <c r="Q1184" i="14"/>
  <c r="Q1185" i="14"/>
  <c r="Q1186" i="14"/>
  <c r="Q1187" i="14"/>
  <c r="Q1188" i="14"/>
  <c r="Q1189" i="14"/>
  <c r="Q1190" i="14"/>
  <c r="Q1191" i="14"/>
  <c r="Q1192" i="14"/>
  <c r="Q1193" i="14"/>
  <c r="Q1194" i="14"/>
  <c r="Q1195" i="14"/>
  <c r="Q1196" i="14"/>
  <c r="Q1197" i="14"/>
  <c r="Q1198" i="14"/>
  <c r="Q1199" i="14"/>
  <c r="Q1200" i="14"/>
  <c r="Q1201" i="14"/>
  <c r="Q1202" i="14"/>
  <c r="Q1203" i="14"/>
  <c r="Q1204" i="14"/>
  <c r="Q1205" i="14"/>
  <c r="Q1206" i="14"/>
  <c r="Q1207" i="14"/>
  <c r="Q1208" i="14"/>
  <c r="Q1209" i="14"/>
  <c r="Q1210" i="14"/>
  <c r="Q1211" i="14"/>
  <c r="Q1212" i="14"/>
  <c r="Q1213" i="14"/>
  <c r="Q1214" i="14"/>
  <c r="Q1215" i="14"/>
  <c r="Q1216" i="14"/>
  <c r="Q1217" i="14"/>
  <c r="Q1218" i="14"/>
  <c r="Q1219" i="14"/>
  <c r="Q1220" i="14"/>
  <c r="Q1221" i="14"/>
  <c r="Q1222" i="14"/>
  <c r="Q1223" i="14"/>
  <c r="Q1224" i="14"/>
  <c r="Q1225" i="14"/>
  <c r="Q1226" i="14"/>
  <c r="Q1227" i="14"/>
  <c r="Q1228" i="14"/>
  <c r="Q1229" i="14"/>
  <c r="Q1230" i="14"/>
  <c r="Q1231" i="14"/>
  <c r="Q1232" i="14"/>
  <c r="Q1233" i="14"/>
  <c r="Q1234" i="14"/>
  <c r="Q1235" i="14"/>
  <c r="Q1236" i="14"/>
  <c r="Q1237" i="14"/>
  <c r="Q1238" i="14"/>
  <c r="Q1239" i="14"/>
  <c r="Q1240" i="14"/>
  <c r="Q1241" i="14"/>
  <c r="Q1242" i="14"/>
  <c r="Q1243" i="14"/>
  <c r="Q1244" i="14"/>
  <c r="Q1245" i="14"/>
  <c r="Q1246" i="14"/>
  <c r="Q1247" i="14"/>
  <c r="Q1248" i="14"/>
  <c r="Q1249" i="14"/>
  <c r="Q1250" i="14"/>
  <c r="Q1251" i="14"/>
  <c r="Q1252" i="14"/>
  <c r="Q1253" i="14"/>
  <c r="Q1254" i="14"/>
  <c r="Q1255" i="14"/>
  <c r="Q1256" i="14"/>
  <c r="Q1257" i="14"/>
  <c r="Q1258" i="14"/>
  <c r="Q1259" i="14"/>
  <c r="Q1260" i="14"/>
  <c r="Q1261" i="14"/>
  <c r="Q1262" i="14"/>
  <c r="Q1263" i="14"/>
  <c r="Q1264" i="14"/>
  <c r="Q1265" i="14"/>
  <c r="Q1266" i="14"/>
  <c r="Q1267" i="14"/>
  <c r="Q1268" i="14"/>
  <c r="Q1269" i="14"/>
  <c r="Q1270" i="14"/>
  <c r="Q1271" i="14"/>
  <c r="Q1272" i="14"/>
  <c r="Q1273" i="14"/>
  <c r="Q1274" i="14"/>
  <c r="Q1275" i="14"/>
  <c r="Q1276" i="14"/>
  <c r="Q1277" i="14"/>
  <c r="Q1278" i="14"/>
  <c r="Q1279" i="14"/>
  <c r="Q1280" i="14"/>
  <c r="Q1281" i="14"/>
  <c r="Q1282" i="14"/>
  <c r="Q1283" i="14"/>
  <c r="Q1284" i="14"/>
  <c r="Q1285" i="14"/>
  <c r="Q1286" i="14"/>
  <c r="Q1287" i="14"/>
  <c r="Q1288" i="14"/>
  <c r="Q1289" i="14"/>
  <c r="Q1290" i="14"/>
  <c r="Q1291" i="14"/>
  <c r="Q1292" i="14"/>
  <c r="Q1293" i="14"/>
  <c r="Q1294" i="14"/>
  <c r="Q1295" i="14"/>
  <c r="Q1296" i="14"/>
  <c r="Q1297" i="14"/>
  <c r="Q1298" i="14"/>
  <c r="Q1299" i="14"/>
  <c r="Q1300" i="14"/>
  <c r="Q1301" i="14"/>
  <c r="Q1302" i="14"/>
  <c r="Q1303" i="14"/>
  <c r="Q1304" i="14"/>
  <c r="Q1305" i="14"/>
  <c r="Q1306" i="14"/>
  <c r="Q1307" i="14"/>
  <c r="Q1308" i="14"/>
  <c r="Q1309" i="14"/>
  <c r="Q1310" i="14"/>
  <c r="Q1311" i="14"/>
  <c r="Q1312" i="14"/>
  <c r="Q1313" i="14"/>
  <c r="Q1314" i="14"/>
  <c r="Q1315" i="14"/>
  <c r="Q1316" i="14"/>
  <c r="Q1317" i="14"/>
  <c r="Q1318" i="14"/>
  <c r="Q1319" i="14"/>
  <c r="Q1320" i="14"/>
  <c r="Q1321" i="14"/>
  <c r="Q1322" i="14"/>
  <c r="Q1323" i="14"/>
  <c r="Q1324" i="14"/>
  <c r="Q1325" i="14"/>
  <c r="Q1326" i="14"/>
  <c r="Q1327" i="14"/>
  <c r="Q1328" i="14"/>
  <c r="Q1329" i="14"/>
  <c r="Q1330" i="14"/>
  <c r="Q1331" i="14"/>
  <c r="Q1332" i="14"/>
  <c r="Q1333" i="14"/>
  <c r="Q1334" i="14"/>
  <c r="Q1335" i="14"/>
  <c r="Q1336" i="14"/>
  <c r="Q1337" i="14"/>
  <c r="Q1338" i="14"/>
  <c r="Q1339" i="14"/>
  <c r="Q1340" i="14"/>
  <c r="Q1341" i="14"/>
  <c r="Q1342" i="14"/>
  <c r="Q1343" i="14"/>
  <c r="Q1344" i="14"/>
  <c r="Q1345" i="14"/>
  <c r="Q1346" i="14"/>
  <c r="Q1347" i="14"/>
  <c r="Q1348" i="14"/>
  <c r="Q1349" i="14"/>
  <c r="Q1350" i="14"/>
  <c r="Q1351" i="14"/>
  <c r="Q1352" i="14"/>
  <c r="Q1353" i="14"/>
  <c r="Q1354" i="14"/>
  <c r="Q1355" i="14"/>
  <c r="Q1356" i="14"/>
  <c r="Q1357" i="14"/>
  <c r="Q1358" i="14"/>
  <c r="Q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1" i="14"/>
  <c r="Q1372" i="14"/>
  <c r="Q1373" i="14"/>
  <c r="Q1374" i="14"/>
  <c r="Q1375" i="14"/>
  <c r="Q1376" i="14"/>
  <c r="Q1377" i="14"/>
  <c r="Q1378" i="14"/>
  <c r="Q1379" i="14"/>
  <c r="Q1380" i="14"/>
  <c r="Q1381" i="14"/>
  <c r="Q1382" i="14"/>
  <c r="Q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Q1395" i="14"/>
  <c r="Q1396" i="14"/>
  <c r="Q1397" i="14"/>
  <c r="Q1398" i="14"/>
  <c r="Q1399" i="14"/>
  <c r="Q1400" i="14"/>
  <c r="Q1401" i="14"/>
  <c r="Q1402" i="14"/>
  <c r="Q1403" i="14"/>
  <c r="Q1404" i="14"/>
  <c r="Q1405" i="14"/>
  <c r="Q1406" i="14"/>
  <c r="Q1407" i="14"/>
  <c r="Q1408" i="14"/>
  <c r="Q1409" i="14"/>
  <c r="Q1410" i="14"/>
  <c r="Q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8" i="14"/>
  <c r="Q1449" i="14"/>
  <c r="Q1450" i="14"/>
  <c r="Q1451" i="14"/>
  <c r="Q1452" i="14"/>
  <c r="Q1453" i="14"/>
  <c r="Q1454" i="14"/>
  <c r="Q1455" i="14"/>
  <c r="Q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8" i="14"/>
  <c r="Q1469" i="14"/>
  <c r="Q1470" i="14"/>
  <c r="Q1471" i="14"/>
  <c r="Q1472" i="14"/>
  <c r="Q1473" i="14"/>
  <c r="Q1474" i="14"/>
  <c r="Q1475" i="14"/>
  <c r="Q1476" i="14"/>
  <c r="Q1477" i="14"/>
  <c r="Q1478" i="14"/>
  <c r="Q1479" i="14"/>
  <c r="Q1480" i="14"/>
  <c r="Q1481" i="14"/>
  <c r="Q1482" i="14"/>
  <c r="Q1483" i="14"/>
  <c r="Q1484" i="14"/>
  <c r="Q1485" i="14"/>
  <c r="Q1486" i="14"/>
  <c r="Q1487" i="14"/>
  <c r="Q1488" i="14"/>
  <c r="Q1489" i="14"/>
  <c r="Q1490" i="14"/>
  <c r="Q1491" i="14"/>
  <c r="Q1492" i="14"/>
  <c r="Q1493" i="14"/>
  <c r="Q1494" i="14"/>
  <c r="Q1495" i="14"/>
  <c r="Q1496" i="14"/>
  <c r="Q1497" i="14"/>
  <c r="Q1498" i="14"/>
  <c r="Q1499" i="14"/>
  <c r="Q1500" i="14"/>
  <c r="Q1501" i="14"/>
  <c r="Q1502" i="14"/>
  <c r="Q1503" i="14"/>
  <c r="Q1504" i="14"/>
  <c r="Q1505" i="14"/>
  <c r="Q1506" i="14"/>
  <c r="Q1507" i="14"/>
  <c r="Q1508" i="14"/>
  <c r="Q1509" i="14"/>
  <c r="Q1510" i="14"/>
  <c r="Q1511" i="14"/>
  <c r="Q1512" i="14"/>
  <c r="Q1513" i="14"/>
  <c r="Q1514" i="14"/>
  <c r="Q1515" i="14"/>
  <c r="Q1516" i="14"/>
  <c r="Q1517" i="14"/>
  <c r="Q1518" i="14"/>
  <c r="Q1519" i="14"/>
  <c r="Q1520" i="14"/>
  <c r="Q1521" i="14"/>
  <c r="Q1522" i="14"/>
  <c r="Q1523" i="14"/>
  <c r="Q1524" i="14"/>
  <c r="Q1525" i="14"/>
  <c r="Q1526" i="14"/>
  <c r="Q1527" i="14"/>
  <c r="Q1528" i="14"/>
  <c r="Q1529" i="14"/>
  <c r="Q1530" i="14"/>
  <c r="Q1531" i="14"/>
  <c r="Q1532" i="14"/>
  <c r="Q1533" i="14"/>
  <c r="Q1534" i="14"/>
  <c r="Q1535" i="14"/>
  <c r="Q1536" i="14"/>
  <c r="Q1537" i="14"/>
  <c r="Q1538" i="14"/>
  <c r="Q1539" i="14"/>
  <c r="Q1540" i="14"/>
  <c r="Q1541" i="14"/>
  <c r="Q1542" i="14"/>
  <c r="Q1543" i="14"/>
  <c r="Q1544" i="14"/>
  <c r="Q1545" i="14"/>
  <c r="Q1546" i="14"/>
  <c r="Q1547" i="14"/>
  <c r="Q1548" i="14"/>
  <c r="Q1549" i="14"/>
  <c r="Q1550" i="14"/>
  <c r="Q1551" i="14"/>
  <c r="Q1552" i="14"/>
  <c r="Q1553" i="14"/>
  <c r="Q1554" i="14"/>
  <c r="Q1555" i="14"/>
  <c r="Q1556" i="14"/>
  <c r="Q1557" i="14"/>
  <c r="Q1558" i="14"/>
  <c r="Q1559" i="14"/>
  <c r="Q1560" i="14"/>
  <c r="Q1561" i="14"/>
  <c r="Q1562" i="14"/>
  <c r="Q1563" i="14"/>
  <c r="Q1564" i="14"/>
  <c r="Q1565" i="14"/>
  <c r="Q1566" i="14"/>
  <c r="Q1567" i="14"/>
  <c r="Q1568" i="14"/>
  <c r="Q1569" i="14"/>
  <c r="Q1570" i="14"/>
  <c r="Q1571" i="14"/>
  <c r="Q1572" i="14"/>
  <c r="Q1573" i="14"/>
  <c r="Q1574" i="14"/>
  <c r="Q1575" i="14"/>
  <c r="Q1576" i="14"/>
  <c r="Q1577" i="14"/>
  <c r="Q1578" i="14"/>
  <c r="Q1579" i="14"/>
  <c r="Q1580" i="14"/>
  <c r="Q1581" i="14"/>
  <c r="Q1582" i="14"/>
  <c r="Q1583" i="14"/>
  <c r="Q1584" i="14"/>
  <c r="Q1585" i="14"/>
  <c r="Q1586" i="14"/>
  <c r="Q1587" i="14"/>
  <c r="Q1588" i="14"/>
  <c r="Q1589" i="14"/>
  <c r="Q1590" i="14"/>
  <c r="Q1591" i="14"/>
  <c r="Q1592" i="14"/>
  <c r="Q1593" i="14"/>
  <c r="Q1594" i="14"/>
  <c r="Q1595" i="14"/>
  <c r="Q1596" i="14"/>
  <c r="Q1597" i="14"/>
  <c r="Q1598" i="14"/>
  <c r="Q1599" i="14"/>
  <c r="Q1600" i="14"/>
  <c r="Q1601" i="14"/>
  <c r="Q1602" i="14"/>
  <c r="Q1603" i="14"/>
  <c r="Q1604" i="14"/>
  <c r="Q1605" i="14"/>
  <c r="Q1606" i="14"/>
  <c r="Q1607" i="14"/>
  <c r="Q1608" i="14"/>
  <c r="Q1609" i="14"/>
  <c r="Q1610" i="14"/>
  <c r="Q1611" i="14"/>
  <c r="Q1612" i="14"/>
  <c r="Q1613" i="14"/>
  <c r="Q1614" i="14"/>
  <c r="Q1615" i="14"/>
  <c r="Q1616" i="14"/>
  <c r="Q1617" i="14"/>
  <c r="Q1618" i="14"/>
  <c r="Q1619" i="14"/>
  <c r="Q1620" i="14"/>
  <c r="Q1621" i="14"/>
  <c r="Q1622" i="14"/>
  <c r="Q1623" i="14"/>
  <c r="Q1624" i="14"/>
  <c r="Q1625" i="14"/>
  <c r="Q1626" i="14"/>
  <c r="Q1627" i="14"/>
  <c r="Q1628" i="14"/>
  <c r="Q1629" i="14"/>
  <c r="Q1630" i="14"/>
  <c r="Q1631" i="14"/>
  <c r="Q1632" i="14"/>
  <c r="Q1633" i="14"/>
  <c r="Q1634" i="14"/>
  <c r="Q1635" i="14"/>
  <c r="Q1636" i="14"/>
  <c r="Q1637" i="14"/>
  <c r="Q1638" i="14"/>
  <c r="Q1639" i="14"/>
  <c r="Q1640" i="14"/>
  <c r="Q1641" i="14"/>
  <c r="Q1642" i="14"/>
  <c r="Q1643" i="14"/>
  <c r="Q1644" i="14"/>
  <c r="Q1645" i="14"/>
  <c r="Q1646" i="14"/>
  <c r="Q1647" i="14"/>
  <c r="Q1648" i="14"/>
  <c r="Q1649" i="14"/>
  <c r="Q1650" i="14"/>
  <c r="Q1651" i="14"/>
  <c r="Q1652" i="14"/>
  <c r="Q1653" i="14"/>
  <c r="Q1654" i="14"/>
  <c r="Q1655" i="14"/>
  <c r="Q1656" i="14"/>
  <c r="Q1657" i="14"/>
  <c r="Q1658" i="14"/>
  <c r="Q1659" i="14"/>
  <c r="Q1660" i="14"/>
  <c r="Q1661" i="14"/>
  <c r="Q1662" i="14"/>
  <c r="Q1663" i="14"/>
  <c r="Q1664" i="14"/>
  <c r="Q1665" i="14"/>
  <c r="Q1666" i="14"/>
  <c r="Q1667" i="14"/>
  <c r="Q1668" i="14"/>
  <c r="Q1669" i="14"/>
  <c r="Q1670" i="14"/>
  <c r="Q1671" i="14"/>
  <c r="Q1672" i="14"/>
  <c r="Q1673" i="14"/>
  <c r="Q1674" i="14"/>
  <c r="Q1675" i="14"/>
  <c r="Q1676" i="14"/>
  <c r="Q1677" i="14"/>
  <c r="Q1678" i="14"/>
  <c r="Q1679" i="14"/>
  <c r="Q1680" i="14"/>
  <c r="Q1681" i="14"/>
  <c r="Q1682" i="14"/>
  <c r="Q1683" i="14"/>
  <c r="Q1684" i="14"/>
  <c r="Q1685" i="14"/>
  <c r="Q1686" i="14"/>
  <c r="Q1687" i="14"/>
  <c r="Q1688" i="14"/>
  <c r="Q1689" i="14"/>
  <c r="Q1690" i="14"/>
  <c r="Q1691" i="14"/>
  <c r="Q1692" i="14"/>
  <c r="Q1693" i="14"/>
  <c r="Q1694" i="14"/>
  <c r="Q1695" i="14"/>
  <c r="Q1696" i="14"/>
  <c r="Q1697" i="14"/>
  <c r="Q1698" i="14"/>
  <c r="Q1699" i="14"/>
  <c r="Q1700" i="14"/>
  <c r="Q1701" i="14"/>
  <c r="Q1702" i="14"/>
  <c r="Q1703" i="14"/>
  <c r="Q1704" i="14"/>
  <c r="Q1705" i="14"/>
  <c r="Q1706" i="14"/>
  <c r="Q1707" i="14"/>
  <c r="Q1708" i="14"/>
  <c r="Q1709" i="14"/>
  <c r="Q1710" i="14"/>
  <c r="Q1711" i="14"/>
  <c r="Q1712" i="14"/>
  <c r="Q1713" i="14"/>
  <c r="Q1714" i="14"/>
  <c r="Q1715" i="14"/>
  <c r="Q1716" i="14"/>
  <c r="Q1717" i="14"/>
  <c r="Q1718" i="14"/>
  <c r="Q1719" i="14"/>
  <c r="Q1720" i="14"/>
  <c r="Q1721" i="14"/>
  <c r="Q1722" i="14"/>
  <c r="Q1723" i="14"/>
  <c r="Q1724" i="14"/>
  <c r="Q1725" i="14"/>
  <c r="Q1726" i="14"/>
  <c r="Q1727" i="14"/>
  <c r="Q1728" i="14"/>
  <c r="Q1729" i="14"/>
  <c r="Q1730" i="14"/>
  <c r="Q1731" i="14"/>
  <c r="Q1732" i="14"/>
  <c r="Q1733" i="14"/>
  <c r="Q1734" i="14"/>
  <c r="Q1735" i="14"/>
  <c r="Q1736" i="14"/>
  <c r="Q1737" i="14"/>
  <c r="Q1738" i="14"/>
  <c r="Q1739" i="14"/>
  <c r="Q1740" i="14"/>
  <c r="Q1741" i="14"/>
  <c r="Q1742" i="14"/>
  <c r="Q1743" i="14"/>
  <c r="Q1744" i="14"/>
  <c r="Q1745" i="14"/>
  <c r="Q1746" i="14"/>
  <c r="Q1747" i="14"/>
  <c r="Q1748" i="14"/>
  <c r="Q1749" i="14"/>
  <c r="Q1750" i="14"/>
  <c r="Q1751" i="14"/>
  <c r="Q1752" i="14"/>
  <c r="Q1753" i="14"/>
  <c r="Q1754" i="14"/>
  <c r="Q1755" i="14"/>
  <c r="Q1756" i="14"/>
  <c r="Q1757" i="14"/>
  <c r="Q1758" i="14"/>
  <c r="Q1759" i="14"/>
  <c r="Q1760" i="14"/>
  <c r="Q1761" i="14"/>
  <c r="Q1762" i="14"/>
  <c r="Q1763" i="14"/>
  <c r="Q1764" i="14"/>
  <c r="Q1765" i="14"/>
  <c r="Q1766" i="14"/>
  <c r="Q1767" i="14"/>
  <c r="Q1768" i="14"/>
  <c r="Q1769" i="14"/>
  <c r="Q1770" i="14"/>
  <c r="Q1771" i="14"/>
  <c r="Q1772" i="14"/>
  <c r="Q1773" i="14"/>
  <c r="Q1774" i="14"/>
  <c r="Q1775" i="14"/>
  <c r="Q1776" i="14"/>
  <c r="Q1777" i="14"/>
  <c r="Q1778" i="14"/>
  <c r="Q1779" i="14"/>
  <c r="Q1780" i="14"/>
  <c r="Q1781" i="14"/>
  <c r="Q1782" i="14"/>
  <c r="Q1783" i="14"/>
  <c r="Q1784" i="14"/>
  <c r="Q1785" i="14"/>
  <c r="Q1786" i="14"/>
  <c r="Q1787" i="14"/>
  <c r="Q1788" i="14"/>
  <c r="Q1789" i="14"/>
  <c r="Q1790" i="14"/>
  <c r="Q1791" i="14"/>
  <c r="Q1792" i="14"/>
  <c r="Q1793" i="14"/>
  <c r="Q1794" i="14"/>
  <c r="Q1795" i="14"/>
  <c r="Q1796" i="14"/>
  <c r="Q1797" i="14"/>
  <c r="Q1798" i="14"/>
  <c r="Q1799" i="14"/>
  <c r="Q1800" i="14"/>
  <c r="Q1801" i="14"/>
  <c r="Q1802" i="14"/>
  <c r="Q1803" i="14"/>
  <c r="Q1804" i="14"/>
  <c r="Q1805" i="14"/>
  <c r="Q1806" i="14"/>
  <c r="Q1807" i="14"/>
  <c r="Q1808" i="14"/>
  <c r="Q1809" i="14"/>
  <c r="Q1810" i="14"/>
  <c r="Q1811" i="14"/>
  <c r="Q1812" i="14"/>
  <c r="Q1813" i="14"/>
  <c r="Q1814" i="14"/>
  <c r="Q1815" i="14"/>
  <c r="Q1816" i="14"/>
  <c r="Q1817" i="14"/>
  <c r="Q1818" i="14"/>
  <c r="Q1819" i="14"/>
  <c r="Q1820" i="14"/>
  <c r="Q1821" i="14"/>
  <c r="Q1822" i="14"/>
  <c r="Q1823" i="14"/>
  <c r="Q1824" i="14"/>
  <c r="Q1825" i="14"/>
  <c r="Q1826" i="14"/>
  <c r="Q1827" i="14"/>
  <c r="Q1828" i="14"/>
  <c r="Q1829" i="14"/>
  <c r="Q1830" i="14"/>
  <c r="Q1831" i="14"/>
  <c r="Q1832" i="14"/>
  <c r="Q1833" i="14"/>
  <c r="Q1834" i="14"/>
  <c r="Q1835" i="14"/>
  <c r="Q1836" i="14"/>
  <c r="Q1837" i="14"/>
  <c r="Q1838" i="14"/>
  <c r="Q1839" i="14"/>
  <c r="Q1840" i="14"/>
  <c r="Q1841" i="14"/>
  <c r="Q1842" i="14"/>
  <c r="Q1843" i="14"/>
  <c r="Q1844" i="14"/>
  <c r="Q1845" i="14"/>
  <c r="Q1846" i="14"/>
  <c r="Q1847" i="14"/>
  <c r="Q1848" i="14"/>
  <c r="Q1849" i="14"/>
  <c r="Q1850" i="14"/>
  <c r="Q1851" i="14"/>
  <c r="Q1852" i="14"/>
  <c r="Q1853" i="14"/>
  <c r="Q1854" i="14"/>
  <c r="Q1855" i="14"/>
  <c r="Q1856" i="14"/>
  <c r="Q1857" i="14"/>
  <c r="Q1858" i="14"/>
  <c r="Q1859" i="14"/>
  <c r="Q1860" i="14"/>
  <c r="Q1861" i="14"/>
  <c r="Q1862" i="14"/>
  <c r="Q1863" i="14"/>
  <c r="Q1864" i="14"/>
  <c r="Q1865" i="14"/>
  <c r="Q1866" i="14"/>
  <c r="Q1867" i="14"/>
  <c r="Q1868" i="14"/>
  <c r="Q1869" i="14"/>
  <c r="Q1870" i="14"/>
  <c r="Q1871" i="14"/>
  <c r="Q1872" i="14"/>
  <c r="Q1873" i="14"/>
  <c r="Q1874" i="14"/>
  <c r="Q1875" i="14"/>
  <c r="Q1876" i="14"/>
  <c r="Q1877" i="14"/>
  <c r="Q1878" i="14"/>
  <c r="Q1879" i="14"/>
  <c r="Q1880" i="14"/>
  <c r="Q1881" i="14"/>
  <c r="Q1882" i="14"/>
  <c r="Q1883" i="14"/>
  <c r="Q1884" i="14"/>
  <c r="Q1885" i="14"/>
  <c r="Q1886" i="14"/>
  <c r="Q1887" i="14"/>
  <c r="Q1888" i="14"/>
  <c r="Q1889" i="14"/>
  <c r="Q1890" i="14"/>
  <c r="Q1891" i="14"/>
  <c r="Q1892" i="14"/>
  <c r="Q1893" i="14"/>
  <c r="Q1894" i="14"/>
  <c r="Q1895" i="14"/>
  <c r="Q1896" i="14"/>
  <c r="Q1897" i="14"/>
  <c r="Q1898" i="14"/>
  <c r="Q1899" i="14"/>
  <c r="Q1900" i="14"/>
  <c r="Q1901" i="14"/>
  <c r="Q1902" i="14"/>
  <c r="Q1903" i="14"/>
  <c r="Q1904" i="14"/>
  <c r="Q1905" i="14"/>
  <c r="Q1906" i="14"/>
  <c r="Q1907" i="14"/>
  <c r="Q1908" i="14"/>
  <c r="Q1909" i="14"/>
  <c r="Q1910" i="14"/>
  <c r="Q1911" i="14"/>
  <c r="Q1912" i="14"/>
  <c r="Q1913" i="14"/>
  <c r="Q1914" i="14"/>
  <c r="Q1915" i="14"/>
  <c r="Q1916" i="14"/>
  <c r="Q1917" i="14"/>
  <c r="Q1918" i="14"/>
  <c r="Q1919" i="14"/>
  <c r="Q1920" i="14"/>
  <c r="Q1921" i="14"/>
  <c r="Q1922" i="14"/>
  <c r="Q1923" i="14"/>
  <c r="Q1924" i="14"/>
  <c r="Q1925" i="14"/>
  <c r="Q1926" i="14"/>
  <c r="Q1927" i="14"/>
  <c r="Q1928" i="14"/>
  <c r="Q1929" i="14"/>
  <c r="Q1930" i="14"/>
  <c r="Q1931" i="14"/>
  <c r="Q1932" i="14"/>
  <c r="Q1933" i="14"/>
  <c r="Q1934" i="14"/>
  <c r="Q1935" i="14"/>
  <c r="Q1936" i="14"/>
  <c r="Q1937" i="14"/>
  <c r="Q1938" i="14"/>
  <c r="Q1939" i="14"/>
  <c r="Q1940" i="14"/>
  <c r="Q1941" i="14"/>
  <c r="Q1942" i="14"/>
  <c r="Q1943" i="14"/>
  <c r="Q1944" i="14"/>
  <c r="Q1945" i="14"/>
  <c r="Q1946" i="14"/>
  <c r="Q1947" i="14"/>
  <c r="Q1948" i="14"/>
  <c r="Q1949" i="14"/>
  <c r="Q1950" i="14"/>
  <c r="Q1951" i="14"/>
  <c r="Q1952" i="14"/>
  <c r="Q1953" i="14"/>
  <c r="Q1954" i="14"/>
  <c r="Q1955" i="14"/>
  <c r="Q1956" i="14"/>
  <c r="Q1957" i="14"/>
  <c r="Q1958" i="14"/>
  <c r="Q1959" i="14"/>
  <c r="Q1960" i="14"/>
  <c r="Q1961" i="14"/>
  <c r="Q1962" i="14"/>
  <c r="Q1963" i="14"/>
  <c r="Q1964" i="14"/>
  <c r="Q1965" i="14"/>
  <c r="Q1966" i="14"/>
  <c r="Q1967" i="14"/>
  <c r="Q1968" i="14"/>
  <c r="Q1969" i="14"/>
  <c r="Q1970" i="14"/>
  <c r="Q1971" i="14"/>
  <c r="Q1972" i="14"/>
  <c r="Q1973" i="14"/>
  <c r="Q1974" i="14"/>
  <c r="Q1975" i="14"/>
  <c r="Q1976" i="14"/>
  <c r="Q1977" i="14"/>
  <c r="Q1978" i="14"/>
  <c r="Q1979" i="14"/>
  <c r="Q1980" i="14"/>
  <c r="Q1981" i="14"/>
  <c r="Q1982" i="14"/>
  <c r="Q1983" i="14"/>
  <c r="Q1984" i="14"/>
  <c r="Q1985" i="14"/>
  <c r="Q1986" i="14"/>
  <c r="Q1987" i="14"/>
  <c r="Q1988" i="14"/>
  <c r="Q1989" i="14"/>
  <c r="Q1990" i="14"/>
  <c r="Q1991" i="14"/>
  <c r="Q1992" i="14"/>
  <c r="Q1993" i="14"/>
  <c r="Q1994" i="14"/>
  <c r="Q1995" i="14"/>
  <c r="Q1996" i="14"/>
  <c r="Q1997" i="14"/>
  <c r="Q1998" i="14"/>
  <c r="Q1999" i="14"/>
  <c r="Q2000" i="14"/>
  <c r="Q2001" i="14"/>
  <c r="Q2002" i="14"/>
  <c r="Q2003" i="14"/>
  <c r="Q2004" i="14"/>
  <c r="Q2005" i="14"/>
  <c r="Q2006" i="14"/>
  <c r="Q2007" i="14"/>
  <c r="Q2008" i="14"/>
  <c r="Q2009" i="14"/>
  <c r="Q2010" i="14"/>
  <c r="Q2011" i="14"/>
  <c r="Q2012" i="14"/>
  <c r="Q2013" i="14"/>
  <c r="Q2014" i="14"/>
  <c r="Q2015" i="14"/>
  <c r="Q2016" i="14"/>
  <c r="Q2017" i="14"/>
  <c r="Q2018" i="14"/>
  <c r="Q2019" i="14"/>
  <c r="Q2020" i="14"/>
  <c r="Q2021" i="14"/>
  <c r="Q2022" i="14"/>
  <c r="Q2023" i="14"/>
  <c r="Q2024" i="14"/>
  <c r="Q2025" i="14"/>
  <c r="Q2026" i="14"/>
  <c r="Q2027" i="14"/>
  <c r="Q2028" i="14"/>
  <c r="Q2029" i="14"/>
  <c r="Q2030" i="14"/>
  <c r="Q2031" i="14"/>
  <c r="Q2032" i="14"/>
  <c r="Q2033" i="14"/>
  <c r="Q2034" i="14"/>
  <c r="Q2035" i="14"/>
  <c r="Q2036" i="14"/>
  <c r="Q2037" i="14"/>
  <c r="Q2038" i="14"/>
  <c r="Q2039" i="14"/>
  <c r="Q2040" i="14"/>
  <c r="Q2041" i="14"/>
  <c r="Q2042" i="14"/>
  <c r="Q2043" i="14"/>
  <c r="Q2044" i="14"/>
  <c r="Q2045" i="14"/>
  <c r="Q2046" i="14"/>
  <c r="Q2047" i="14"/>
  <c r="Q2048" i="14"/>
  <c r="Q2049" i="14"/>
  <c r="Q2050" i="14"/>
  <c r="Q2051" i="14"/>
  <c r="Q2052" i="14"/>
  <c r="Q2053" i="14"/>
  <c r="Q2054" i="14"/>
  <c r="Q2055" i="14"/>
  <c r="Q2056" i="14"/>
  <c r="Q2057" i="14"/>
  <c r="Q2058" i="14"/>
  <c r="Q2059" i="14"/>
  <c r="Q2060" i="14"/>
  <c r="Q2061" i="14"/>
  <c r="Q2062" i="14"/>
  <c r="Q2063" i="14"/>
  <c r="Q2064" i="14"/>
  <c r="Q2065" i="14"/>
  <c r="Q2066" i="14"/>
  <c r="Q2067" i="14"/>
  <c r="Q2068" i="14"/>
  <c r="Q2069" i="14"/>
  <c r="Q2070" i="14"/>
  <c r="Q2071" i="14"/>
  <c r="Q2072" i="14"/>
  <c r="Q2073" i="14"/>
  <c r="Q2074" i="14"/>
  <c r="Q2075" i="14"/>
  <c r="Q2076" i="14"/>
  <c r="Q2077" i="14"/>
  <c r="Q2078" i="14"/>
  <c r="Q2079" i="14"/>
  <c r="Q2080" i="14"/>
  <c r="Q2081" i="14"/>
  <c r="Q2082" i="14"/>
  <c r="Q2083" i="14"/>
  <c r="Q2084" i="14"/>
  <c r="Q2085" i="14"/>
  <c r="Q2086" i="14"/>
  <c r="Q2087" i="14"/>
  <c r="Q2088" i="14"/>
  <c r="Q2089" i="14"/>
  <c r="Q2090" i="14"/>
  <c r="Q2091" i="14"/>
  <c r="Q2092" i="14"/>
  <c r="Q2093" i="14"/>
  <c r="Q2094" i="14"/>
  <c r="Q2095" i="14"/>
  <c r="Q2096" i="14"/>
  <c r="Q2097" i="14"/>
  <c r="Q2098" i="14"/>
  <c r="Q2099" i="14"/>
  <c r="Q2100" i="14"/>
  <c r="Q2101" i="14"/>
  <c r="Q2102" i="14"/>
  <c r="Q2103" i="14"/>
  <c r="Q2104" i="14"/>
  <c r="Q2105" i="14"/>
  <c r="Q2106" i="14"/>
  <c r="Q2107" i="14"/>
  <c r="Q2108" i="14"/>
  <c r="Q2109" i="14"/>
  <c r="Q2110" i="14"/>
  <c r="Q2111" i="14"/>
  <c r="Q2112" i="14"/>
  <c r="Q2113" i="14"/>
  <c r="Q2114" i="14"/>
  <c r="Q2115" i="14"/>
  <c r="Q2116" i="14"/>
  <c r="Q2117" i="14"/>
  <c r="Q2118" i="14"/>
  <c r="Q2119" i="14"/>
  <c r="Q2120" i="14"/>
  <c r="Q2121" i="14"/>
  <c r="Q2122" i="14"/>
  <c r="Q2123" i="14"/>
  <c r="Q2124" i="14"/>
  <c r="Q2125" i="14"/>
  <c r="Q2126" i="14"/>
  <c r="Q2127" i="14"/>
  <c r="Q2128" i="14"/>
  <c r="Q2129" i="14"/>
  <c r="Q2130" i="14"/>
  <c r="Q2131" i="14"/>
  <c r="Q2132" i="14"/>
  <c r="Q2133" i="14"/>
  <c r="Q2134" i="14"/>
  <c r="Q2135" i="14"/>
  <c r="Q2136" i="14"/>
  <c r="Q2137" i="14"/>
  <c r="Q2138" i="14"/>
  <c r="Q2139" i="14"/>
  <c r="Q2140" i="14"/>
  <c r="Q2141" i="14"/>
  <c r="Q2142" i="14"/>
  <c r="Q2143" i="14"/>
  <c r="Q2144" i="14"/>
  <c r="Q2145" i="14"/>
  <c r="Q2146" i="14"/>
  <c r="Q2147" i="14"/>
  <c r="Q2148" i="14"/>
  <c r="Q2149" i="14"/>
  <c r="Q2150" i="14"/>
  <c r="Q2151" i="14"/>
  <c r="Q2152" i="14"/>
  <c r="Q2153" i="14"/>
  <c r="Q2154" i="14"/>
  <c r="Q2155" i="14"/>
  <c r="Q2156" i="14"/>
  <c r="Q2157" i="14"/>
  <c r="Q2158" i="14"/>
  <c r="Q2159" i="14"/>
  <c r="Q2160" i="14"/>
  <c r="Q2161" i="14"/>
  <c r="Q2162" i="14"/>
  <c r="Q2163" i="14"/>
  <c r="Q2164" i="14"/>
  <c r="Q2165" i="14"/>
  <c r="Q2166" i="14"/>
  <c r="Q2167" i="14"/>
  <c r="Q2168" i="14"/>
  <c r="Q2169" i="14"/>
  <c r="Q2170" i="14"/>
  <c r="Q2171" i="14"/>
  <c r="Q2172" i="14"/>
  <c r="Q2173" i="14"/>
  <c r="Q2174" i="14"/>
  <c r="Q2175" i="14"/>
  <c r="Q2176" i="14"/>
  <c r="Q2177" i="14"/>
  <c r="Q2178" i="14"/>
  <c r="Q2179" i="14"/>
  <c r="Q2180" i="14"/>
  <c r="Q2181" i="14"/>
  <c r="Q2182" i="14"/>
  <c r="Q2183" i="14"/>
  <c r="Q2184" i="14"/>
  <c r="Q2185" i="14"/>
  <c r="Q2186" i="14"/>
  <c r="Q2187" i="14"/>
  <c r="Q2188" i="14"/>
  <c r="Q2189" i="14"/>
  <c r="Q2190" i="14"/>
  <c r="Q2191" i="14"/>
  <c r="Q2192" i="14"/>
  <c r="Q2193" i="14"/>
  <c r="Q2194" i="14"/>
  <c r="Q2195" i="14"/>
  <c r="Q2196" i="14"/>
  <c r="Q2197" i="14"/>
  <c r="Q2198" i="14"/>
  <c r="Q2199" i="14"/>
  <c r="Q2200" i="14"/>
  <c r="Q2201" i="14"/>
  <c r="Q2202" i="14"/>
  <c r="Q2203" i="14"/>
  <c r="Q2204" i="14"/>
  <c r="Q2205" i="14"/>
  <c r="Q2206" i="14"/>
  <c r="Q2207" i="14"/>
  <c r="Q2208" i="14"/>
  <c r="Q2209" i="14"/>
  <c r="Q2210" i="14"/>
  <c r="Q2211" i="14"/>
  <c r="Q2212" i="14"/>
  <c r="Q2213" i="14"/>
  <c r="Q2214" i="14"/>
  <c r="Q2215" i="14"/>
  <c r="Q2216" i="14"/>
  <c r="Q2217" i="14"/>
  <c r="Q2218" i="14"/>
  <c r="Q2219" i="14"/>
  <c r="Q2220" i="14"/>
  <c r="Q2221" i="14"/>
  <c r="Q2222" i="14"/>
  <c r="Q2223" i="14"/>
  <c r="Q2224" i="14"/>
  <c r="Q2225" i="14"/>
  <c r="Q6" i="14" l="1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C6" i="3"/>
  <c r="C11" i="3" s="1"/>
  <c r="C18" i="3" s="1"/>
  <c r="H6" i="11" l="1"/>
  <c r="A2" i="12"/>
  <c r="G16" i="11" l="1"/>
  <c r="B676" i="10" l="1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28" i="10"/>
  <c r="B52" i="10" s="1"/>
  <c r="B76" i="10" s="1"/>
  <c r="B100" i="10" s="1"/>
  <c r="B124" i="10" s="1"/>
  <c r="B148" i="10" s="1"/>
  <c r="B172" i="10" s="1"/>
  <c r="B196" i="10" s="1"/>
  <c r="B220" i="10" s="1"/>
  <c r="B244" i="10" s="1"/>
  <c r="B268" i="10" s="1"/>
  <c r="B292" i="10" s="1"/>
  <c r="B316" i="10" s="1"/>
  <c r="B340" i="10" s="1"/>
  <c r="B364" i="10" s="1"/>
  <c r="B388" i="10" s="1"/>
  <c r="B412" i="10" s="1"/>
  <c r="B436" i="10" s="1"/>
  <c r="B460" i="10" s="1"/>
  <c r="B484" i="10" s="1"/>
  <c r="B508" i="10" s="1"/>
  <c r="B532" i="10" s="1"/>
  <c r="B556" i="10" s="1"/>
  <c r="B580" i="10" s="1"/>
  <c r="B604" i="10" s="1"/>
  <c r="B628" i="10" s="1"/>
  <c r="B652" i="10" s="1"/>
  <c r="B6" i="10"/>
  <c r="B7" i="10" s="1"/>
  <c r="B5" i="10"/>
  <c r="B29" i="10" s="1"/>
  <c r="B53" i="10" s="1"/>
  <c r="B77" i="10" s="1"/>
  <c r="B101" i="10" s="1"/>
  <c r="B125" i="10" s="1"/>
  <c r="B149" i="10" s="1"/>
  <c r="B173" i="10" s="1"/>
  <c r="B197" i="10" s="1"/>
  <c r="B221" i="10" s="1"/>
  <c r="B245" i="10" s="1"/>
  <c r="B269" i="10" s="1"/>
  <c r="B293" i="10" s="1"/>
  <c r="B317" i="10" s="1"/>
  <c r="B341" i="10" s="1"/>
  <c r="B365" i="10" s="1"/>
  <c r="B389" i="10" s="1"/>
  <c r="B413" i="10" s="1"/>
  <c r="B437" i="10" s="1"/>
  <c r="B461" i="10" s="1"/>
  <c r="B485" i="10" s="1"/>
  <c r="B509" i="10" s="1"/>
  <c r="B533" i="10" s="1"/>
  <c r="B557" i="10" s="1"/>
  <c r="B581" i="10" s="1"/>
  <c r="B605" i="10" s="1"/>
  <c r="B629" i="10" s="1"/>
  <c r="B653" i="10" s="1"/>
  <c r="A4" i="10"/>
  <c r="A28" i="10" s="1"/>
  <c r="A52" i="10" l="1"/>
  <c r="C28" i="10" a="1"/>
  <c r="C28" i="10" s="1"/>
  <c r="D28" i="10" s="1"/>
  <c r="E28" i="10" s="1"/>
  <c r="C4" i="10" a="1"/>
  <c r="C4" i="10" s="1"/>
  <c r="B31" i="10"/>
  <c r="B55" i="10" s="1"/>
  <c r="B79" i="10" s="1"/>
  <c r="B103" i="10" s="1"/>
  <c r="B127" i="10" s="1"/>
  <c r="B151" i="10" s="1"/>
  <c r="B175" i="10" s="1"/>
  <c r="B199" i="10" s="1"/>
  <c r="B223" i="10" s="1"/>
  <c r="B247" i="10" s="1"/>
  <c r="B271" i="10" s="1"/>
  <c r="B295" i="10" s="1"/>
  <c r="B319" i="10" s="1"/>
  <c r="B343" i="10" s="1"/>
  <c r="B367" i="10" s="1"/>
  <c r="B391" i="10" s="1"/>
  <c r="B415" i="10" s="1"/>
  <c r="B439" i="10" s="1"/>
  <c r="B463" i="10" s="1"/>
  <c r="B487" i="10" s="1"/>
  <c r="B511" i="10" s="1"/>
  <c r="B535" i="10" s="1"/>
  <c r="B559" i="10" s="1"/>
  <c r="B583" i="10" s="1"/>
  <c r="B607" i="10" s="1"/>
  <c r="B631" i="10" s="1"/>
  <c r="B655" i="10" s="1"/>
  <c r="B8" i="10"/>
  <c r="B30" i="10"/>
  <c r="B54" i="10" s="1"/>
  <c r="B78" i="10" s="1"/>
  <c r="B102" i="10" s="1"/>
  <c r="B126" i="10" s="1"/>
  <c r="B150" i="10" s="1"/>
  <c r="B174" i="10" s="1"/>
  <c r="B198" i="10" s="1"/>
  <c r="B222" i="10" s="1"/>
  <c r="B246" i="10" s="1"/>
  <c r="B270" i="10" s="1"/>
  <c r="B294" i="10" s="1"/>
  <c r="B318" i="10" s="1"/>
  <c r="B342" i="10" s="1"/>
  <c r="B366" i="10" s="1"/>
  <c r="B390" i="10" s="1"/>
  <c r="B414" i="10" s="1"/>
  <c r="B438" i="10" s="1"/>
  <c r="B462" i="10" s="1"/>
  <c r="B486" i="10" s="1"/>
  <c r="B510" i="10" s="1"/>
  <c r="B534" i="10" s="1"/>
  <c r="B558" i="10" s="1"/>
  <c r="B582" i="10" s="1"/>
  <c r="B606" i="10" s="1"/>
  <c r="B630" i="10" s="1"/>
  <c r="B654" i="10" s="1"/>
  <c r="A5" i="10"/>
  <c r="H24" i="7" l="1"/>
  <c r="D4" i="10"/>
  <c r="A6" i="10"/>
  <c r="C5" i="10" a="1"/>
  <c r="C5" i="10" s="1"/>
  <c r="D5" i="10" s="1"/>
  <c r="E5" i="10" s="1"/>
  <c r="A76" i="10"/>
  <c r="C52" i="10" a="1"/>
  <c r="C52" i="10" s="1"/>
  <c r="D52" i="10" s="1"/>
  <c r="E52" i="10" s="1"/>
  <c r="A29" i="10"/>
  <c r="B9" i="10"/>
  <c r="B32" i="10"/>
  <c r="B56" i="10" s="1"/>
  <c r="B80" i="10" s="1"/>
  <c r="B104" i="10" s="1"/>
  <c r="B128" i="10" s="1"/>
  <c r="B152" i="10" s="1"/>
  <c r="B176" i="10" s="1"/>
  <c r="B200" i="10" s="1"/>
  <c r="B224" i="10" s="1"/>
  <c r="B248" i="10" s="1"/>
  <c r="B272" i="10" s="1"/>
  <c r="B296" i="10" s="1"/>
  <c r="B320" i="10" s="1"/>
  <c r="B344" i="10" s="1"/>
  <c r="B368" i="10" s="1"/>
  <c r="B392" i="10" s="1"/>
  <c r="B416" i="10" s="1"/>
  <c r="B440" i="10" s="1"/>
  <c r="B464" i="10" s="1"/>
  <c r="B488" i="10" s="1"/>
  <c r="B512" i="10" s="1"/>
  <c r="B536" i="10" s="1"/>
  <c r="B560" i="10" s="1"/>
  <c r="B584" i="10" s="1"/>
  <c r="B608" i="10" s="1"/>
  <c r="B632" i="10" s="1"/>
  <c r="B656" i="10" s="1"/>
  <c r="E4" i="10" l="1"/>
  <c r="A53" i="10"/>
  <c r="C29" i="10" a="1"/>
  <c r="C29" i="10" s="1"/>
  <c r="D29" i="10" s="1"/>
  <c r="E29" i="10" s="1"/>
  <c r="A100" i="10"/>
  <c r="C76" i="10" a="1"/>
  <c r="C76" i="10" s="1"/>
  <c r="D76" i="10" s="1"/>
  <c r="E76" i="10" s="1"/>
  <c r="A30" i="10"/>
  <c r="C6" i="10" a="1"/>
  <c r="C6" i="10" s="1"/>
  <c r="D6" i="10" s="1"/>
  <c r="E6" i="10" s="1"/>
  <c r="A7" i="10"/>
  <c r="B33" i="10"/>
  <c r="B57" i="10" s="1"/>
  <c r="B81" i="10" s="1"/>
  <c r="B105" i="10" s="1"/>
  <c r="B129" i="10" s="1"/>
  <c r="B153" i="10" s="1"/>
  <c r="B177" i="10" s="1"/>
  <c r="B201" i="10" s="1"/>
  <c r="B225" i="10" s="1"/>
  <c r="B249" i="10" s="1"/>
  <c r="B273" i="10" s="1"/>
  <c r="B297" i="10" s="1"/>
  <c r="B321" i="10" s="1"/>
  <c r="B345" i="10" s="1"/>
  <c r="B369" i="10" s="1"/>
  <c r="B393" i="10" s="1"/>
  <c r="B417" i="10" s="1"/>
  <c r="B441" i="10" s="1"/>
  <c r="B465" i="10" s="1"/>
  <c r="B489" i="10" s="1"/>
  <c r="B513" i="10" s="1"/>
  <c r="B537" i="10" s="1"/>
  <c r="B561" i="10" s="1"/>
  <c r="B585" i="10" s="1"/>
  <c r="B609" i="10" s="1"/>
  <c r="B633" i="10" s="1"/>
  <c r="B657" i="10" s="1"/>
  <c r="B10" i="10"/>
  <c r="C7" i="10" l="1" a="1"/>
  <c r="C7" i="10" s="1"/>
  <c r="D7" i="10" s="1"/>
  <c r="E7" i="10" s="1"/>
  <c r="A8" i="10"/>
  <c r="A31" i="10"/>
  <c r="A54" i="10"/>
  <c r="C30" i="10" a="1"/>
  <c r="C30" i="10" s="1"/>
  <c r="D30" i="10" s="1"/>
  <c r="E30" i="10" s="1"/>
  <c r="A124" i="10"/>
  <c r="C100" i="10" a="1"/>
  <c r="C100" i="10" s="1"/>
  <c r="D100" i="10" s="1"/>
  <c r="E100" i="10" s="1"/>
  <c r="A77" i="10"/>
  <c r="C53" i="10" a="1"/>
  <c r="C53" i="10" s="1"/>
  <c r="D53" i="10" s="1"/>
  <c r="E53" i="10" s="1"/>
  <c r="B11" i="10"/>
  <c r="B34" i="10"/>
  <c r="B58" i="10" s="1"/>
  <c r="B82" i="10" s="1"/>
  <c r="B106" i="10" s="1"/>
  <c r="B130" i="10" s="1"/>
  <c r="B154" i="10" s="1"/>
  <c r="B178" i="10" s="1"/>
  <c r="B202" i="10" s="1"/>
  <c r="B226" i="10" s="1"/>
  <c r="B250" i="10" s="1"/>
  <c r="B274" i="10" s="1"/>
  <c r="B298" i="10" s="1"/>
  <c r="B322" i="10" s="1"/>
  <c r="B346" i="10" s="1"/>
  <c r="B370" i="10" s="1"/>
  <c r="B394" i="10" s="1"/>
  <c r="B418" i="10" s="1"/>
  <c r="B442" i="10" s="1"/>
  <c r="B466" i="10" s="1"/>
  <c r="B490" i="10" s="1"/>
  <c r="B514" i="10" s="1"/>
  <c r="B538" i="10" s="1"/>
  <c r="B562" i="10" s="1"/>
  <c r="B586" i="10" s="1"/>
  <c r="B610" i="10" s="1"/>
  <c r="B634" i="10" s="1"/>
  <c r="B658" i="10" s="1"/>
  <c r="A55" i="10" l="1"/>
  <c r="C31" i="10" a="1"/>
  <c r="C31" i="10" s="1"/>
  <c r="D31" i="10" s="1"/>
  <c r="E31" i="10" s="1"/>
  <c r="A101" i="10"/>
  <c r="C77" i="10" a="1"/>
  <c r="C77" i="10" s="1"/>
  <c r="D77" i="10" s="1"/>
  <c r="E77" i="10" s="1"/>
  <c r="A148" i="10"/>
  <c r="C124" i="10" a="1"/>
  <c r="C124" i="10" s="1"/>
  <c r="D124" i="10" s="1"/>
  <c r="E124" i="10" s="1"/>
  <c r="A78" i="10"/>
  <c r="C54" i="10" a="1"/>
  <c r="C54" i="10" s="1"/>
  <c r="D54" i="10" s="1"/>
  <c r="E54" i="10" s="1"/>
  <c r="C8" i="10" a="1"/>
  <c r="C8" i="10" s="1"/>
  <c r="D8" i="10" s="1"/>
  <c r="E8" i="10" s="1"/>
  <c r="A32" i="10"/>
  <c r="A9" i="10"/>
  <c r="B35" i="10"/>
  <c r="B59" i="10" s="1"/>
  <c r="B83" i="10" s="1"/>
  <c r="B107" i="10" s="1"/>
  <c r="B131" i="10" s="1"/>
  <c r="B155" i="10" s="1"/>
  <c r="B179" i="10" s="1"/>
  <c r="B203" i="10" s="1"/>
  <c r="B227" i="10" s="1"/>
  <c r="B251" i="10" s="1"/>
  <c r="B275" i="10" s="1"/>
  <c r="B299" i="10" s="1"/>
  <c r="B323" i="10" s="1"/>
  <c r="B347" i="10" s="1"/>
  <c r="B371" i="10" s="1"/>
  <c r="B395" i="10" s="1"/>
  <c r="B419" i="10" s="1"/>
  <c r="B443" i="10" s="1"/>
  <c r="B467" i="10" s="1"/>
  <c r="B491" i="10" s="1"/>
  <c r="B515" i="10" s="1"/>
  <c r="B539" i="10" s="1"/>
  <c r="B563" i="10" s="1"/>
  <c r="B587" i="10" s="1"/>
  <c r="B611" i="10" s="1"/>
  <c r="B635" i="10" s="1"/>
  <c r="B659" i="10" s="1"/>
  <c r="B12" i="10"/>
  <c r="A56" i="10" l="1"/>
  <c r="C32" i="10" a="1"/>
  <c r="C32" i="10" s="1"/>
  <c r="D32" i="10" s="1"/>
  <c r="E32" i="10" s="1"/>
  <c r="C9" i="10" a="1"/>
  <c r="C9" i="10" s="1"/>
  <c r="D9" i="10" s="1"/>
  <c r="E9" i="10" s="1"/>
  <c r="A10" i="10"/>
  <c r="A33" i="10"/>
  <c r="A102" i="10"/>
  <c r="C78" i="10" a="1"/>
  <c r="C78" i="10" s="1"/>
  <c r="D78" i="10" s="1"/>
  <c r="E78" i="10" s="1"/>
  <c r="A172" i="10"/>
  <c r="C148" i="10" a="1"/>
  <c r="C148" i="10" s="1"/>
  <c r="D148" i="10" s="1"/>
  <c r="E148" i="10" s="1"/>
  <c r="A125" i="10"/>
  <c r="C101" i="10" a="1"/>
  <c r="C101" i="10" s="1"/>
  <c r="D101" i="10" s="1"/>
  <c r="E101" i="10" s="1"/>
  <c r="A79" i="10"/>
  <c r="C55" i="10" a="1"/>
  <c r="C55" i="10" s="1"/>
  <c r="D55" i="10" s="1"/>
  <c r="E55" i="10" s="1"/>
  <c r="B13" i="10"/>
  <c r="B36" i="10"/>
  <c r="B60" i="10" s="1"/>
  <c r="B84" i="10" s="1"/>
  <c r="B108" i="10" s="1"/>
  <c r="B132" i="10" s="1"/>
  <c r="B156" i="10" s="1"/>
  <c r="B180" i="10" s="1"/>
  <c r="B204" i="10" s="1"/>
  <c r="B228" i="10" s="1"/>
  <c r="B252" i="10" s="1"/>
  <c r="B276" i="10" s="1"/>
  <c r="B300" i="10" s="1"/>
  <c r="B324" i="10" s="1"/>
  <c r="B348" i="10" s="1"/>
  <c r="B372" i="10" s="1"/>
  <c r="B396" i="10" s="1"/>
  <c r="B420" i="10" s="1"/>
  <c r="B444" i="10" s="1"/>
  <c r="B468" i="10" s="1"/>
  <c r="B492" i="10" s="1"/>
  <c r="B516" i="10" s="1"/>
  <c r="B540" i="10" s="1"/>
  <c r="B564" i="10" s="1"/>
  <c r="B588" i="10" s="1"/>
  <c r="B612" i="10" s="1"/>
  <c r="B636" i="10" s="1"/>
  <c r="B660" i="10" s="1"/>
  <c r="A103" i="10" l="1"/>
  <c r="C79" i="10" a="1"/>
  <c r="C79" i="10" s="1"/>
  <c r="D79" i="10" s="1"/>
  <c r="E79" i="10" s="1"/>
  <c r="A149" i="10"/>
  <c r="C125" i="10" a="1"/>
  <c r="C125" i="10" s="1"/>
  <c r="D125" i="10" s="1"/>
  <c r="E125" i="10" s="1"/>
  <c r="A196" i="10"/>
  <c r="C172" i="10" a="1"/>
  <c r="C172" i="10" s="1"/>
  <c r="D172" i="10" s="1"/>
  <c r="E172" i="10" s="1"/>
  <c r="A126" i="10"/>
  <c r="C102" i="10" a="1"/>
  <c r="C102" i="10" s="1"/>
  <c r="D102" i="10" s="1"/>
  <c r="E102" i="10" s="1"/>
  <c r="C10" i="10" a="1"/>
  <c r="C10" i="10" s="1"/>
  <c r="D10" i="10" s="1"/>
  <c r="E10" i="10" s="1"/>
  <c r="A11" i="10"/>
  <c r="A34" i="10"/>
  <c r="A57" i="10"/>
  <c r="C33" i="10" a="1"/>
  <c r="C33" i="10" s="1"/>
  <c r="D33" i="10" s="1"/>
  <c r="E33" i="10" s="1"/>
  <c r="A80" i="10"/>
  <c r="C56" i="10" a="1"/>
  <c r="C56" i="10" s="1"/>
  <c r="D56" i="10" s="1"/>
  <c r="E56" i="10" s="1"/>
  <c r="B37" i="10"/>
  <c r="B61" i="10" s="1"/>
  <c r="B85" i="10" s="1"/>
  <c r="B109" i="10" s="1"/>
  <c r="B133" i="10" s="1"/>
  <c r="B157" i="10" s="1"/>
  <c r="B181" i="10" s="1"/>
  <c r="B205" i="10" s="1"/>
  <c r="B229" i="10" s="1"/>
  <c r="B253" i="10" s="1"/>
  <c r="B277" i="10" s="1"/>
  <c r="B301" i="10" s="1"/>
  <c r="B325" i="10" s="1"/>
  <c r="B349" i="10" s="1"/>
  <c r="B373" i="10" s="1"/>
  <c r="B397" i="10" s="1"/>
  <c r="B421" i="10" s="1"/>
  <c r="B445" i="10" s="1"/>
  <c r="B469" i="10" s="1"/>
  <c r="B493" i="10" s="1"/>
  <c r="B517" i="10" s="1"/>
  <c r="B541" i="10" s="1"/>
  <c r="B565" i="10" s="1"/>
  <c r="B589" i="10" s="1"/>
  <c r="B613" i="10" s="1"/>
  <c r="B637" i="10" s="1"/>
  <c r="B661" i="10" s="1"/>
  <c r="B14" i="10"/>
  <c r="A104" i="10" l="1"/>
  <c r="C80" i="10" a="1"/>
  <c r="C80" i="10" s="1"/>
  <c r="D80" i="10" s="1"/>
  <c r="E80" i="10" s="1"/>
  <c r="A81" i="10"/>
  <c r="C57" i="10" a="1"/>
  <c r="C57" i="10" s="1"/>
  <c r="D57" i="10" s="1"/>
  <c r="E57" i="10" s="1"/>
  <c r="C11" i="10" a="1"/>
  <c r="C11" i="10" s="1"/>
  <c r="D11" i="10" s="1"/>
  <c r="E11" i="10" s="1"/>
  <c r="A12" i="10"/>
  <c r="A35" i="10"/>
  <c r="A58" i="10"/>
  <c r="C34" i="10" a="1"/>
  <c r="C34" i="10" s="1"/>
  <c r="D34" i="10" s="1"/>
  <c r="E34" i="10" s="1"/>
  <c r="A150" i="10"/>
  <c r="C126" i="10" a="1"/>
  <c r="C126" i="10" s="1"/>
  <c r="D126" i="10" s="1"/>
  <c r="E126" i="10" s="1"/>
  <c r="A220" i="10"/>
  <c r="C196" i="10" a="1"/>
  <c r="C196" i="10" s="1"/>
  <c r="D196" i="10" s="1"/>
  <c r="E196" i="10" s="1"/>
  <c r="A173" i="10"/>
  <c r="C149" i="10" a="1"/>
  <c r="C149" i="10" s="1"/>
  <c r="D149" i="10" s="1"/>
  <c r="E149" i="10" s="1"/>
  <c r="A127" i="10"/>
  <c r="C103" i="10" a="1"/>
  <c r="C103" i="10" s="1"/>
  <c r="D103" i="10" s="1"/>
  <c r="E103" i="10" s="1"/>
  <c r="B15" i="10"/>
  <c r="B38" i="10"/>
  <c r="B62" i="10" s="1"/>
  <c r="B86" i="10" s="1"/>
  <c r="B110" i="10" s="1"/>
  <c r="B134" i="10" s="1"/>
  <c r="B158" i="10" s="1"/>
  <c r="B182" i="10" s="1"/>
  <c r="B206" i="10" s="1"/>
  <c r="B230" i="10" s="1"/>
  <c r="B254" i="10" s="1"/>
  <c r="B278" i="10" s="1"/>
  <c r="B302" i="10" s="1"/>
  <c r="B326" i="10" s="1"/>
  <c r="B350" i="10" s="1"/>
  <c r="B374" i="10" s="1"/>
  <c r="B398" i="10" s="1"/>
  <c r="B422" i="10" s="1"/>
  <c r="B446" i="10" s="1"/>
  <c r="B470" i="10" s="1"/>
  <c r="B494" i="10" s="1"/>
  <c r="B518" i="10" s="1"/>
  <c r="B542" i="10" s="1"/>
  <c r="B566" i="10" s="1"/>
  <c r="B590" i="10" s="1"/>
  <c r="B614" i="10" s="1"/>
  <c r="B638" i="10" s="1"/>
  <c r="B662" i="10" s="1"/>
  <c r="A151" i="10" l="1"/>
  <c r="C127" i="10" a="1"/>
  <c r="C127" i="10" s="1"/>
  <c r="D127" i="10" s="1"/>
  <c r="E127" i="10" s="1"/>
  <c r="A197" i="10"/>
  <c r="C173" i="10" a="1"/>
  <c r="C173" i="10" s="1"/>
  <c r="D173" i="10" s="1"/>
  <c r="E173" i="10" s="1"/>
  <c r="A244" i="10"/>
  <c r="C220" i="10" a="1"/>
  <c r="C220" i="10" s="1"/>
  <c r="D220" i="10" s="1"/>
  <c r="E220" i="10" s="1"/>
  <c r="A174" i="10"/>
  <c r="C150" i="10" a="1"/>
  <c r="C150" i="10" s="1"/>
  <c r="D150" i="10" s="1"/>
  <c r="E150" i="10" s="1"/>
  <c r="A82" i="10"/>
  <c r="C58" i="10" a="1"/>
  <c r="C58" i="10" s="1"/>
  <c r="D58" i="10" s="1"/>
  <c r="E58" i="10" s="1"/>
  <c r="C12" i="10" a="1"/>
  <c r="C12" i="10" s="1"/>
  <c r="D12" i="10" s="1"/>
  <c r="E12" i="10" s="1"/>
  <c r="A36" i="10"/>
  <c r="A13" i="10"/>
  <c r="A59" i="10"/>
  <c r="C35" i="10" a="1"/>
  <c r="C35" i="10" s="1"/>
  <c r="D35" i="10" s="1"/>
  <c r="E35" i="10" s="1"/>
  <c r="A105" i="10"/>
  <c r="C81" i="10" a="1"/>
  <c r="C81" i="10" s="1"/>
  <c r="D81" i="10" s="1"/>
  <c r="E81" i="10" s="1"/>
  <c r="A128" i="10"/>
  <c r="C104" i="10" a="1"/>
  <c r="C104" i="10" s="1"/>
  <c r="D104" i="10" s="1"/>
  <c r="E104" i="10" s="1"/>
  <c r="B39" i="10"/>
  <c r="B63" i="10" s="1"/>
  <c r="B87" i="10" s="1"/>
  <c r="B111" i="10" s="1"/>
  <c r="B135" i="10" s="1"/>
  <c r="B159" i="10" s="1"/>
  <c r="B183" i="10" s="1"/>
  <c r="B207" i="10" s="1"/>
  <c r="B231" i="10" s="1"/>
  <c r="B255" i="10" s="1"/>
  <c r="B279" i="10" s="1"/>
  <c r="B303" i="10" s="1"/>
  <c r="B327" i="10" s="1"/>
  <c r="B351" i="10" s="1"/>
  <c r="B375" i="10" s="1"/>
  <c r="B399" i="10" s="1"/>
  <c r="B423" i="10" s="1"/>
  <c r="B447" i="10" s="1"/>
  <c r="B471" i="10" s="1"/>
  <c r="B495" i="10" s="1"/>
  <c r="B519" i="10" s="1"/>
  <c r="B543" i="10" s="1"/>
  <c r="B567" i="10" s="1"/>
  <c r="B591" i="10" s="1"/>
  <c r="B615" i="10" s="1"/>
  <c r="B639" i="10" s="1"/>
  <c r="B663" i="10" s="1"/>
  <c r="B16" i="10"/>
  <c r="A152" i="10" l="1"/>
  <c r="C128" i="10" a="1"/>
  <c r="C128" i="10" s="1"/>
  <c r="D128" i="10" s="1"/>
  <c r="E128" i="10" s="1"/>
  <c r="A129" i="10"/>
  <c r="C105" i="10" a="1"/>
  <c r="C105" i="10" s="1"/>
  <c r="D105" i="10" s="1"/>
  <c r="E105" i="10" s="1"/>
  <c r="A83" i="10"/>
  <c r="C59" i="10" a="1"/>
  <c r="C59" i="10" s="1"/>
  <c r="D59" i="10" s="1"/>
  <c r="E59" i="10" s="1"/>
  <c r="A60" i="10"/>
  <c r="C36" i="10" a="1"/>
  <c r="C36" i="10" s="1"/>
  <c r="D36" i="10" s="1"/>
  <c r="E36" i="10" s="1"/>
  <c r="C13" i="10" a="1"/>
  <c r="C13" i="10" s="1"/>
  <c r="D13" i="10" s="1"/>
  <c r="E13" i="10" s="1"/>
  <c r="A14" i="10"/>
  <c r="A37" i="10"/>
  <c r="A106" i="10"/>
  <c r="C82" i="10" a="1"/>
  <c r="C82" i="10" s="1"/>
  <c r="D82" i="10" s="1"/>
  <c r="E82" i="10" s="1"/>
  <c r="A198" i="10"/>
  <c r="C174" i="10" a="1"/>
  <c r="C174" i="10" s="1"/>
  <c r="D174" i="10" s="1"/>
  <c r="E174" i="10" s="1"/>
  <c r="A268" i="10"/>
  <c r="C244" i="10" a="1"/>
  <c r="C244" i="10" s="1"/>
  <c r="D244" i="10" s="1"/>
  <c r="E244" i="10" s="1"/>
  <c r="A221" i="10"/>
  <c r="C197" i="10" a="1"/>
  <c r="C197" i="10" s="1"/>
  <c r="D197" i="10" s="1"/>
  <c r="E197" i="10" s="1"/>
  <c r="A175" i="10"/>
  <c r="C151" i="10" a="1"/>
  <c r="C151" i="10" s="1"/>
  <c r="D151" i="10" s="1"/>
  <c r="E151" i="10" s="1"/>
  <c r="B17" i="10"/>
  <c r="B40" i="10"/>
  <c r="B64" i="10" s="1"/>
  <c r="B88" i="10" s="1"/>
  <c r="B112" i="10" s="1"/>
  <c r="B136" i="10" s="1"/>
  <c r="B160" i="10" s="1"/>
  <c r="B184" i="10" s="1"/>
  <c r="B208" i="10" s="1"/>
  <c r="B232" i="10" s="1"/>
  <c r="B256" i="10" s="1"/>
  <c r="B280" i="10" s="1"/>
  <c r="B304" i="10" s="1"/>
  <c r="B328" i="10" s="1"/>
  <c r="B352" i="10" s="1"/>
  <c r="B376" i="10" s="1"/>
  <c r="B400" i="10" s="1"/>
  <c r="B424" i="10" s="1"/>
  <c r="B448" i="10" s="1"/>
  <c r="B472" i="10" s="1"/>
  <c r="B496" i="10" s="1"/>
  <c r="B520" i="10" s="1"/>
  <c r="B544" i="10" s="1"/>
  <c r="B568" i="10" s="1"/>
  <c r="B592" i="10" s="1"/>
  <c r="B616" i="10" s="1"/>
  <c r="B640" i="10" s="1"/>
  <c r="B664" i="10" s="1"/>
  <c r="A199" i="10" l="1"/>
  <c r="C175" i="10" a="1"/>
  <c r="C175" i="10" s="1"/>
  <c r="D175" i="10" s="1"/>
  <c r="E175" i="10" s="1"/>
  <c r="A245" i="10"/>
  <c r="C221" i="10" a="1"/>
  <c r="C221" i="10" s="1"/>
  <c r="D221" i="10" s="1"/>
  <c r="E221" i="10" s="1"/>
  <c r="A292" i="10"/>
  <c r="C268" i="10" a="1"/>
  <c r="C268" i="10" s="1"/>
  <c r="D268" i="10" s="1"/>
  <c r="E268" i="10" s="1"/>
  <c r="A222" i="10"/>
  <c r="C198" i="10" a="1"/>
  <c r="C198" i="10" s="1"/>
  <c r="D198" i="10" s="1"/>
  <c r="E198" i="10" s="1"/>
  <c r="A130" i="10"/>
  <c r="C106" i="10" a="1"/>
  <c r="C106" i="10" s="1"/>
  <c r="D106" i="10" s="1"/>
  <c r="E106" i="10" s="1"/>
  <c r="C14" i="10" a="1"/>
  <c r="C14" i="10" s="1"/>
  <c r="D14" i="10" s="1"/>
  <c r="E14" i="10" s="1"/>
  <c r="A15" i="10"/>
  <c r="A38" i="10"/>
  <c r="A61" i="10"/>
  <c r="C37" i="10" a="1"/>
  <c r="C37" i="10" s="1"/>
  <c r="D37" i="10" s="1"/>
  <c r="E37" i="10" s="1"/>
  <c r="A84" i="10"/>
  <c r="C60" i="10" a="1"/>
  <c r="C60" i="10" s="1"/>
  <c r="D60" i="10" s="1"/>
  <c r="E60" i="10" s="1"/>
  <c r="A107" i="10"/>
  <c r="C83" i="10" a="1"/>
  <c r="C83" i="10" s="1"/>
  <c r="D83" i="10" s="1"/>
  <c r="E83" i="10" s="1"/>
  <c r="A153" i="10"/>
  <c r="C129" i="10" a="1"/>
  <c r="C129" i="10" s="1"/>
  <c r="D129" i="10" s="1"/>
  <c r="E129" i="10" s="1"/>
  <c r="A176" i="10"/>
  <c r="C152" i="10" a="1"/>
  <c r="C152" i="10" s="1"/>
  <c r="D152" i="10" s="1"/>
  <c r="E152" i="10" s="1"/>
  <c r="B41" i="10"/>
  <c r="B65" i="10" s="1"/>
  <c r="B89" i="10" s="1"/>
  <c r="B113" i="10" s="1"/>
  <c r="B137" i="10" s="1"/>
  <c r="B161" i="10" s="1"/>
  <c r="B185" i="10" s="1"/>
  <c r="B209" i="10" s="1"/>
  <c r="B233" i="10" s="1"/>
  <c r="B257" i="10" s="1"/>
  <c r="B281" i="10" s="1"/>
  <c r="B305" i="10" s="1"/>
  <c r="B329" i="10" s="1"/>
  <c r="B353" i="10" s="1"/>
  <c r="B377" i="10" s="1"/>
  <c r="B401" i="10" s="1"/>
  <c r="B425" i="10" s="1"/>
  <c r="B449" i="10" s="1"/>
  <c r="B473" i="10" s="1"/>
  <c r="B497" i="10" s="1"/>
  <c r="B521" i="10" s="1"/>
  <c r="B545" i="10" s="1"/>
  <c r="B569" i="10" s="1"/>
  <c r="B593" i="10" s="1"/>
  <c r="B617" i="10" s="1"/>
  <c r="B641" i="10" s="1"/>
  <c r="B665" i="10" s="1"/>
  <c r="B18" i="10"/>
  <c r="A200" i="10" l="1"/>
  <c r="C176" i="10" a="1"/>
  <c r="C176" i="10" s="1"/>
  <c r="D176" i="10" s="1"/>
  <c r="E176" i="10" s="1"/>
  <c r="A177" i="10"/>
  <c r="C153" i="10" a="1"/>
  <c r="C153" i="10" s="1"/>
  <c r="D153" i="10" s="1"/>
  <c r="E153" i="10" s="1"/>
  <c r="A131" i="10"/>
  <c r="C107" i="10" a="1"/>
  <c r="C107" i="10" s="1"/>
  <c r="D107" i="10" s="1"/>
  <c r="E107" i="10" s="1"/>
  <c r="A108" i="10"/>
  <c r="C84" i="10" a="1"/>
  <c r="C84" i="10" s="1"/>
  <c r="D84" i="10" s="1"/>
  <c r="E84" i="10" s="1"/>
  <c r="A85" i="10"/>
  <c r="C61" i="10" a="1"/>
  <c r="C61" i="10" s="1"/>
  <c r="D61" i="10" s="1"/>
  <c r="E61" i="10" s="1"/>
  <c r="C15" i="10" a="1"/>
  <c r="C15" i="10" s="1"/>
  <c r="D15" i="10" s="1"/>
  <c r="E15" i="10" s="1"/>
  <c r="A16" i="10"/>
  <c r="A39" i="10"/>
  <c r="A62" i="10"/>
  <c r="C38" i="10" a="1"/>
  <c r="C38" i="10" s="1"/>
  <c r="D38" i="10" s="1"/>
  <c r="E38" i="10" s="1"/>
  <c r="A154" i="10"/>
  <c r="C130" i="10" a="1"/>
  <c r="C130" i="10" s="1"/>
  <c r="D130" i="10" s="1"/>
  <c r="E130" i="10" s="1"/>
  <c r="A246" i="10"/>
  <c r="C222" i="10" a="1"/>
  <c r="C222" i="10" s="1"/>
  <c r="D222" i="10" s="1"/>
  <c r="E222" i="10" s="1"/>
  <c r="A316" i="10"/>
  <c r="C292" i="10" a="1"/>
  <c r="C292" i="10" s="1"/>
  <c r="D292" i="10" s="1"/>
  <c r="E292" i="10" s="1"/>
  <c r="A269" i="10"/>
  <c r="C245" i="10" a="1"/>
  <c r="C245" i="10" s="1"/>
  <c r="D245" i="10" s="1"/>
  <c r="E245" i="10" s="1"/>
  <c r="A223" i="10"/>
  <c r="C199" i="10" a="1"/>
  <c r="C199" i="10" s="1"/>
  <c r="D199" i="10" s="1"/>
  <c r="E199" i="10" s="1"/>
  <c r="B19" i="10"/>
  <c r="B42" i="10"/>
  <c r="B66" i="10" s="1"/>
  <c r="B90" i="10" s="1"/>
  <c r="B114" i="10" s="1"/>
  <c r="B138" i="10" s="1"/>
  <c r="B162" i="10" s="1"/>
  <c r="B186" i="10" s="1"/>
  <c r="B210" i="10" s="1"/>
  <c r="B234" i="10" s="1"/>
  <c r="B258" i="10" s="1"/>
  <c r="B282" i="10" s="1"/>
  <c r="B306" i="10" s="1"/>
  <c r="B330" i="10" s="1"/>
  <c r="B354" i="10" s="1"/>
  <c r="B378" i="10" s="1"/>
  <c r="B402" i="10" s="1"/>
  <c r="B426" i="10" s="1"/>
  <c r="B450" i="10" s="1"/>
  <c r="B474" i="10" s="1"/>
  <c r="B498" i="10" s="1"/>
  <c r="B522" i="10" s="1"/>
  <c r="B546" i="10" s="1"/>
  <c r="B570" i="10" s="1"/>
  <c r="B594" i="10" s="1"/>
  <c r="B618" i="10" s="1"/>
  <c r="B642" i="10" s="1"/>
  <c r="B666" i="10" s="1"/>
  <c r="A247" i="10" l="1"/>
  <c r="C223" i="10" a="1"/>
  <c r="C223" i="10" s="1"/>
  <c r="D223" i="10" s="1"/>
  <c r="E223" i="10" s="1"/>
  <c r="A293" i="10"/>
  <c r="C269" i="10" a="1"/>
  <c r="C269" i="10" s="1"/>
  <c r="D269" i="10" s="1"/>
  <c r="E269" i="10" s="1"/>
  <c r="A340" i="10"/>
  <c r="C316" i="10" a="1"/>
  <c r="C316" i="10" s="1"/>
  <c r="D316" i="10" s="1"/>
  <c r="E316" i="10" s="1"/>
  <c r="A270" i="10"/>
  <c r="C246" i="10" a="1"/>
  <c r="C246" i="10" s="1"/>
  <c r="D246" i="10" s="1"/>
  <c r="E246" i="10" s="1"/>
  <c r="A178" i="10"/>
  <c r="C154" i="10" a="1"/>
  <c r="C154" i="10" s="1"/>
  <c r="D154" i="10" s="1"/>
  <c r="E154" i="10" s="1"/>
  <c r="A86" i="10"/>
  <c r="C62" i="10" a="1"/>
  <c r="C62" i="10" s="1"/>
  <c r="D62" i="10" s="1"/>
  <c r="E62" i="10" s="1"/>
  <c r="C16" i="10" a="1"/>
  <c r="C16" i="10" s="1"/>
  <c r="D16" i="10" s="1"/>
  <c r="E16" i="10" s="1"/>
  <c r="A40" i="10"/>
  <c r="A17" i="10"/>
  <c r="A63" i="10"/>
  <c r="C39" i="10" a="1"/>
  <c r="C39" i="10" s="1"/>
  <c r="D39" i="10" s="1"/>
  <c r="E39" i="10" s="1"/>
  <c r="A109" i="10"/>
  <c r="C85" i="10" a="1"/>
  <c r="C85" i="10" s="1"/>
  <c r="D85" i="10" s="1"/>
  <c r="E85" i="10" s="1"/>
  <c r="A132" i="10"/>
  <c r="C108" i="10" a="1"/>
  <c r="C108" i="10" s="1"/>
  <c r="D108" i="10" s="1"/>
  <c r="E108" i="10" s="1"/>
  <c r="A155" i="10"/>
  <c r="C131" i="10" a="1"/>
  <c r="C131" i="10" s="1"/>
  <c r="D131" i="10" s="1"/>
  <c r="E131" i="10" s="1"/>
  <c r="A201" i="10"/>
  <c r="C177" i="10" a="1"/>
  <c r="C177" i="10" s="1"/>
  <c r="D177" i="10" s="1"/>
  <c r="E177" i="10" s="1"/>
  <c r="A224" i="10"/>
  <c r="C200" i="10" a="1"/>
  <c r="C200" i="10" s="1"/>
  <c r="D200" i="10" s="1"/>
  <c r="E200" i="10" s="1"/>
  <c r="B43" i="10"/>
  <c r="B67" i="10" s="1"/>
  <c r="B91" i="10" s="1"/>
  <c r="B115" i="10" s="1"/>
  <c r="B139" i="10" s="1"/>
  <c r="B163" i="10" s="1"/>
  <c r="B187" i="10" s="1"/>
  <c r="B211" i="10" s="1"/>
  <c r="B235" i="10" s="1"/>
  <c r="B259" i="10" s="1"/>
  <c r="B283" i="10" s="1"/>
  <c r="B307" i="10" s="1"/>
  <c r="B331" i="10" s="1"/>
  <c r="B355" i="10" s="1"/>
  <c r="B379" i="10" s="1"/>
  <c r="B403" i="10" s="1"/>
  <c r="B427" i="10" s="1"/>
  <c r="B451" i="10" s="1"/>
  <c r="B475" i="10" s="1"/>
  <c r="B499" i="10" s="1"/>
  <c r="B523" i="10" s="1"/>
  <c r="B547" i="10" s="1"/>
  <c r="B571" i="10" s="1"/>
  <c r="B595" i="10" s="1"/>
  <c r="B619" i="10" s="1"/>
  <c r="B643" i="10" s="1"/>
  <c r="B667" i="10" s="1"/>
  <c r="B20" i="10"/>
  <c r="A248" i="10" l="1"/>
  <c r="C224" i="10" a="1"/>
  <c r="C224" i="10" s="1"/>
  <c r="D224" i="10" s="1"/>
  <c r="E224" i="10" s="1"/>
  <c r="A225" i="10"/>
  <c r="C201" i="10" a="1"/>
  <c r="C201" i="10" s="1"/>
  <c r="D201" i="10" s="1"/>
  <c r="E201" i="10" s="1"/>
  <c r="A179" i="10"/>
  <c r="C155" i="10" a="1"/>
  <c r="C155" i="10" s="1"/>
  <c r="D155" i="10" s="1"/>
  <c r="E155" i="10" s="1"/>
  <c r="A156" i="10"/>
  <c r="C132" i="10" a="1"/>
  <c r="C132" i="10" s="1"/>
  <c r="D132" i="10" s="1"/>
  <c r="E132" i="10" s="1"/>
  <c r="A133" i="10"/>
  <c r="C109" i="10" a="1"/>
  <c r="C109" i="10" s="1"/>
  <c r="D109" i="10" s="1"/>
  <c r="E109" i="10" s="1"/>
  <c r="A87" i="10"/>
  <c r="C63" i="10" a="1"/>
  <c r="C63" i="10" s="1"/>
  <c r="D63" i="10" s="1"/>
  <c r="E63" i="10" s="1"/>
  <c r="A64" i="10"/>
  <c r="C40" i="10" a="1"/>
  <c r="C40" i="10" s="1"/>
  <c r="D40" i="10" s="1"/>
  <c r="E40" i="10" s="1"/>
  <c r="C17" i="10" a="1"/>
  <c r="C17" i="10" s="1"/>
  <c r="D17" i="10" s="1"/>
  <c r="E17" i="10" s="1"/>
  <c r="A41" i="10"/>
  <c r="A18" i="10"/>
  <c r="A110" i="10"/>
  <c r="C86" i="10" a="1"/>
  <c r="C86" i="10" s="1"/>
  <c r="D86" i="10" s="1"/>
  <c r="E86" i="10" s="1"/>
  <c r="A202" i="10"/>
  <c r="C178" i="10" a="1"/>
  <c r="C178" i="10" s="1"/>
  <c r="D178" i="10" s="1"/>
  <c r="E178" i="10" s="1"/>
  <c r="A294" i="10"/>
  <c r="C270" i="10" a="1"/>
  <c r="C270" i="10" s="1"/>
  <c r="D270" i="10" s="1"/>
  <c r="E270" i="10" s="1"/>
  <c r="A364" i="10"/>
  <c r="C340" i="10" a="1"/>
  <c r="C340" i="10" s="1"/>
  <c r="D340" i="10" s="1"/>
  <c r="E340" i="10" s="1"/>
  <c r="A317" i="10"/>
  <c r="C293" i="10" a="1"/>
  <c r="C293" i="10" s="1"/>
  <c r="D293" i="10" s="1"/>
  <c r="E293" i="10" s="1"/>
  <c r="A271" i="10"/>
  <c r="C247" i="10" a="1"/>
  <c r="C247" i="10" s="1"/>
  <c r="D247" i="10" s="1"/>
  <c r="E247" i="10" s="1"/>
  <c r="B21" i="10"/>
  <c r="B44" i="10"/>
  <c r="B68" i="10" s="1"/>
  <c r="B92" i="10" s="1"/>
  <c r="B116" i="10" s="1"/>
  <c r="B140" i="10" s="1"/>
  <c r="B164" i="10" s="1"/>
  <c r="B188" i="10" s="1"/>
  <c r="B212" i="10" s="1"/>
  <c r="B236" i="10" s="1"/>
  <c r="B260" i="10" s="1"/>
  <c r="B284" i="10" s="1"/>
  <c r="B308" i="10" s="1"/>
  <c r="B332" i="10" s="1"/>
  <c r="B356" i="10" s="1"/>
  <c r="B380" i="10" s="1"/>
  <c r="B404" i="10" s="1"/>
  <c r="B428" i="10" s="1"/>
  <c r="B452" i="10" s="1"/>
  <c r="B476" i="10" s="1"/>
  <c r="B500" i="10" s="1"/>
  <c r="B524" i="10" s="1"/>
  <c r="B548" i="10" s="1"/>
  <c r="B572" i="10" s="1"/>
  <c r="B596" i="10" s="1"/>
  <c r="B620" i="10" s="1"/>
  <c r="B644" i="10" s="1"/>
  <c r="B668" i="10" s="1"/>
  <c r="A295" i="10" l="1"/>
  <c r="C271" i="10" a="1"/>
  <c r="C271" i="10" s="1"/>
  <c r="D271" i="10" s="1"/>
  <c r="E271" i="10" s="1"/>
  <c r="A341" i="10"/>
  <c r="C317" i="10" a="1"/>
  <c r="C317" i="10" s="1"/>
  <c r="D317" i="10" s="1"/>
  <c r="E317" i="10" s="1"/>
  <c r="A388" i="10"/>
  <c r="C364" i="10" a="1"/>
  <c r="C364" i="10" s="1"/>
  <c r="D364" i="10" s="1"/>
  <c r="E364" i="10" s="1"/>
  <c r="A318" i="10"/>
  <c r="C294" i="10" a="1"/>
  <c r="C294" i="10" s="1"/>
  <c r="D294" i="10" s="1"/>
  <c r="E294" i="10" s="1"/>
  <c r="A226" i="10"/>
  <c r="C202" i="10" a="1"/>
  <c r="C202" i="10" s="1"/>
  <c r="D202" i="10" s="1"/>
  <c r="E202" i="10" s="1"/>
  <c r="A134" i="10"/>
  <c r="C110" i="10" a="1"/>
  <c r="C110" i="10" s="1"/>
  <c r="D110" i="10" s="1"/>
  <c r="E110" i="10" s="1"/>
  <c r="A65" i="10"/>
  <c r="C41" i="10" a="1"/>
  <c r="C41" i="10" s="1"/>
  <c r="D41" i="10" s="1"/>
  <c r="E41" i="10" s="1"/>
  <c r="C18" i="10" a="1"/>
  <c r="C18" i="10" s="1"/>
  <c r="D18" i="10" s="1"/>
  <c r="E18" i="10" s="1"/>
  <c r="A19" i="10"/>
  <c r="A42" i="10"/>
  <c r="A88" i="10"/>
  <c r="C64" i="10" a="1"/>
  <c r="C64" i="10" s="1"/>
  <c r="D64" i="10" s="1"/>
  <c r="E64" i="10" s="1"/>
  <c r="A111" i="10"/>
  <c r="C87" i="10" a="1"/>
  <c r="C87" i="10" s="1"/>
  <c r="D87" i="10" s="1"/>
  <c r="E87" i="10" s="1"/>
  <c r="A157" i="10"/>
  <c r="C133" i="10" a="1"/>
  <c r="C133" i="10" s="1"/>
  <c r="D133" i="10" s="1"/>
  <c r="E133" i="10" s="1"/>
  <c r="A180" i="10"/>
  <c r="C156" i="10" a="1"/>
  <c r="C156" i="10" s="1"/>
  <c r="D156" i="10" s="1"/>
  <c r="E156" i="10" s="1"/>
  <c r="A203" i="10"/>
  <c r="C179" i="10" a="1"/>
  <c r="C179" i="10" s="1"/>
  <c r="D179" i="10" s="1"/>
  <c r="E179" i="10" s="1"/>
  <c r="A249" i="10"/>
  <c r="C225" i="10" a="1"/>
  <c r="C225" i="10" s="1"/>
  <c r="D225" i="10" s="1"/>
  <c r="E225" i="10" s="1"/>
  <c r="A272" i="10"/>
  <c r="C248" i="10" a="1"/>
  <c r="C248" i="10" s="1"/>
  <c r="D248" i="10" s="1"/>
  <c r="E248" i="10" s="1"/>
  <c r="B45" i="10"/>
  <c r="B69" i="10" s="1"/>
  <c r="B93" i="10" s="1"/>
  <c r="B117" i="10" s="1"/>
  <c r="B141" i="10" s="1"/>
  <c r="B165" i="10" s="1"/>
  <c r="B189" i="10" s="1"/>
  <c r="B213" i="10" s="1"/>
  <c r="B237" i="10" s="1"/>
  <c r="B261" i="10" s="1"/>
  <c r="B285" i="10" s="1"/>
  <c r="B309" i="10" s="1"/>
  <c r="B333" i="10" s="1"/>
  <c r="B357" i="10" s="1"/>
  <c r="B381" i="10" s="1"/>
  <c r="B405" i="10" s="1"/>
  <c r="B429" i="10" s="1"/>
  <c r="B453" i="10" s="1"/>
  <c r="B477" i="10" s="1"/>
  <c r="B501" i="10" s="1"/>
  <c r="B525" i="10" s="1"/>
  <c r="B549" i="10" s="1"/>
  <c r="B573" i="10" s="1"/>
  <c r="B597" i="10" s="1"/>
  <c r="B621" i="10" s="1"/>
  <c r="B645" i="10" s="1"/>
  <c r="B669" i="10" s="1"/>
  <c r="B22" i="10"/>
  <c r="A296" i="10" l="1"/>
  <c r="C272" i="10" a="1"/>
  <c r="C272" i="10" s="1"/>
  <c r="D272" i="10" s="1"/>
  <c r="E272" i="10" s="1"/>
  <c r="A273" i="10"/>
  <c r="C249" i="10" a="1"/>
  <c r="C249" i="10" s="1"/>
  <c r="D249" i="10" s="1"/>
  <c r="E249" i="10" s="1"/>
  <c r="A227" i="10"/>
  <c r="C203" i="10" a="1"/>
  <c r="C203" i="10" s="1"/>
  <c r="D203" i="10" s="1"/>
  <c r="E203" i="10" s="1"/>
  <c r="A204" i="10"/>
  <c r="C180" i="10" a="1"/>
  <c r="C180" i="10" s="1"/>
  <c r="D180" i="10" s="1"/>
  <c r="E180" i="10" s="1"/>
  <c r="A181" i="10"/>
  <c r="C157" i="10" a="1"/>
  <c r="C157" i="10" s="1"/>
  <c r="D157" i="10" s="1"/>
  <c r="E157" i="10" s="1"/>
  <c r="A135" i="10"/>
  <c r="C111" i="10" a="1"/>
  <c r="C111" i="10" s="1"/>
  <c r="D111" i="10" s="1"/>
  <c r="E111" i="10" s="1"/>
  <c r="A112" i="10"/>
  <c r="C88" i="10" a="1"/>
  <c r="C88" i="10" s="1"/>
  <c r="D88" i="10" s="1"/>
  <c r="E88" i="10" s="1"/>
  <c r="C19" i="10" a="1"/>
  <c r="C19" i="10" s="1"/>
  <c r="D19" i="10" s="1"/>
  <c r="E19" i="10" s="1"/>
  <c r="A43" i="10"/>
  <c r="A20" i="10"/>
  <c r="A66" i="10"/>
  <c r="C42" i="10" a="1"/>
  <c r="C42" i="10" s="1"/>
  <c r="D42" i="10" s="1"/>
  <c r="E42" i="10" s="1"/>
  <c r="A89" i="10"/>
  <c r="C65" i="10" a="1"/>
  <c r="C65" i="10" s="1"/>
  <c r="D65" i="10" s="1"/>
  <c r="E65" i="10" s="1"/>
  <c r="A158" i="10"/>
  <c r="C134" i="10" a="1"/>
  <c r="C134" i="10" s="1"/>
  <c r="D134" i="10" s="1"/>
  <c r="E134" i="10" s="1"/>
  <c r="A250" i="10"/>
  <c r="C226" i="10" a="1"/>
  <c r="C226" i="10" s="1"/>
  <c r="D226" i="10" s="1"/>
  <c r="E226" i="10" s="1"/>
  <c r="A342" i="10"/>
  <c r="C318" i="10" a="1"/>
  <c r="C318" i="10" s="1"/>
  <c r="D318" i="10" s="1"/>
  <c r="E318" i="10" s="1"/>
  <c r="A412" i="10"/>
  <c r="C388" i="10" a="1"/>
  <c r="C388" i="10" s="1"/>
  <c r="D388" i="10" s="1"/>
  <c r="E388" i="10" s="1"/>
  <c r="A365" i="10"/>
  <c r="C341" i="10" a="1"/>
  <c r="C341" i="10" s="1"/>
  <c r="D341" i="10" s="1"/>
  <c r="E341" i="10" s="1"/>
  <c r="A319" i="10"/>
  <c r="C295" i="10" a="1"/>
  <c r="C295" i="10" s="1"/>
  <c r="D295" i="10" s="1"/>
  <c r="E295" i="10" s="1"/>
  <c r="B23" i="10"/>
  <c r="B46" i="10"/>
  <c r="B70" i="10" s="1"/>
  <c r="B94" i="10" s="1"/>
  <c r="B118" i="10" s="1"/>
  <c r="B142" i="10" s="1"/>
  <c r="B166" i="10" s="1"/>
  <c r="B190" i="10" s="1"/>
  <c r="B214" i="10" s="1"/>
  <c r="B238" i="10" s="1"/>
  <c r="B262" i="10" s="1"/>
  <c r="B286" i="10" s="1"/>
  <c r="B310" i="10" s="1"/>
  <c r="B334" i="10" s="1"/>
  <c r="B358" i="10" s="1"/>
  <c r="B382" i="10" s="1"/>
  <c r="B406" i="10" s="1"/>
  <c r="B430" i="10" s="1"/>
  <c r="B454" i="10" s="1"/>
  <c r="B478" i="10" s="1"/>
  <c r="B502" i="10" s="1"/>
  <c r="B526" i="10" s="1"/>
  <c r="B550" i="10" s="1"/>
  <c r="B574" i="10" s="1"/>
  <c r="B598" i="10" s="1"/>
  <c r="B622" i="10" s="1"/>
  <c r="B646" i="10" s="1"/>
  <c r="B670" i="10" s="1"/>
  <c r="A343" i="10" l="1"/>
  <c r="C319" i="10" a="1"/>
  <c r="C319" i="10" s="1"/>
  <c r="D319" i="10" s="1"/>
  <c r="E319" i="10" s="1"/>
  <c r="A389" i="10"/>
  <c r="C365" i="10" a="1"/>
  <c r="C365" i="10" s="1"/>
  <c r="D365" i="10" s="1"/>
  <c r="E365" i="10" s="1"/>
  <c r="A436" i="10"/>
  <c r="C412" i="10" a="1"/>
  <c r="C412" i="10" s="1"/>
  <c r="D412" i="10" s="1"/>
  <c r="E412" i="10" s="1"/>
  <c r="A366" i="10"/>
  <c r="C342" i="10" a="1"/>
  <c r="C342" i="10" s="1"/>
  <c r="D342" i="10" s="1"/>
  <c r="E342" i="10" s="1"/>
  <c r="A274" i="10"/>
  <c r="C250" i="10" a="1"/>
  <c r="C250" i="10" s="1"/>
  <c r="D250" i="10" s="1"/>
  <c r="E250" i="10" s="1"/>
  <c r="A182" i="10"/>
  <c r="C158" i="10" a="1"/>
  <c r="C158" i="10" s="1"/>
  <c r="D158" i="10" s="1"/>
  <c r="E158" i="10" s="1"/>
  <c r="A113" i="10"/>
  <c r="C89" i="10" a="1"/>
  <c r="C89" i="10" s="1"/>
  <c r="D89" i="10" s="1"/>
  <c r="E89" i="10" s="1"/>
  <c r="A90" i="10"/>
  <c r="C66" i="10" a="1"/>
  <c r="C66" i="10" s="1"/>
  <c r="D66" i="10" s="1"/>
  <c r="E66" i="10" s="1"/>
  <c r="A67" i="10"/>
  <c r="C43" i="10" a="1"/>
  <c r="C43" i="10" s="1"/>
  <c r="D43" i="10" s="1"/>
  <c r="E43" i="10" s="1"/>
  <c r="C20" i="10" a="1"/>
  <c r="C20" i="10" s="1"/>
  <c r="D20" i="10" s="1"/>
  <c r="E20" i="10" s="1"/>
  <c r="A21" i="10"/>
  <c r="A44" i="10"/>
  <c r="A136" i="10"/>
  <c r="C112" i="10" a="1"/>
  <c r="C112" i="10" s="1"/>
  <c r="D112" i="10" s="1"/>
  <c r="E112" i="10" s="1"/>
  <c r="A159" i="10"/>
  <c r="C135" i="10" a="1"/>
  <c r="C135" i="10" s="1"/>
  <c r="D135" i="10" s="1"/>
  <c r="E135" i="10" s="1"/>
  <c r="A205" i="10"/>
  <c r="C181" i="10" a="1"/>
  <c r="C181" i="10" s="1"/>
  <c r="D181" i="10" s="1"/>
  <c r="E181" i="10" s="1"/>
  <c r="A228" i="10"/>
  <c r="C204" i="10" a="1"/>
  <c r="C204" i="10" s="1"/>
  <c r="D204" i="10" s="1"/>
  <c r="E204" i="10" s="1"/>
  <c r="A251" i="10"/>
  <c r="C227" i="10" a="1"/>
  <c r="C227" i="10" s="1"/>
  <c r="D227" i="10" s="1"/>
  <c r="E227" i="10" s="1"/>
  <c r="A297" i="10"/>
  <c r="C273" i="10" a="1"/>
  <c r="C273" i="10" s="1"/>
  <c r="D273" i="10" s="1"/>
  <c r="E273" i="10" s="1"/>
  <c r="A320" i="10"/>
  <c r="C296" i="10" a="1"/>
  <c r="C296" i="10" s="1"/>
  <c r="D296" i="10" s="1"/>
  <c r="E296" i="10" s="1"/>
  <c r="B47" i="10"/>
  <c r="B71" i="10" s="1"/>
  <c r="B95" i="10" s="1"/>
  <c r="B119" i="10" s="1"/>
  <c r="B143" i="10" s="1"/>
  <c r="B167" i="10" s="1"/>
  <c r="B191" i="10" s="1"/>
  <c r="B215" i="10" s="1"/>
  <c r="B239" i="10" s="1"/>
  <c r="B263" i="10" s="1"/>
  <c r="B287" i="10" s="1"/>
  <c r="B311" i="10" s="1"/>
  <c r="B335" i="10" s="1"/>
  <c r="B359" i="10" s="1"/>
  <c r="B383" i="10" s="1"/>
  <c r="B407" i="10" s="1"/>
  <c r="B431" i="10" s="1"/>
  <c r="B455" i="10" s="1"/>
  <c r="B479" i="10" s="1"/>
  <c r="B503" i="10" s="1"/>
  <c r="B527" i="10" s="1"/>
  <c r="B551" i="10" s="1"/>
  <c r="B575" i="10" s="1"/>
  <c r="B599" i="10" s="1"/>
  <c r="B623" i="10" s="1"/>
  <c r="B647" i="10" s="1"/>
  <c r="B671" i="10" s="1"/>
  <c r="B24" i="10"/>
  <c r="A344" i="10" l="1"/>
  <c r="C320" i="10" a="1"/>
  <c r="C320" i="10" s="1"/>
  <c r="D320" i="10" s="1"/>
  <c r="E320" i="10" s="1"/>
  <c r="A321" i="10"/>
  <c r="C297" i="10" a="1"/>
  <c r="C297" i="10" s="1"/>
  <c r="D297" i="10" s="1"/>
  <c r="E297" i="10" s="1"/>
  <c r="A275" i="10"/>
  <c r="C251" i="10" a="1"/>
  <c r="C251" i="10" s="1"/>
  <c r="D251" i="10" s="1"/>
  <c r="E251" i="10" s="1"/>
  <c r="A252" i="10"/>
  <c r="C228" i="10" a="1"/>
  <c r="C228" i="10" s="1"/>
  <c r="D228" i="10" s="1"/>
  <c r="E228" i="10" s="1"/>
  <c r="A229" i="10"/>
  <c r="C205" i="10" a="1"/>
  <c r="C205" i="10" s="1"/>
  <c r="D205" i="10" s="1"/>
  <c r="E205" i="10" s="1"/>
  <c r="A183" i="10"/>
  <c r="C159" i="10" a="1"/>
  <c r="C159" i="10" s="1"/>
  <c r="D159" i="10" s="1"/>
  <c r="E159" i="10" s="1"/>
  <c r="A160" i="10"/>
  <c r="C136" i="10" a="1"/>
  <c r="C136" i="10" s="1"/>
  <c r="D136" i="10" s="1"/>
  <c r="E136" i="10" s="1"/>
  <c r="C21" i="10" a="1"/>
  <c r="C21" i="10" s="1"/>
  <c r="D21" i="10" s="1"/>
  <c r="E21" i="10" s="1"/>
  <c r="A45" i="10"/>
  <c r="A22" i="10"/>
  <c r="A68" i="10"/>
  <c r="C44" i="10" a="1"/>
  <c r="C44" i="10" s="1"/>
  <c r="D44" i="10" s="1"/>
  <c r="E44" i="10" s="1"/>
  <c r="A91" i="10"/>
  <c r="C67" i="10" a="1"/>
  <c r="C67" i="10" s="1"/>
  <c r="D67" i="10" s="1"/>
  <c r="E67" i="10" s="1"/>
  <c r="A114" i="10"/>
  <c r="C90" i="10" a="1"/>
  <c r="C90" i="10" s="1"/>
  <c r="D90" i="10" s="1"/>
  <c r="E90" i="10" s="1"/>
  <c r="A137" i="10"/>
  <c r="C113" i="10" a="1"/>
  <c r="C113" i="10" s="1"/>
  <c r="D113" i="10" s="1"/>
  <c r="E113" i="10" s="1"/>
  <c r="A206" i="10"/>
  <c r="C182" i="10" a="1"/>
  <c r="C182" i="10" s="1"/>
  <c r="D182" i="10" s="1"/>
  <c r="E182" i="10" s="1"/>
  <c r="A298" i="10"/>
  <c r="C274" i="10" a="1"/>
  <c r="C274" i="10" s="1"/>
  <c r="D274" i="10" s="1"/>
  <c r="E274" i="10" s="1"/>
  <c r="A390" i="10"/>
  <c r="C366" i="10" a="1"/>
  <c r="C366" i="10" s="1"/>
  <c r="D366" i="10" s="1"/>
  <c r="E366" i="10" s="1"/>
  <c r="A460" i="10"/>
  <c r="C436" i="10" a="1"/>
  <c r="C436" i="10" s="1"/>
  <c r="D436" i="10" s="1"/>
  <c r="E436" i="10" s="1"/>
  <c r="A413" i="10"/>
  <c r="C389" i="10" a="1"/>
  <c r="C389" i="10" s="1"/>
  <c r="D389" i="10" s="1"/>
  <c r="E389" i="10" s="1"/>
  <c r="A367" i="10"/>
  <c r="C343" i="10" a="1"/>
  <c r="C343" i="10" s="1"/>
  <c r="D343" i="10" s="1"/>
  <c r="E343" i="10" s="1"/>
  <c r="B25" i="10"/>
  <c r="B48" i="10"/>
  <c r="B72" i="10" s="1"/>
  <c r="B96" i="10" s="1"/>
  <c r="B120" i="10" s="1"/>
  <c r="B144" i="10" s="1"/>
  <c r="B168" i="10" s="1"/>
  <c r="B192" i="10" s="1"/>
  <c r="B216" i="10" s="1"/>
  <c r="B240" i="10" s="1"/>
  <c r="B264" i="10" s="1"/>
  <c r="B288" i="10" s="1"/>
  <c r="B312" i="10" s="1"/>
  <c r="B336" i="10" s="1"/>
  <c r="B360" i="10" s="1"/>
  <c r="B384" i="10" s="1"/>
  <c r="B408" i="10" s="1"/>
  <c r="B432" i="10" s="1"/>
  <c r="B456" i="10" s="1"/>
  <c r="B480" i="10" s="1"/>
  <c r="B504" i="10" s="1"/>
  <c r="B528" i="10" s="1"/>
  <c r="B552" i="10" s="1"/>
  <c r="B576" i="10" s="1"/>
  <c r="B600" i="10" s="1"/>
  <c r="B624" i="10" s="1"/>
  <c r="B648" i="10" s="1"/>
  <c r="B672" i="10" s="1"/>
  <c r="A391" i="10" l="1"/>
  <c r="C367" i="10" a="1"/>
  <c r="C367" i="10" s="1"/>
  <c r="D367" i="10" s="1"/>
  <c r="E367" i="10" s="1"/>
  <c r="A437" i="10"/>
  <c r="C413" i="10" a="1"/>
  <c r="C413" i="10" s="1"/>
  <c r="D413" i="10" s="1"/>
  <c r="E413" i="10" s="1"/>
  <c r="A484" i="10"/>
  <c r="C460" i="10" a="1"/>
  <c r="C460" i="10" s="1"/>
  <c r="D460" i="10" s="1"/>
  <c r="E460" i="10" s="1"/>
  <c r="A414" i="10"/>
  <c r="C390" i="10" a="1"/>
  <c r="C390" i="10" s="1"/>
  <c r="D390" i="10" s="1"/>
  <c r="E390" i="10" s="1"/>
  <c r="A322" i="10"/>
  <c r="C298" i="10" a="1"/>
  <c r="C298" i="10" s="1"/>
  <c r="D298" i="10" s="1"/>
  <c r="E298" i="10" s="1"/>
  <c r="A230" i="10"/>
  <c r="C206" i="10" a="1"/>
  <c r="C206" i="10" s="1"/>
  <c r="D206" i="10" s="1"/>
  <c r="E206" i="10" s="1"/>
  <c r="A161" i="10"/>
  <c r="C137" i="10" a="1"/>
  <c r="C137" i="10" s="1"/>
  <c r="D137" i="10" s="1"/>
  <c r="E137" i="10" s="1"/>
  <c r="A138" i="10"/>
  <c r="C114" i="10" a="1"/>
  <c r="C114" i="10" s="1"/>
  <c r="D114" i="10" s="1"/>
  <c r="E114" i="10" s="1"/>
  <c r="A115" i="10"/>
  <c r="C91" i="10" a="1"/>
  <c r="C91" i="10" s="1"/>
  <c r="D91" i="10" s="1"/>
  <c r="E91" i="10" s="1"/>
  <c r="A92" i="10"/>
  <c r="C68" i="10" a="1"/>
  <c r="C68" i="10" s="1"/>
  <c r="D68" i="10" s="1"/>
  <c r="E68" i="10" s="1"/>
  <c r="A69" i="10"/>
  <c r="C45" i="10" a="1"/>
  <c r="C45" i="10" s="1"/>
  <c r="D45" i="10" s="1"/>
  <c r="E45" i="10" s="1"/>
  <c r="C22" i="10" a="1"/>
  <c r="C22" i="10" s="1"/>
  <c r="D22" i="10" s="1"/>
  <c r="E22" i="10" s="1"/>
  <c r="A23" i="10"/>
  <c r="A46" i="10"/>
  <c r="A184" i="10"/>
  <c r="C160" i="10" a="1"/>
  <c r="C160" i="10" s="1"/>
  <c r="D160" i="10" s="1"/>
  <c r="E160" i="10" s="1"/>
  <c r="A207" i="10"/>
  <c r="C183" i="10" a="1"/>
  <c r="C183" i="10" s="1"/>
  <c r="D183" i="10" s="1"/>
  <c r="E183" i="10" s="1"/>
  <c r="A253" i="10"/>
  <c r="C229" i="10" a="1"/>
  <c r="C229" i="10" s="1"/>
  <c r="D229" i="10" s="1"/>
  <c r="E229" i="10" s="1"/>
  <c r="A276" i="10"/>
  <c r="C252" i="10" a="1"/>
  <c r="C252" i="10" s="1"/>
  <c r="D252" i="10" s="1"/>
  <c r="E252" i="10" s="1"/>
  <c r="A299" i="10"/>
  <c r="C275" i="10" a="1"/>
  <c r="C275" i="10" s="1"/>
  <c r="D275" i="10" s="1"/>
  <c r="E275" i="10" s="1"/>
  <c r="A345" i="10"/>
  <c r="C321" i="10" a="1"/>
  <c r="C321" i="10" s="1"/>
  <c r="D321" i="10" s="1"/>
  <c r="E321" i="10" s="1"/>
  <c r="A368" i="10"/>
  <c r="C344" i="10" a="1"/>
  <c r="C344" i="10" s="1"/>
  <c r="D344" i="10" s="1"/>
  <c r="E344" i="10" s="1"/>
  <c r="B49" i="10"/>
  <c r="B73" i="10" s="1"/>
  <c r="B97" i="10" s="1"/>
  <c r="B121" i="10" s="1"/>
  <c r="B145" i="10" s="1"/>
  <c r="B169" i="10" s="1"/>
  <c r="B193" i="10" s="1"/>
  <c r="B217" i="10" s="1"/>
  <c r="B241" i="10" s="1"/>
  <c r="B265" i="10" s="1"/>
  <c r="B289" i="10" s="1"/>
  <c r="B313" i="10" s="1"/>
  <c r="B337" i="10" s="1"/>
  <c r="B361" i="10" s="1"/>
  <c r="B385" i="10" s="1"/>
  <c r="B409" i="10" s="1"/>
  <c r="B433" i="10" s="1"/>
  <c r="B457" i="10" s="1"/>
  <c r="B481" i="10" s="1"/>
  <c r="B505" i="10" s="1"/>
  <c r="B529" i="10" s="1"/>
  <c r="B553" i="10" s="1"/>
  <c r="B577" i="10" s="1"/>
  <c r="B601" i="10" s="1"/>
  <c r="B625" i="10" s="1"/>
  <c r="B649" i="10" s="1"/>
  <c r="B673" i="10" s="1"/>
  <c r="B26" i="10"/>
  <c r="A392" i="10" l="1"/>
  <c r="C368" i="10" a="1"/>
  <c r="C368" i="10" s="1"/>
  <c r="D368" i="10" s="1"/>
  <c r="E368" i="10" s="1"/>
  <c r="A369" i="10"/>
  <c r="C345" i="10" a="1"/>
  <c r="C345" i="10" s="1"/>
  <c r="D345" i="10" s="1"/>
  <c r="E345" i="10" s="1"/>
  <c r="A323" i="10"/>
  <c r="C299" i="10" a="1"/>
  <c r="C299" i="10" s="1"/>
  <c r="D299" i="10" s="1"/>
  <c r="E299" i="10" s="1"/>
  <c r="A300" i="10"/>
  <c r="C276" i="10" a="1"/>
  <c r="C276" i="10" s="1"/>
  <c r="D276" i="10" s="1"/>
  <c r="E276" i="10" s="1"/>
  <c r="A277" i="10"/>
  <c r="C253" i="10" a="1"/>
  <c r="C253" i="10" s="1"/>
  <c r="D253" i="10" s="1"/>
  <c r="E253" i="10" s="1"/>
  <c r="A231" i="10"/>
  <c r="C207" i="10" a="1"/>
  <c r="C207" i="10" s="1"/>
  <c r="D207" i="10" s="1"/>
  <c r="E207" i="10" s="1"/>
  <c r="A208" i="10"/>
  <c r="C184" i="10" a="1"/>
  <c r="C184" i="10" s="1"/>
  <c r="D184" i="10" s="1"/>
  <c r="E184" i="10" s="1"/>
  <c r="C23" i="10" a="1"/>
  <c r="C23" i="10" s="1"/>
  <c r="D23" i="10" s="1"/>
  <c r="E23" i="10" s="1"/>
  <c r="A47" i="10"/>
  <c r="A24" i="10"/>
  <c r="A70" i="10"/>
  <c r="C46" i="10" a="1"/>
  <c r="C46" i="10" s="1"/>
  <c r="D46" i="10" s="1"/>
  <c r="E46" i="10" s="1"/>
  <c r="A93" i="10"/>
  <c r="C69" i="10" a="1"/>
  <c r="C69" i="10" s="1"/>
  <c r="D69" i="10" s="1"/>
  <c r="E69" i="10" s="1"/>
  <c r="A116" i="10"/>
  <c r="C92" i="10" a="1"/>
  <c r="C92" i="10" s="1"/>
  <c r="D92" i="10" s="1"/>
  <c r="E92" i="10" s="1"/>
  <c r="A139" i="10"/>
  <c r="C115" i="10" a="1"/>
  <c r="C115" i="10" s="1"/>
  <c r="D115" i="10" s="1"/>
  <c r="E115" i="10" s="1"/>
  <c r="A162" i="10"/>
  <c r="C138" i="10" a="1"/>
  <c r="C138" i="10" s="1"/>
  <c r="D138" i="10" s="1"/>
  <c r="E138" i="10" s="1"/>
  <c r="A185" i="10"/>
  <c r="C161" i="10" a="1"/>
  <c r="C161" i="10" s="1"/>
  <c r="D161" i="10" s="1"/>
  <c r="E161" i="10" s="1"/>
  <c r="A254" i="10"/>
  <c r="C230" i="10" a="1"/>
  <c r="C230" i="10" s="1"/>
  <c r="D230" i="10" s="1"/>
  <c r="E230" i="10" s="1"/>
  <c r="A346" i="10"/>
  <c r="C322" i="10" a="1"/>
  <c r="C322" i="10" s="1"/>
  <c r="D322" i="10" s="1"/>
  <c r="E322" i="10" s="1"/>
  <c r="A438" i="10"/>
  <c r="C414" i="10" a="1"/>
  <c r="C414" i="10" s="1"/>
  <c r="D414" i="10" s="1"/>
  <c r="E414" i="10" s="1"/>
  <c r="A508" i="10"/>
  <c r="C484" i="10" a="1"/>
  <c r="C484" i="10" s="1"/>
  <c r="D484" i="10" s="1"/>
  <c r="E484" i="10" s="1"/>
  <c r="A461" i="10"/>
  <c r="C437" i="10" a="1"/>
  <c r="C437" i="10" s="1"/>
  <c r="D437" i="10" s="1"/>
  <c r="E437" i="10" s="1"/>
  <c r="A415" i="10"/>
  <c r="C391" i="10" a="1"/>
  <c r="C391" i="10" s="1"/>
  <c r="D391" i="10" s="1"/>
  <c r="E391" i="10" s="1"/>
  <c r="B27" i="10"/>
  <c r="B51" i="10" s="1"/>
  <c r="B75" i="10" s="1"/>
  <c r="B99" i="10" s="1"/>
  <c r="B123" i="10" s="1"/>
  <c r="B147" i="10" s="1"/>
  <c r="B171" i="10" s="1"/>
  <c r="B195" i="10" s="1"/>
  <c r="B219" i="10" s="1"/>
  <c r="B243" i="10" s="1"/>
  <c r="B267" i="10" s="1"/>
  <c r="B291" i="10" s="1"/>
  <c r="B315" i="10" s="1"/>
  <c r="B339" i="10" s="1"/>
  <c r="B363" i="10" s="1"/>
  <c r="B387" i="10" s="1"/>
  <c r="B411" i="10" s="1"/>
  <c r="B435" i="10" s="1"/>
  <c r="B459" i="10" s="1"/>
  <c r="B483" i="10" s="1"/>
  <c r="B507" i="10" s="1"/>
  <c r="B531" i="10" s="1"/>
  <c r="B555" i="10" s="1"/>
  <c r="B579" i="10" s="1"/>
  <c r="B603" i="10" s="1"/>
  <c r="B627" i="10" s="1"/>
  <c r="B651" i="10" s="1"/>
  <c r="B675" i="10" s="1"/>
  <c r="B50" i="10"/>
  <c r="B74" i="10" s="1"/>
  <c r="B98" i="10" s="1"/>
  <c r="B122" i="10" s="1"/>
  <c r="B146" i="10" s="1"/>
  <c r="B170" i="10" s="1"/>
  <c r="B194" i="10" s="1"/>
  <c r="B218" i="10" s="1"/>
  <c r="B242" i="10" s="1"/>
  <c r="B266" i="10" s="1"/>
  <c r="B290" i="10" s="1"/>
  <c r="B314" i="10" s="1"/>
  <c r="B338" i="10" s="1"/>
  <c r="B362" i="10" s="1"/>
  <c r="B386" i="10" s="1"/>
  <c r="B410" i="10" s="1"/>
  <c r="B434" i="10" s="1"/>
  <c r="B458" i="10" s="1"/>
  <c r="B482" i="10" s="1"/>
  <c r="B506" i="10" s="1"/>
  <c r="B530" i="10" s="1"/>
  <c r="B554" i="10" s="1"/>
  <c r="B578" i="10" s="1"/>
  <c r="B602" i="10" s="1"/>
  <c r="B626" i="10" s="1"/>
  <c r="B650" i="10" s="1"/>
  <c r="B674" i="10" s="1"/>
  <c r="A439" i="10" l="1"/>
  <c r="C415" i="10" a="1"/>
  <c r="C415" i="10" s="1"/>
  <c r="D415" i="10" s="1"/>
  <c r="E415" i="10" s="1"/>
  <c r="A485" i="10"/>
  <c r="C461" i="10" a="1"/>
  <c r="C461" i="10" s="1"/>
  <c r="D461" i="10" s="1"/>
  <c r="E461" i="10" s="1"/>
  <c r="A532" i="10"/>
  <c r="C508" i="10" a="1"/>
  <c r="C508" i="10" s="1"/>
  <c r="D508" i="10" s="1"/>
  <c r="E508" i="10" s="1"/>
  <c r="A462" i="10"/>
  <c r="C438" i="10" a="1"/>
  <c r="C438" i="10" s="1"/>
  <c r="D438" i="10" s="1"/>
  <c r="E438" i="10" s="1"/>
  <c r="A370" i="10"/>
  <c r="C346" i="10" a="1"/>
  <c r="C346" i="10" s="1"/>
  <c r="D346" i="10" s="1"/>
  <c r="E346" i="10" s="1"/>
  <c r="A278" i="10"/>
  <c r="C254" i="10" a="1"/>
  <c r="C254" i="10" s="1"/>
  <c r="D254" i="10" s="1"/>
  <c r="E254" i="10" s="1"/>
  <c r="A209" i="10"/>
  <c r="C185" i="10" a="1"/>
  <c r="C185" i="10" s="1"/>
  <c r="D185" i="10" s="1"/>
  <c r="E185" i="10" s="1"/>
  <c r="A186" i="10"/>
  <c r="C162" i="10" a="1"/>
  <c r="C162" i="10" s="1"/>
  <c r="D162" i="10" s="1"/>
  <c r="E162" i="10" s="1"/>
  <c r="A163" i="10"/>
  <c r="C139" i="10" a="1"/>
  <c r="C139" i="10" s="1"/>
  <c r="D139" i="10" s="1"/>
  <c r="E139" i="10" s="1"/>
  <c r="A140" i="10"/>
  <c r="C116" i="10" a="1"/>
  <c r="C116" i="10" s="1"/>
  <c r="D116" i="10" s="1"/>
  <c r="E116" i="10" s="1"/>
  <c r="A117" i="10"/>
  <c r="C93" i="10" a="1"/>
  <c r="C93" i="10" s="1"/>
  <c r="D93" i="10" s="1"/>
  <c r="E93" i="10" s="1"/>
  <c r="A94" i="10"/>
  <c r="C70" i="10" a="1"/>
  <c r="C70" i="10" s="1"/>
  <c r="D70" i="10" s="1"/>
  <c r="E70" i="10" s="1"/>
  <c r="A71" i="10"/>
  <c r="C47" i="10" a="1"/>
  <c r="C47" i="10" s="1"/>
  <c r="D47" i="10" s="1"/>
  <c r="E47" i="10" s="1"/>
  <c r="C24" i="10" a="1"/>
  <c r="C24" i="10" s="1"/>
  <c r="D24" i="10" s="1"/>
  <c r="E24" i="10" s="1"/>
  <c r="A25" i="10"/>
  <c r="A48" i="10"/>
  <c r="A232" i="10"/>
  <c r="C208" i="10" a="1"/>
  <c r="C208" i="10" s="1"/>
  <c r="D208" i="10" s="1"/>
  <c r="E208" i="10" s="1"/>
  <c r="A255" i="10"/>
  <c r="C231" i="10" a="1"/>
  <c r="C231" i="10" s="1"/>
  <c r="D231" i="10" s="1"/>
  <c r="E231" i="10" s="1"/>
  <c r="A301" i="10"/>
  <c r="C277" i="10" a="1"/>
  <c r="C277" i="10" s="1"/>
  <c r="D277" i="10" s="1"/>
  <c r="E277" i="10" s="1"/>
  <c r="A324" i="10"/>
  <c r="C300" i="10" a="1"/>
  <c r="C300" i="10" s="1"/>
  <c r="D300" i="10" s="1"/>
  <c r="E300" i="10" s="1"/>
  <c r="A347" i="10"/>
  <c r="C323" i="10" a="1"/>
  <c r="C323" i="10" s="1"/>
  <c r="D323" i="10" s="1"/>
  <c r="E323" i="10" s="1"/>
  <c r="A393" i="10"/>
  <c r="C369" i="10" a="1"/>
  <c r="C369" i="10" s="1"/>
  <c r="D369" i="10" s="1"/>
  <c r="E369" i="10" s="1"/>
  <c r="A416" i="10"/>
  <c r="C392" i="10" a="1"/>
  <c r="C392" i="10" s="1"/>
  <c r="D392" i="10" s="1"/>
  <c r="E392" i="10" s="1"/>
  <c r="A440" i="10" l="1"/>
  <c r="C416" i="10" a="1"/>
  <c r="C416" i="10" s="1"/>
  <c r="D416" i="10" s="1"/>
  <c r="E416" i="10" s="1"/>
  <c r="A417" i="10"/>
  <c r="C393" i="10" a="1"/>
  <c r="C393" i="10" s="1"/>
  <c r="D393" i="10" s="1"/>
  <c r="E393" i="10" s="1"/>
  <c r="A371" i="10"/>
  <c r="C347" i="10" a="1"/>
  <c r="C347" i="10" s="1"/>
  <c r="D347" i="10" s="1"/>
  <c r="E347" i="10" s="1"/>
  <c r="A348" i="10"/>
  <c r="C324" i="10" a="1"/>
  <c r="C324" i="10" s="1"/>
  <c r="D324" i="10" s="1"/>
  <c r="E324" i="10" s="1"/>
  <c r="A325" i="10"/>
  <c r="C301" i="10" a="1"/>
  <c r="C301" i="10" s="1"/>
  <c r="D301" i="10" s="1"/>
  <c r="E301" i="10" s="1"/>
  <c r="A279" i="10"/>
  <c r="C255" i="10" a="1"/>
  <c r="C255" i="10" s="1"/>
  <c r="D255" i="10" s="1"/>
  <c r="E255" i="10" s="1"/>
  <c r="A256" i="10"/>
  <c r="C232" i="10" a="1"/>
  <c r="C232" i="10" s="1"/>
  <c r="D232" i="10" s="1"/>
  <c r="E232" i="10" s="1"/>
  <c r="C25" i="10" a="1"/>
  <c r="C25" i="10" s="1"/>
  <c r="D25" i="10" s="1"/>
  <c r="E25" i="10" s="1"/>
  <c r="A49" i="10"/>
  <c r="A26" i="10"/>
  <c r="A72" i="10"/>
  <c r="C48" i="10" a="1"/>
  <c r="C48" i="10" s="1"/>
  <c r="D48" i="10" s="1"/>
  <c r="E48" i="10" s="1"/>
  <c r="A95" i="10"/>
  <c r="C71" i="10" a="1"/>
  <c r="C71" i="10" s="1"/>
  <c r="D71" i="10" s="1"/>
  <c r="E71" i="10" s="1"/>
  <c r="A118" i="10"/>
  <c r="C94" i="10" a="1"/>
  <c r="C94" i="10" s="1"/>
  <c r="D94" i="10" s="1"/>
  <c r="E94" i="10" s="1"/>
  <c r="A141" i="10"/>
  <c r="C117" i="10" a="1"/>
  <c r="C117" i="10" s="1"/>
  <c r="D117" i="10" s="1"/>
  <c r="E117" i="10" s="1"/>
  <c r="A164" i="10"/>
  <c r="C140" i="10" a="1"/>
  <c r="C140" i="10" s="1"/>
  <c r="D140" i="10" s="1"/>
  <c r="E140" i="10" s="1"/>
  <c r="A187" i="10"/>
  <c r="C163" i="10" a="1"/>
  <c r="C163" i="10" s="1"/>
  <c r="D163" i="10" s="1"/>
  <c r="E163" i="10" s="1"/>
  <c r="A210" i="10"/>
  <c r="C186" i="10" a="1"/>
  <c r="C186" i="10" s="1"/>
  <c r="D186" i="10" s="1"/>
  <c r="E186" i="10" s="1"/>
  <c r="A233" i="10"/>
  <c r="C209" i="10" a="1"/>
  <c r="C209" i="10" s="1"/>
  <c r="D209" i="10" s="1"/>
  <c r="E209" i="10" s="1"/>
  <c r="A302" i="10"/>
  <c r="C278" i="10" a="1"/>
  <c r="C278" i="10" s="1"/>
  <c r="D278" i="10" s="1"/>
  <c r="E278" i="10" s="1"/>
  <c r="A394" i="10"/>
  <c r="C370" i="10" a="1"/>
  <c r="C370" i="10" s="1"/>
  <c r="D370" i="10" s="1"/>
  <c r="E370" i="10" s="1"/>
  <c r="A486" i="10"/>
  <c r="C462" i="10" a="1"/>
  <c r="C462" i="10" s="1"/>
  <c r="D462" i="10" s="1"/>
  <c r="E462" i="10" s="1"/>
  <c r="A556" i="10"/>
  <c r="C532" i="10" a="1"/>
  <c r="C532" i="10" s="1"/>
  <c r="D532" i="10" s="1"/>
  <c r="E532" i="10" s="1"/>
  <c r="A509" i="10"/>
  <c r="C485" i="10" a="1"/>
  <c r="C485" i="10" s="1"/>
  <c r="D485" i="10" s="1"/>
  <c r="E485" i="10" s="1"/>
  <c r="A463" i="10"/>
  <c r="C439" i="10" a="1"/>
  <c r="C439" i="10" s="1"/>
  <c r="D439" i="10" s="1"/>
  <c r="E439" i="10" s="1"/>
  <c r="A487" i="10" l="1"/>
  <c r="C463" i="10" a="1"/>
  <c r="C463" i="10" s="1"/>
  <c r="D463" i="10" s="1"/>
  <c r="E463" i="10" s="1"/>
  <c r="A533" i="10"/>
  <c r="C509" i="10" a="1"/>
  <c r="C509" i="10" s="1"/>
  <c r="D509" i="10" s="1"/>
  <c r="E509" i="10" s="1"/>
  <c r="A580" i="10"/>
  <c r="C556" i="10" a="1"/>
  <c r="C556" i="10" s="1"/>
  <c r="D556" i="10" s="1"/>
  <c r="E556" i="10" s="1"/>
  <c r="A510" i="10"/>
  <c r="C486" i="10" a="1"/>
  <c r="C486" i="10" s="1"/>
  <c r="D486" i="10" s="1"/>
  <c r="E486" i="10" s="1"/>
  <c r="A418" i="10"/>
  <c r="C394" i="10" a="1"/>
  <c r="C394" i="10" s="1"/>
  <c r="D394" i="10" s="1"/>
  <c r="E394" i="10" s="1"/>
  <c r="A326" i="10"/>
  <c r="C302" i="10" a="1"/>
  <c r="C302" i="10" s="1"/>
  <c r="D302" i="10" s="1"/>
  <c r="E302" i="10" s="1"/>
  <c r="A257" i="10"/>
  <c r="C233" i="10" a="1"/>
  <c r="C233" i="10" s="1"/>
  <c r="D233" i="10" s="1"/>
  <c r="E233" i="10" s="1"/>
  <c r="A234" i="10"/>
  <c r="C210" i="10" a="1"/>
  <c r="C210" i="10" s="1"/>
  <c r="D210" i="10" s="1"/>
  <c r="E210" i="10" s="1"/>
  <c r="A211" i="10"/>
  <c r="C187" i="10" a="1"/>
  <c r="C187" i="10" s="1"/>
  <c r="D187" i="10" s="1"/>
  <c r="E187" i="10" s="1"/>
  <c r="A188" i="10"/>
  <c r="C164" i="10" a="1"/>
  <c r="C164" i="10" s="1"/>
  <c r="D164" i="10" s="1"/>
  <c r="E164" i="10" s="1"/>
  <c r="A165" i="10"/>
  <c r="C141" i="10" a="1"/>
  <c r="C141" i="10" s="1"/>
  <c r="D141" i="10" s="1"/>
  <c r="E141" i="10" s="1"/>
  <c r="A142" i="10"/>
  <c r="C118" i="10" a="1"/>
  <c r="C118" i="10" s="1"/>
  <c r="D118" i="10" s="1"/>
  <c r="E118" i="10" s="1"/>
  <c r="A119" i="10"/>
  <c r="C95" i="10" a="1"/>
  <c r="C95" i="10" s="1"/>
  <c r="D95" i="10" s="1"/>
  <c r="E95" i="10" s="1"/>
  <c r="A96" i="10"/>
  <c r="C72" i="10" a="1"/>
  <c r="C72" i="10" s="1"/>
  <c r="D72" i="10" s="1"/>
  <c r="E72" i="10" s="1"/>
  <c r="A73" i="10"/>
  <c r="C49" i="10" a="1"/>
  <c r="C49" i="10" s="1"/>
  <c r="D49" i="10" s="1"/>
  <c r="E49" i="10" s="1"/>
  <c r="C26" i="10" a="1"/>
  <c r="C26" i="10" s="1"/>
  <c r="D26" i="10" s="1"/>
  <c r="E26" i="10" s="1"/>
  <c r="A27" i="10"/>
  <c r="A50" i="10"/>
  <c r="A280" i="10"/>
  <c r="C256" i="10" a="1"/>
  <c r="C256" i="10" s="1"/>
  <c r="D256" i="10" s="1"/>
  <c r="E256" i="10" s="1"/>
  <c r="A303" i="10"/>
  <c r="C279" i="10" a="1"/>
  <c r="C279" i="10" s="1"/>
  <c r="D279" i="10" s="1"/>
  <c r="E279" i="10" s="1"/>
  <c r="A349" i="10"/>
  <c r="C325" i="10" a="1"/>
  <c r="C325" i="10" s="1"/>
  <c r="D325" i="10" s="1"/>
  <c r="E325" i="10" s="1"/>
  <c r="A372" i="10"/>
  <c r="C348" i="10" a="1"/>
  <c r="C348" i="10" s="1"/>
  <c r="D348" i="10" s="1"/>
  <c r="E348" i="10" s="1"/>
  <c r="A395" i="10"/>
  <c r="C371" i="10" a="1"/>
  <c r="C371" i="10" s="1"/>
  <c r="D371" i="10" s="1"/>
  <c r="E371" i="10" s="1"/>
  <c r="A441" i="10"/>
  <c r="C417" i="10" a="1"/>
  <c r="C417" i="10" s="1"/>
  <c r="D417" i="10" s="1"/>
  <c r="E417" i="10" s="1"/>
  <c r="A464" i="10"/>
  <c r="C440" i="10" a="1"/>
  <c r="C440" i="10" s="1"/>
  <c r="D440" i="10" s="1"/>
  <c r="E440" i="10" s="1"/>
  <c r="A488" i="10" l="1"/>
  <c r="C464" i="10" a="1"/>
  <c r="C464" i="10" s="1"/>
  <c r="D464" i="10" s="1"/>
  <c r="E464" i="10" s="1"/>
  <c r="A465" i="10"/>
  <c r="C441" i="10" a="1"/>
  <c r="C441" i="10" s="1"/>
  <c r="D441" i="10" s="1"/>
  <c r="E441" i="10" s="1"/>
  <c r="A419" i="10"/>
  <c r="C395" i="10" a="1"/>
  <c r="C395" i="10" s="1"/>
  <c r="D395" i="10" s="1"/>
  <c r="E395" i="10" s="1"/>
  <c r="A396" i="10"/>
  <c r="C372" i="10" a="1"/>
  <c r="C372" i="10" s="1"/>
  <c r="D372" i="10" s="1"/>
  <c r="E372" i="10" s="1"/>
  <c r="A373" i="10"/>
  <c r="C349" i="10" a="1"/>
  <c r="C349" i="10" s="1"/>
  <c r="D349" i="10" s="1"/>
  <c r="E349" i="10" s="1"/>
  <c r="A327" i="10"/>
  <c r="C303" i="10" a="1"/>
  <c r="C303" i="10" s="1"/>
  <c r="D303" i="10" s="1"/>
  <c r="E303" i="10" s="1"/>
  <c r="A304" i="10"/>
  <c r="C280" i="10" a="1"/>
  <c r="C280" i="10" s="1"/>
  <c r="D280" i="10" s="1"/>
  <c r="E280" i="10" s="1"/>
  <c r="A51" i="10"/>
  <c r="C27" i="10" a="1"/>
  <c r="C27" i="10" s="1"/>
  <c r="D27" i="10" s="1"/>
  <c r="E27" i="10" s="1"/>
  <c r="A74" i="10"/>
  <c r="C50" i="10" a="1"/>
  <c r="C50" i="10" s="1"/>
  <c r="D50" i="10" s="1"/>
  <c r="E50" i="10" s="1"/>
  <c r="A97" i="10"/>
  <c r="C73" i="10" a="1"/>
  <c r="C73" i="10" s="1"/>
  <c r="D73" i="10" s="1"/>
  <c r="E73" i="10" s="1"/>
  <c r="A120" i="10"/>
  <c r="C96" i="10" a="1"/>
  <c r="C96" i="10" s="1"/>
  <c r="D96" i="10" s="1"/>
  <c r="E96" i="10" s="1"/>
  <c r="A143" i="10"/>
  <c r="C119" i="10" a="1"/>
  <c r="C119" i="10" s="1"/>
  <c r="D119" i="10" s="1"/>
  <c r="E119" i="10" s="1"/>
  <c r="A166" i="10"/>
  <c r="C142" i="10" a="1"/>
  <c r="C142" i="10" s="1"/>
  <c r="D142" i="10" s="1"/>
  <c r="E142" i="10" s="1"/>
  <c r="A189" i="10"/>
  <c r="C165" i="10" a="1"/>
  <c r="C165" i="10" s="1"/>
  <c r="D165" i="10" s="1"/>
  <c r="E165" i="10" s="1"/>
  <c r="A212" i="10"/>
  <c r="C188" i="10" a="1"/>
  <c r="C188" i="10" s="1"/>
  <c r="D188" i="10" s="1"/>
  <c r="E188" i="10" s="1"/>
  <c r="A235" i="10"/>
  <c r="C211" i="10" a="1"/>
  <c r="C211" i="10" s="1"/>
  <c r="D211" i="10" s="1"/>
  <c r="E211" i="10" s="1"/>
  <c r="A258" i="10"/>
  <c r="C234" i="10" a="1"/>
  <c r="C234" i="10" s="1"/>
  <c r="D234" i="10" s="1"/>
  <c r="E234" i="10" s="1"/>
  <c r="A281" i="10"/>
  <c r="C257" i="10" a="1"/>
  <c r="C257" i="10" s="1"/>
  <c r="D257" i="10" s="1"/>
  <c r="E257" i="10" s="1"/>
  <c r="A350" i="10"/>
  <c r="C326" i="10" a="1"/>
  <c r="C326" i="10" s="1"/>
  <c r="D326" i="10" s="1"/>
  <c r="E326" i="10" s="1"/>
  <c r="A442" i="10"/>
  <c r="C418" i="10" a="1"/>
  <c r="C418" i="10" s="1"/>
  <c r="D418" i="10" s="1"/>
  <c r="E418" i="10" s="1"/>
  <c r="A534" i="10"/>
  <c r="C510" i="10" a="1"/>
  <c r="C510" i="10" s="1"/>
  <c r="D510" i="10" s="1"/>
  <c r="E510" i="10" s="1"/>
  <c r="A604" i="10"/>
  <c r="C580" i="10" a="1"/>
  <c r="C580" i="10" s="1"/>
  <c r="D580" i="10" s="1"/>
  <c r="E580" i="10" s="1"/>
  <c r="A557" i="10"/>
  <c r="C533" i="10" a="1"/>
  <c r="C533" i="10" s="1"/>
  <c r="D533" i="10" s="1"/>
  <c r="E533" i="10" s="1"/>
  <c r="A511" i="10"/>
  <c r="C487" i="10" a="1"/>
  <c r="C487" i="10" s="1"/>
  <c r="D487" i="10" s="1"/>
  <c r="E487" i="10" s="1"/>
  <c r="A535" i="10" l="1"/>
  <c r="C511" i="10" a="1"/>
  <c r="C511" i="10" s="1"/>
  <c r="D511" i="10" s="1"/>
  <c r="E511" i="10" s="1"/>
  <c r="A581" i="10"/>
  <c r="C557" i="10" a="1"/>
  <c r="C557" i="10" s="1"/>
  <c r="D557" i="10" s="1"/>
  <c r="E557" i="10" s="1"/>
  <c r="A628" i="10"/>
  <c r="C604" i="10" a="1"/>
  <c r="C604" i="10" s="1"/>
  <c r="D604" i="10" s="1"/>
  <c r="E604" i="10" s="1"/>
  <c r="A558" i="10"/>
  <c r="C534" i="10" a="1"/>
  <c r="C534" i="10" s="1"/>
  <c r="D534" i="10" s="1"/>
  <c r="E534" i="10" s="1"/>
  <c r="A466" i="10"/>
  <c r="C442" i="10" a="1"/>
  <c r="C442" i="10" s="1"/>
  <c r="D442" i="10" s="1"/>
  <c r="E442" i="10" s="1"/>
  <c r="A374" i="10"/>
  <c r="C350" i="10" a="1"/>
  <c r="C350" i="10" s="1"/>
  <c r="D350" i="10" s="1"/>
  <c r="E350" i="10" s="1"/>
  <c r="A305" i="10"/>
  <c r="C281" i="10" a="1"/>
  <c r="C281" i="10" s="1"/>
  <c r="D281" i="10" s="1"/>
  <c r="E281" i="10" s="1"/>
  <c r="A282" i="10"/>
  <c r="C258" i="10" a="1"/>
  <c r="C258" i="10" s="1"/>
  <c r="D258" i="10" s="1"/>
  <c r="E258" i="10" s="1"/>
  <c r="A259" i="10"/>
  <c r="C235" i="10" a="1"/>
  <c r="C235" i="10" s="1"/>
  <c r="D235" i="10" s="1"/>
  <c r="E235" i="10" s="1"/>
  <c r="A236" i="10"/>
  <c r="C212" i="10" a="1"/>
  <c r="C212" i="10" s="1"/>
  <c r="D212" i="10" s="1"/>
  <c r="E212" i="10" s="1"/>
  <c r="A213" i="10"/>
  <c r="C189" i="10" a="1"/>
  <c r="C189" i="10" s="1"/>
  <c r="D189" i="10" s="1"/>
  <c r="E189" i="10" s="1"/>
  <c r="A190" i="10"/>
  <c r="C166" i="10" a="1"/>
  <c r="C166" i="10" s="1"/>
  <c r="D166" i="10" s="1"/>
  <c r="E166" i="10" s="1"/>
  <c r="A167" i="10"/>
  <c r="C143" i="10" a="1"/>
  <c r="C143" i="10" s="1"/>
  <c r="D143" i="10" s="1"/>
  <c r="E143" i="10" s="1"/>
  <c r="A144" i="10"/>
  <c r="C120" i="10" a="1"/>
  <c r="C120" i="10" s="1"/>
  <c r="D120" i="10" s="1"/>
  <c r="E120" i="10" s="1"/>
  <c r="A121" i="10"/>
  <c r="C97" i="10" a="1"/>
  <c r="C97" i="10" s="1"/>
  <c r="D97" i="10" s="1"/>
  <c r="E97" i="10" s="1"/>
  <c r="A98" i="10"/>
  <c r="C74" i="10" a="1"/>
  <c r="C74" i="10" s="1"/>
  <c r="D74" i="10" s="1"/>
  <c r="E74" i="10" s="1"/>
  <c r="A75" i="10"/>
  <c r="C51" i="10" a="1"/>
  <c r="C51" i="10" s="1"/>
  <c r="D51" i="10" s="1"/>
  <c r="E51" i="10" s="1"/>
  <c r="A328" i="10"/>
  <c r="C304" i="10" a="1"/>
  <c r="C304" i="10" s="1"/>
  <c r="D304" i="10" s="1"/>
  <c r="E304" i="10" s="1"/>
  <c r="A351" i="10"/>
  <c r="C327" i="10" a="1"/>
  <c r="C327" i="10" s="1"/>
  <c r="D327" i="10" s="1"/>
  <c r="E327" i="10" s="1"/>
  <c r="A397" i="10"/>
  <c r="C373" i="10" a="1"/>
  <c r="C373" i="10" s="1"/>
  <c r="D373" i="10" s="1"/>
  <c r="E373" i="10" s="1"/>
  <c r="A420" i="10"/>
  <c r="C396" i="10" a="1"/>
  <c r="C396" i="10" s="1"/>
  <c r="D396" i="10" s="1"/>
  <c r="E396" i="10" s="1"/>
  <c r="A443" i="10"/>
  <c r="C419" i="10" a="1"/>
  <c r="C419" i="10" s="1"/>
  <c r="D419" i="10" s="1"/>
  <c r="E419" i="10" s="1"/>
  <c r="A489" i="10"/>
  <c r="C465" i="10" a="1"/>
  <c r="C465" i="10" s="1"/>
  <c r="D465" i="10" s="1"/>
  <c r="E465" i="10" s="1"/>
  <c r="A512" i="10"/>
  <c r="C488" i="10" a="1"/>
  <c r="C488" i="10" s="1"/>
  <c r="D488" i="10" s="1"/>
  <c r="E488" i="10" s="1"/>
  <c r="A536" i="10" l="1"/>
  <c r="C512" i="10" a="1"/>
  <c r="C512" i="10" s="1"/>
  <c r="D512" i="10" s="1"/>
  <c r="E512" i="10" s="1"/>
  <c r="A513" i="10"/>
  <c r="C489" i="10" a="1"/>
  <c r="C489" i="10" s="1"/>
  <c r="D489" i="10" s="1"/>
  <c r="E489" i="10" s="1"/>
  <c r="A467" i="10"/>
  <c r="C443" i="10" a="1"/>
  <c r="C443" i="10" s="1"/>
  <c r="D443" i="10" s="1"/>
  <c r="E443" i="10" s="1"/>
  <c r="A444" i="10"/>
  <c r="C420" i="10" a="1"/>
  <c r="C420" i="10" s="1"/>
  <c r="D420" i="10" s="1"/>
  <c r="E420" i="10" s="1"/>
  <c r="A421" i="10"/>
  <c r="C397" i="10" a="1"/>
  <c r="C397" i="10" s="1"/>
  <c r="D397" i="10" s="1"/>
  <c r="E397" i="10" s="1"/>
  <c r="A375" i="10"/>
  <c r="C351" i="10" a="1"/>
  <c r="C351" i="10" s="1"/>
  <c r="D351" i="10" s="1"/>
  <c r="E351" i="10" s="1"/>
  <c r="A352" i="10"/>
  <c r="C328" i="10" a="1"/>
  <c r="C328" i="10" s="1"/>
  <c r="D328" i="10" s="1"/>
  <c r="E328" i="10" s="1"/>
  <c r="A99" i="10"/>
  <c r="C75" i="10" a="1"/>
  <c r="C75" i="10" s="1"/>
  <c r="D75" i="10" s="1"/>
  <c r="E75" i="10" s="1"/>
  <c r="A122" i="10"/>
  <c r="C98" i="10" a="1"/>
  <c r="C98" i="10" s="1"/>
  <c r="D98" i="10" s="1"/>
  <c r="E98" i="10" s="1"/>
  <c r="A145" i="10"/>
  <c r="C121" i="10" a="1"/>
  <c r="C121" i="10" s="1"/>
  <c r="D121" i="10" s="1"/>
  <c r="E121" i="10" s="1"/>
  <c r="A168" i="10"/>
  <c r="C144" i="10" a="1"/>
  <c r="C144" i="10" s="1"/>
  <c r="D144" i="10" s="1"/>
  <c r="E144" i="10" s="1"/>
  <c r="A191" i="10"/>
  <c r="C167" i="10" a="1"/>
  <c r="C167" i="10" s="1"/>
  <c r="D167" i="10" s="1"/>
  <c r="E167" i="10" s="1"/>
  <c r="A214" i="10"/>
  <c r="C190" i="10" a="1"/>
  <c r="C190" i="10" s="1"/>
  <c r="D190" i="10" s="1"/>
  <c r="E190" i="10" s="1"/>
  <c r="A237" i="10"/>
  <c r="C213" i="10" a="1"/>
  <c r="C213" i="10" s="1"/>
  <c r="D213" i="10" s="1"/>
  <c r="E213" i="10" s="1"/>
  <c r="A260" i="10"/>
  <c r="C236" i="10" a="1"/>
  <c r="C236" i="10" s="1"/>
  <c r="D236" i="10" s="1"/>
  <c r="E236" i="10" s="1"/>
  <c r="A283" i="10"/>
  <c r="C259" i="10" a="1"/>
  <c r="C259" i="10" s="1"/>
  <c r="D259" i="10" s="1"/>
  <c r="E259" i="10" s="1"/>
  <c r="A306" i="10"/>
  <c r="C282" i="10" a="1"/>
  <c r="C282" i="10" s="1"/>
  <c r="D282" i="10" s="1"/>
  <c r="E282" i="10" s="1"/>
  <c r="A329" i="10"/>
  <c r="C305" i="10" a="1"/>
  <c r="C305" i="10" s="1"/>
  <c r="D305" i="10" s="1"/>
  <c r="E305" i="10" s="1"/>
  <c r="A398" i="10"/>
  <c r="C374" i="10" a="1"/>
  <c r="C374" i="10" s="1"/>
  <c r="D374" i="10" s="1"/>
  <c r="E374" i="10" s="1"/>
  <c r="A490" i="10"/>
  <c r="C466" i="10" a="1"/>
  <c r="C466" i="10" s="1"/>
  <c r="D466" i="10" s="1"/>
  <c r="E466" i="10" s="1"/>
  <c r="A582" i="10"/>
  <c r="C558" i="10" a="1"/>
  <c r="C558" i="10" s="1"/>
  <c r="D558" i="10" s="1"/>
  <c r="E558" i="10" s="1"/>
  <c r="A652" i="10"/>
  <c r="C628" i="10" a="1"/>
  <c r="C628" i="10" s="1"/>
  <c r="D628" i="10" s="1"/>
  <c r="E628" i="10" s="1"/>
  <c r="A605" i="10"/>
  <c r="C581" i="10" a="1"/>
  <c r="C581" i="10" s="1"/>
  <c r="D581" i="10" s="1"/>
  <c r="E581" i="10" s="1"/>
  <c r="A559" i="10"/>
  <c r="C535" i="10" a="1"/>
  <c r="C535" i="10" s="1"/>
  <c r="D535" i="10" s="1"/>
  <c r="E535" i="10" s="1"/>
  <c r="A583" i="10" l="1"/>
  <c r="C559" i="10" a="1"/>
  <c r="C559" i="10" s="1"/>
  <c r="D559" i="10" s="1"/>
  <c r="E559" i="10" s="1"/>
  <c r="A629" i="10"/>
  <c r="C605" i="10" a="1"/>
  <c r="C605" i="10" s="1"/>
  <c r="D605" i="10" s="1"/>
  <c r="E605" i="10" s="1"/>
  <c r="A676" i="10"/>
  <c r="C652" i="10" a="1"/>
  <c r="C652" i="10" s="1"/>
  <c r="D652" i="10" s="1"/>
  <c r="E652" i="10" s="1"/>
  <c r="A606" i="10"/>
  <c r="C582" i="10" a="1"/>
  <c r="C582" i="10" s="1"/>
  <c r="D582" i="10" s="1"/>
  <c r="E582" i="10" s="1"/>
  <c r="A514" i="10"/>
  <c r="C490" i="10" a="1"/>
  <c r="C490" i="10" s="1"/>
  <c r="D490" i="10" s="1"/>
  <c r="E490" i="10" s="1"/>
  <c r="A422" i="10"/>
  <c r="C398" i="10" a="1"/>
  <c r="C398" i="10" s="1"/>
  <c r="D398" i="10" s="1"/>
  <c r="E398" i="10" s="1"/>
  <c r="A353" i="10"/>
  <c r="C329" i="10" a="1"/>
  <c r="C329" i="10" s="1"/>
  <c r="D329" i="10" s="1"/>
  <c r="E329" i="10" s="1"/>
  <c r="A330" i="10"/>
  <c r="C306" i="10" a="1"/>
  <c r="C306" i="10" s="1"/>
  <c r="D306" i="10" s="1"/>
  <c r="E306" i="10" s="1"/>
  <c r="A307" i="10"/>
  <c r="C283" i="10" a="1"/>
  <c r="C283" i="10" s="1"/>
  <c r="D283" i="10" s="1"/>
  <c r="E283" i="10" s="1"/>
  <c r="A284" i="10"/>
  <c r="C260" i="10" a="1"/>
  <c r="C260" i="10" s="1"/>
  <c r="D260" i="10" s="1"/>
  <c r="E260" i="10" s="1"/>
  <c r="A261" i="10"/>
  <c r="C237" i="10" a="1"/>
  <c r="C237" i="10" s="1"/>
  <c r="D237" i="10" s="1"/>
  <c r="E237" i="10" s="1"/>
  <c r="A238" i="10"/>
  <c r="C214" i="10" a="1"/>
  <c r="C214" i="10" s="1"/>
  <c r="D214" i="10" s="1"/>
  <c r="E214" i="10" s="1"/>
  <c r="A215" i="10"/>
  <c r="C191" i="10" a="1"/>
  <c r="C191" i="10" s="1"/>
  <c r="D191" i="10" s="1"/>
  <c r="E191" i="10" s="1"/>
  <c r="A192" i="10"/>
  <c r="C168" i="10" a="1"/>
  <c r="C168" i="10" s="1"/>
  <c r="D168" i="10" s="1"/>
  <c r="E168" i="10" s="1"/>
  <c r="A169" i="10"/>
  <c r="C145" i="10" a="1"/>
  <c r="C145" i="10" s="1"/>
  <c r="D145" i="10" s="1"/>
  <c r="E145" i="10" s="1"/>
  <c r="A146" i="10"/>
  <c r="C122" i="10" a="1"/>
  <c r="C122" i="10" s="1"/>
  <c r="D122" i="10" s="1"/>
  <c r="E122" i="10" s="1"/>
  <c r="A123" i="10"/>
  <c r="C99" i="10" a="1"/>
  <c r="C99" i="10" s="1"/>
  <c r="D99" i="10" s="1"/>
  <c r="E99" i="10" s="1"/>
  <c r="A376" i="10"/>
  <c r="C352" i="10" a="1"/>
  <c r="C352" i="10" s="1"/>
  <c r="D352" i="10" s="1"/>
  <c r="E352" i="10" s="1"/>
  <c r="A399" i="10"/>
  <c r="C375" i="10" a="1"/>
  <c r="C375" i="10" s="1"/>
  <c r="D375" i="10" s="1"/>
  <c r="E375" i="10" s="1"/>
  <c r="A445" i="10"/>
  <c r="C421" i="10" a="1"/>
  <c r="C421" i="10" s="1"/>
  <c r="D421" i="10" s="1"/>
  <c r="E421" i="10" s="1"/>
  <c r="A468" i="10"/>
  <c r="C444" i="10" a="1"/>
  <c r="C444" i="10" s="1"/>
  <c r="D444" i="10" s="1"/>
  <c r="E444" i="10" s="1"/>
  <c r="A491" i="10"/>
  <c r="C467" i="10" a="1"/>
  <c r="C467" i="10" s="1"/>
  <c r="D467" i="10" s="1"/>
  <c r="E467" i="10" s="1"/>
  <c r="A537" i="10"/>
  <c r="C513" i="10" a="1"/>
  <c r="C513" i="10" s="1"/>
  <c r="D513" i="10" s="1"/>
  <c r="E513" i="10" s="1"/>
  <c r="A560" i="10"/>
  <c r="C536" i="10" a="1"/>
  <c r="C536" i="10" s="1"/>
  <c r="D536" i="10" s="1"/>
  <c r="E536" i="10" s="1"/>
  <c r="A584" i="10" l="1"/>
  <c r="C560" i="10" a="1"/>
  <c r="C560" i="10" s="1"/>
  <c r="D560" i="10" s="1"/>
  <c r="E560" i="10" s="1"/>
  <c r="A561" i="10"/>
  <c r="C537" i="10" a="1"/>
  <c r="C537" i="10" s="1"/>
  <c r="D537" i="10" s="1"/>
  <c r="E537" i="10" s="1"/>
  <c r="A515" i="10"/>
  <c r="C491" i="10" a="1"/>
  <c r="C491" i="10" s="1"/>
  <c r="D491" i="10" s="1"/>
  <c r="E491" i="10" s="1"/>
  <c r="A492" i="10"/>
  <c r="C468" i="10" a="1"/>
  <c r="C468" i="10" s="1"/>
  <c r="D468" i="10" s="1"/>
  <c r="E468" i="10" s="1"/>
  <c r="A469" i="10"/>
  <c r="C445" i="10" a="1"/>
  <c r="C445" i="10" s="1"/>
  <c r="D445" i="10" s="1"/>
  <c r="E445" i="10" s="1"/>
  <c r="A423" i="10"/>
  <c r="C399" i="10" a="1"/>
  <c r="C399" i="10" s="1"/>
  <c r="D399" i="10" s="1"/>
  <c r="E399" i="10" s="1"/>
  <c r="A400" i="10"/>
  <c r="C376" i="10" a="1"/>
  <c r="C376" i="10" s="1"/>
  <c r="D376" i="10" s="1"/>
  <c r="E376" i="10" s="1"/>
  <c r="A147" i="10"/>
  <c r="C123" i="10" a="1"/>
  <c r="C123" i="10" s="1"/>
  <c r="D123" i="10" s="1"/>
  <c r="E123" i="10" s="1"/>
  <c r="A170" i="10"/>
  <c r="C146" i="10" a="1"/>
  <c r="C146" i="10" s="1"/>
  <c r="D146" i="10" s="1"/>
  <c r="E146" i="10" s="1"/>
  <c r="A193" i="10"/>
  <c r="C169" i="10" a="1"/>
  <c r="C169" i="10" s="1"/>
  <c r="D169" i="10" s="1"/>
  <c r="E169" i="10" s="1"/>
  <c r="A216" i="10"/>
  <c r="C192" i="10" a="1"/>
  <c r="C192" i="10" s="1"/>
  <c r="D192" i="10" s="1"/>
  <c r="E192" i="10" s="1"/>
  <c r="A239" i="10"/>
  <c r="C215" i="10" a="1"/>
  <c r="C215" i="10" s="1"/>
  <c r="D215" i="10" s="1"/>
  <c r="E215" i="10" s="1"/>
  <c r="A262" i="10"/>
  <c r="C238" i="10" a="1"/>
  <c r="C238" i="10" s="1"/>
  <c r="D238" i="10" s="1"/>
  <c r="E238" i="10" s="1"/>
  <c r="A285" i="10"/>
  <c r="C261" i="10" a="1"/>
  <c r="C261" i="10" s="1"/>
  <c r="D261" i="10" s="1"/>
  <c r="E261" i="10" s="1"/>
  <c r="A308" i="10"/>
  <c r="C284" i="10" a="1"/>
  <c r="C284" i="10" s="1"/>
  <c r="D284" i="10" s="1"/>
  <c r="E284" i="10" s="1"/>
  <c r="A331" i="10"/>
  <c r="C307" i="10" a="1"/>
  <c r="C307" i="10" s="1"/>
  <c r="D307" i="10" s="1"/>
  <c r="E307" i="10" s="1"/>
  <c r="A354" i="10"/>
  <c r="C330" i="10" a="1"/>
  <c r="C330" i="10" s="1"/>
  <c r="D330" i="10" s="1"/>
  <c r="E330" i="10" s="1"/>
  <c r="A377" i="10"/>
  <c r="C353" i="10" a="1"/>
  <c r="C353" i="10" s="1"/>
  <c r="D353" i="10" s="1"/>
  <c r="E353" i="10" s="1"/>
  <c r="A446" i="10"/>
  <c r="C422" i="10" a="1"/>
  <c r="C422" i="10" s="1"/>
  <c r="D422" i="10" s="1"/>
  <c r="E422" i="10" s="1"/>
  <c r="A538" i="10"/>
  <c r="C514" i="10" a="1"/>
  <c r="C514" i="10" s="1"/>
  <c r="D514" i="10" s="1"/>
  <c r="E514" i="10" s="1"/>
  <c r="A630" i="10"/>
  <c r="C606" i="10" a="1"/>
  <c r="C606" i="10" s="1"/>
  <c r="D606" i="10" s="1"/>
  <c r="E606" i="10" s="1"/>
  <c r="A700" i="10"/>
  <c r="C676" i="10" a="1"/>
  <c r="C676" i="10" s="1"/>
  <c r="D676" i="10" s="1"/>
  <c r="E676" i="10" s="1"/>
  <c r="A653" i="10"/>
  <c r="C629" i="10" a="1"/>
  <c r="C629" i="10" s="1"/>
  <c r="D629" i="10" s="1"/>
  <c r="E629" i="10" s="1"/>
  <c r="A607" i="10"/>
  <c r="C583" i="10" a="1"/>
  <c r="C583" i="10" s="1"/>
  <c r="D583" i="10" s="1"/>
  <c r="E583" i="10" s="1"/>
  <c r="A631" i="10" l="1"/>
  <c r="C607" i="10" a="1"/>
  <c r="C607" i="10" s="1"/>
  <c r="D607" i="10" s="1"/>
  <c r="E607" i="10" s="1"/>
  <c r="A677" i="10"/>
  <c r="C653" i="10" a="1"/>
  <c r="C653" i="10" s="1"/>
  <c r="D653" i="10" s="1"/>
  <c r="E653" i="10" s="1"/>
  <c r="A724" i="10"/>
  <c r="E724" i="10" s="1"/>
  <c r="C700" i="10" a="1"/>
  <c r="C700" i="10" s="1"/>
  <c r="D700" i="10" s="1"/>
  <c r="E700" i="10" s="1"/>
  <c r="A654" i="10"/>
  <c r="C630" i="10" a="1"/>
  <c r="C630" i="10" s="1"/>
  <c r="D630" i="10" s="1"/>
  <c r="E630" i="10" s="1"/>
  <c r="A562" i="10"/>
  <c r="C538" i="10" a="1"/>
  <c r="C538" i="10" s="1"/>
  <c r="D538" i="10" s="1"/>
  <c r="E538" i="10" s="1"/>
  <c r="A470" i="10"/>
  <c r="C446" i="10" a="1"/>
  <c r="C446" i="10" s="1"/>
  <c r="D446" i="10" s="1"/>
  <c r="E446" i="10" s="1"/>
  <c r="A401" i="10"/>
  <c r="C377" i="10" a="1"/>
  <c r="C377" i="10" s="1"/>
  <c r="D377" i="10" s="1"/>
  <c r="E377" i="10" s="1"/>
  <c r="A378" i="10"/>
  <c r="C354" i="10" a="1"/>
  <c r="C354" i="10" s="1"/>
  <c r="D354" i="10" s="1"/>
  <c r="E354" i="10" s="1"/>
  <c r="A355" i="10"/>
  <c r="C331" i="10" a="1"/>
  <c r="C331" i="10" s="1"/>
  <c r="D331" i="10" s="1"/>
  <c r="E331" i="10" s="1"/>
  <c r="A332" i="10"/>
  <c r="C308" i="10" a="1"/>
  <c r="C308" i="10" s="1"/>
  <c r="D308" i="10" s="1"/>
  <c r="E308" i="10" s="1"/>
  <c r="A309" i="10"/>
  <c r="C285" i="10" a="1"/>
  <c r="C285" i="10" s="1"/>
  <c r="D285" i="10" s="1"/>
  <c r="E285" i="10" s="1"/>
  <c r="A286" i="10"/>
  <c r="C262" i="10" a="1"/>
  <c r="C262" i="10" s="1"/>
  <c r="D262" i="10" s="1"/>
  <c r="E262" i="10" s="1"/>
  <c r="A263" i="10"/>
  <c r="C239" i="10" a="1"/>
  <c r="C239" i="10" s="1"/>
  <c r="D239" i="10" s="1"/>
  <c r="E239" i="10" s="1"/>
  <c r="A240" i="10"/>
  <c r="C216" i="10" a="1"/>
  <c r="C216" i="10" s="1"/>
  <c r="D216" i="10" s="1"/>
  <c r="E216" i="10" s="1"/>
  <c r="A217" i="10"/>
  <c r="C193" i="10" a="1"/>
  <c r="C193" i="10" s="1"/>
  <c r="D193" i="10" s="1"/>
  <c r="E193" i="10" s="1"/>
  <c r="A194" i="10"/>
  <c r="C170" i="10" a="1"/>
  <c r="C170" i="10" s="1"/>
  <c r="D170" i="10" s="1"/>
  <c r="E170" i="10" s="1"/>
  <c r="A171" i="10"/>
  <c r="C147" i="10" a="1"/>
  <c r="C147" i="10" s="1"/>
  <c r="D147" i="10" s="1"/>
  <c r="E147" i="10" s="1"/>
  <c r="A424" i="10"/>
  <c r="C400" i="10" a="1"/>
  <c r="C400" i="10" s="1"/>
  <c r="D400" i="10" s="1"/>
  <c r="E400" i="10" s="1"/>
  <c r="A447" i="10"/>
  <c r="C423" i="10" a="1"/>
  <c r="C423" i="10" s="1"/>
  <c r="D423" i="10" s="1"/>
  <c r="E423" i="10" s="1"/>
  <c r="A493" i="10"/>
  <c r="C469" i="10" a="1"/>
  <c r="C469" i="10" s="1"/>
  <c r="D469" i="10" s="1"/>
  <c r="E469" i="10" s="1"/>
  <c r="A516" i="10"/>
  <c r="C492" i="10" a="1"/>
  <c r="C492" i="10" s="1"/>
  <c r="D492" i="10" s="1"/>
  <c r="E492" i="10" s="1"/>
  <c r="A539" i="10"/>
  <c r="C515" i="10" a="1"/>
  <c r="C515" i="10" s="1"/>
  <c r="D515" i="10" s="1"/>
  <c r="E515" i="10" s="1"/>
  <c r="A585" i="10"/>
  <c r="C561" i="10" a="1"/>
  <c r="C561" i="10" s="1"/>
  <c r="D561" i="10" s="1"/>
  <c r="E561" i="10" s="1"/>
  <c r="A608" i="10"/>
  <c r="C584" i="10" a="1"/>
  <c r="C584" i="10" s="1"/>
  <c r="D584" i="10" s="1"/>
  <c r="E584" i="10" s="1"/>
  <c r="A632" i="10" l="1"/>
  <c r="C608" i="10" a="1"/>
  <c r="C608" i="10" s="1"/>
  <c r="D608" i="10" s="1"/>
  <c r="E608" i="10" s="1"/>
  <c r="A609" i="10"/>
  <c r="C585" i="10" a="1"/>
  <c r="C585" i="10" s="1"/>
  <c r="D585" i="10" s="1"/>
  <c r="E585" i="10" s="1"/>
  <c r="A563" i="10"/>
  <c r="C539" i="10" a="1"/>
  <c r="C539" i="10" s="1"/>
  <c r="D539" i="10" s="1"/>
  <c r="E539" i="10" s="1"/>
  <c r="A540" i="10"/>
  <c r="C516" i="10" a="1"/>
  <c r="C516" i="10" s="1"/>
  <c r="D516" i="10" s="1"/>
  <c r="E516" i="10" s="1"/>
  <c r="A517" i="10"/>
  <c r="C493" i="10" a="1"/>
  <c r="C493" i="10" s="1"/>
  <c r="D493" i="10" s="1"/>
  <c r="E493" i="10" s="1"/>
  <c r="A471" i="10"/>
  <c r="C447" i="10" a="1"/>
  <c r="C447" i="10" s="1"/>
  <c r="D447" i="10" s="1"/>
  <c r="E447" i="10" s="1"/>
  <c r="A448" i="10"/>
  <c r="C424" i="10" a="1"/>
  <c r="C424" i="10" s="1"/>
  <c r="D424" i="10" s="1"/>
  <c r="E424" i="10" s="1"/>
  <c r="A195" i="10"/>
  <c r="C171" i="10" a="1"/>
  <c r="C171" i="10" s="1"/>
  <c r="D171" i="10" s="1"/>
  <c r="E171" i="10" s="1"/>
  <c r="A218" i="10"/>
  <c r="C194" i="10" a="1"/>
  <c r="C194" i="10" s="1"/>
  <c r="D194" i="10" s="1"/>
  <c r="E194" i="10" s="1"/>
  <c r="A241" i="10"/>
  <c r="C217" i="10" a="1"/>
  <c r="C217" i="10" s="1"/>
  <c r="D217" i="10" s="1"/>
  <c r="E217" i="10" s="1"/>
  <c r="A264" i="10"/>
  <c r="C240" i="10" a="1"/>
  <c r="C240" i="10" s="1"/>
  <c r="D240" i="10" s="1"/>
  <c r="E240" i="10" s="1"/>
  <c r="A287" i="10"/>
  <c r="C263" i="10" a="1"/>
  <c r="C263" i="10" s="1"/>
  <c r="D263" i="10" s="1"/>
  <c r="E263" i="10" s="1"/>
  <c r="A310" i="10"/>
  <c r="C286" i="10" a="1"/>
  <c r="C286" i="10" s="1"/>
  <c r="D286" i="10" s="1"/>
  <c r="E286" i="10" s="1"/>
  <c r="A333" i="10"/>
  <c r="C309" i="10" a="1"/>
  <c r="C309" i="10" s="1"/>
  <c r="D309" i="10" s="1"/>
  <c r="E309" i="10" s="1"/>
  <c r="A356" i="10"/>
  <c r="C332" i="10" a="1"/>
  <c r="C332" i="10" s="1"/>
  <c r="D332" i="10" s="1"/>
  <c r="E332" i="10" s="1"/>
  <c r="A379" i="10"/>
  <c r="C355" i="10" a="1"/>
  <c r="C355" i="10" s="1"/>
  <c r="D355" i="10" s="1"/>
  <c r="E355" i="10" s="1"/>
  <c r="A402" i="10"/>
  <c r="C378" i="10" a="1"/>
  <c r="C378" i="10" s="1"/>
  <c r="D378" i="10" s="1"/>
  <c r="E378" i="10" s="1"/>
  <c r="A425" i="10"/>
  <c r="C401" i="10" a="1"/>
  <c r="C401" i="10" s="1"/>
  <c r="D401" i="10" s="1"/>
  <c r="E401" i="10" s="1"/>
  <c r="A494" i="10"/>
  <c r="C470" i="10" a="1"/>
  <c r="C470" i="10" s="1"/>
  <c r="D470" i="10" s="1"/>
  <c r="E470" i="10" s="1"/>
  <c r="A586" i="10"/>
  <c r="C562" i="10" a="1"/>
  <c r="C562" i="10" s="1"/>
  <c r="D562" i="10" s="1"/>
  <c r="E562" i="10" s="1"/>
  <c r="A678" i="10"/>
  <c r="C654" i="10" a="1"/>
  <c r="C654" i="10" s="1"/>
  <c r="D654" i="10" s="1"/>
  <c r="E654" i="10" s="1"/>
  <c r="A701" i="10"/>
  <c r="C677" i="10" a="1"/>
  <c r="C677" i="10" s="1"/>
  <c r="D677" i="10" s="1"/>
  <c r="E677" i="10" s="1"/>
  <c r="A655" i="10"/>
  <c r="C631" i="10" a="1"/>
  <c r="C631" i="10" s="1"/>
  <c r="D631" i="10" s="1"/>
  <c r="E631" i="10" s="1"/>
  <c r="A679" i="10" l="1"/>
  <c r="C655" i="10" a="1"/>
  <c r="C655" i="10" s="1"/>
  <c r="D655" i="10" s="1"/>
  <c r="E655" i="10" s="1"/>
  <c r="A725" i="10"/>
  <c r="E725" i="10" s="1"/>
  <c r="C701" i="10" a="1"/>
  <c r="C701" i="10" s="1"/>
  <c r="D701" i="10" s="1"/>
  <c r="E701" i="10" s="1"/>
  <c r="A702" i="10"/>
  <c r="C678" i="10" a="1"/>
  <c r="C678" i="10" s="1"/>
  <c r="D678" i="10" s="1"/>
  <c r="E678" i="10" s="1"/>
  <c r="A610" i="10"/>
  <c r="C586" i="10" a="1"/>
  <c r="C586" i="10" s="1"/>
  <c r="D586" i="10" s="1"/>
  <c r="E586" i="10" s="1"/>
  <c r="A518" i="10"/>
  <c r="C494" i="10" a="1"/>
  <c r="C494" i="10" s="1"/>
  <c r="D494" i="10" s="1"/>
  <c r="E494" i="10" s="1"/>
  <c r="A449" i="10"/>
  <c r="C425" i="10" a="1"/>
  <c r="C425" i="10" s="1"/>
  <c r="D425" i="10" s="1"/>
  <c r="E425" i="10" s="1"/>
  <c r="A426" i="10"/>
  <c r="C402" i="10" a="1"/>
  <c r="C402" i="10" s="1"/>
  <c r="D402" i="10" s="1"/>
  <c r="E402" i="10" s="1"/>
  <c r="A403" i="10"/>
  <c r="C379" i="10" a="1"/>
  <c r="C379" i="10" s="1"/>
  <c r="D379" i="10" s="1"/>
  <c r="E379" i="10" s="1"/>
  <c r="A380" i="10"/>
  <c r="C356" i="10" a="1"/>
  <c r="C356" i="10" s="1"/>
  <c r="D356" i="10" s="1"/>
  <c r="E356" i="10" s="1"/>
  <c r="A357" i="10"/>
  <c r="C333" i="10" a="1"/>
  <c r="C333" i="10" s="1"/>
  <c r="D333" i="10" s="1"/>
  <c r="E333" i="10" s="1"/>
  <c r="A334" i="10"/>
  <c r="C310" i="10" a="1"/>
  <c r="C310" i="10" s="1"/>
  <c r="D310" i="10" s="1"/>
  <c r="E310" i="10" s="1"/>
  <c r="A311" i="10"/>
  <c r="C287" i="10" a="1"/>
  <c r="C287" i="10" s="1"/>
  <c r="D287" i="10" s="1"/>
  <c r="E287" i="10" s="1"/>
  <c r="A288" i="10"/>
  <c r="C264" i="10" a="1"/>
  <c r="C264" i="10" s="1"/>
  <c r="D264" i="10" s="1"/>
  <c r="E264" i="10" s="1"/>
  <c r="A265" i="10"/>
  <c r="C241" i="10" a="1"/>
  <c r="C241" i="10" s="1"/>
  <c r="D241" i="10" s="1"/>
  <c r="E241" i="10" s="1"/>
  <c r="A242" i="10"/>
  <c r="C218" i="10" a="1"/>
  <c r="C218" i="10" s="1"/>
  <c r="D218" i="10" s="1"/>
  <c r="E218" i="10" s="1"/>
  <c r="A219" i="10"/>
  <c r="C195" i="10" a="1"/>
  <c r="C195" i="10" s="1"/>
  <c r="D195" i="10" s="1"/>
  <c r="E195" i="10" s="1"/>
  <c r="A472" i="10"/>
  <c r="C448" i="10" a="1"/>
  <c r="C448" i="10" s="1"/>
  <c r="D448" i="10" s="1"/>
  <c r="E448" i="10" s="1"/>
  <c r="A495" i="10"/>
  <c r="C471" i="10" a="1"/>
  <c r="C471" i="10" s="1"/>
  <c r="D471" i="10" s="1"/>
  <c r="E471" i="10" s="1"/>
  <c r="A541" i="10"/>
  <c r="C517" i="10" a="1"/>
  <c r="C517" i="10" s="1"/>
  <c r="D517" i="10" s="1"/>
  <c r="E517" i="10" s="1"/>
  <c r="A564" i="10"/>
  <c r="C540" i="10" a="1"/>
  <c r="C540" i="10" s="1"/>
  <c r="D540" i="10" s="1"/>
  <c r="E540" i="10" s="1"/>
  <c r="A587" i="10"/>
  <c r="C563" i="10" a="1"/>
  <c r="C563" i="10" s="1"/>
  <c r="D563" i="10" s="1"/>
  <c r="E563" i="10" s="1"/>
  <c r="A633" i="10"/>
  <c r="C609" i="10" a="1"/>
  <c r="C609" i="10" s="1"/>
  <c r="D609" i="10" s="1"/>
  <c r="E609" i="10" s="1"/>
  <c r="A656" i="10"/>
  <c r="C632" i="10" a="1"/>
  <c r="C632" i="10" s="1"/>
  <c r="D632" i="10" s="1"/>
  <c r="E632" i="10" s="1"/>
  <c r="A680" i="10" l="1"/>
  <c r="C656" i="10" a="1"/>
  <c r="C656" i="10" s="1"/>
  <c r="D656" i="10" s="1"/>
  <c r="E656" i="10" s="1"/>
  <c r="A657" i="10"/>
  <c r="C633" i="10" a="1"/>
  <c r="C633" i="10" s="1"/>
  <c r="D633" i="10" s="1"/>
  <c r="E633" i="10" s="1"/>
  <c r="A611" i="10"/>
  <c r="C587" i="10" a="1"/>
  <c r="C587" i="10" s="1"/>
  <c r="D587" i="10" s="1"/>
  <c r="E587" i="10" s="1"/>
  <c r="A588" i="10"/>
  <c r="C564" i="10" a="1"/>
  <c r="C564" i="10" s="1"/>
  <c r="D564" i="10" s="1"/>
  <c r="E564" i="10" s="1"/>
  <c r="A565" i="10"/>
  <c r="C541" i="10" a="1"/>
  <c r="C541" i="10" s="1"/>
  <c r="D541" i="10" s="1"/>
  <c r="E541" i="10" s="1"/>
  <c r="A519" i="10"/>
  <c r="C495" i="10" a="1"/>
  <c r="C495" i="10" s="1"/>
  <c r="D495" i="10" s="1"/>
  <c r="E495" i="10" s="1"/>
  <c r="A496" i="10"/>
  <c r="C472" i="10" a="1"/>
  <c r="C472" i="10" s="1"/>
  <c r="D472" i="10" s="1"/>
  <c r="E472" i="10" s="1"/>
  <c r="A243" i="10"/>
  <c r="C219" i="10" a="1"/>
  <c r="C219" i="10" s="1"/>
  <c r="D219" i="10" s="1"/>
  <c r="E219" i="10" s="1"/>
  <c r="A266" i="10"/>
  <c r="C242" i="10" a="1"/>
  <c r="C242" i="10" s="1"/>
  <c r="D242" i="10" s="1"/>
  <c r="E242" i="10" s="1"/>
  <c r="A289" i="10"/>
  <c r="C265" i="10" a="1"/>
  <c r="C265" i="10" s="1"/>
  <c r="D265" i="10" s="1"/>
  <c r="E265" i="10" s="1"/>
  <c r="A312" i="10"/>
  <c r="C288" i="10" a="1"/>
  <c r="C288" i="10" s="1"/>
  <c r="D288" i="10" s="1"/>
  <c r="E288" i="10" s="1"/>
  <c r="A335" i="10"/>
  <c r="C311" i="10" a="1"/>
  <c r="C311" i="10" s="1"/>
  <c r="D311" i="10" s="1"/>
  <c r="E311" i="10" s="1"/>
  <c r="A358" i="10"/>
  <c r="C334" i="10" a="1"/>
  <c r="C334" i="10" s="1"/>
  <c r="D334" i="10" s="1"/>
  <c r="E334" i="10" s="1"/>
  <c r="A381" i="10"/>
  <c r="C357" i="10" a="1"/>
  <c r="C357" i="10" s="1"/>
  <c r="D357" i="10" s="1"/>
  <c r="E357" i="10" s="1"/>
  <c r="A404" i="10"/>
  <c r="C380" i="10" a="1"/>
  <c r="C380" i="10" s="1"/>
  <c r="D380" i="10" s="1"/>
  <c r="E380" i="10" s="1"/>
  <c r="A427" i="10"/>
  <c r="C403" i="10" a="1"/>
  <c r="C403" i="10" s="1"/>
  <c r="D403" i="10" s="1"/>
  <c r="E403" i="10" s="1"/>
  <c r="A450" i="10"/>
  <c r="C426" i="10" a="1"/>
  <c r="C426" i="10" s="1"/>
  <c r="D426" i="10" s="1"/>
  <c r="E426" i="10" s="1"/>
  <c r="A473" i="10"/>
  <c r="C449" i="10" a="1"/>
  <c r="C449" i="10" s="1"/>
  <c r="D449" i="10" s="1"/>
  <c r="E449" i="10" s="1"/>
  <c r="A542" i="10"/>
  <c r="C518" i="10" a="1"/>
  <c r="C518" i="10" s="1"/>
  <c r="D518" i="10" s="1"/>
  <c r="E518" i="10" s="1"/>
  <c r="A634" i="10"/>
  <c r="C610" i="10" a="1"/>
  <c r="C610" i="10" s="1"/>
  <c r="D610" i="10" s="1"/>
  <c r="E610" i="10" s="1"/>
  <c r="A726" i="10"/>
  <c r="E726" i="10" s="1"/>
  <c r="C702" i="10" a="1"/>
  <c r="C702" i="10" s="1"/>
  <c r="D702" i="10" s="1"/>
  <c r="E702" i="10" s="1"/>
  <c r="A703" i="10"/>
  <c r="C679" i="10" a="1"/>
  <c r="C679" i="10" s="1"/>
  <c r="D679" i="10" s="1"/>
  <c r="E679" i="10" s="1"/>
  <c r="A727" i="10" l="1"/>
  <c r="E727" i="10" s="1"/>
  <c r="C703" i="10" a="1"/>
  <c r="C703" i="10" s="1"/>
  <c r="D703" i="10" s="1"/>
  <c r="E703" i="10" s="1"/>
  <c r="A658" i="10"/>
  <c r="C634" i="10" a="1"/>
  <c r="C634" i="10" s="1"/>
  <c r="D634" i="10" s="1"/>
  <c r="E634" i="10" s="1"/>
  <c r="A566" i="10"/>
  <c r="C542" i="10" a="1"/>
  <c r="C542" i="10" s="1"/>
  <c r="D542" i="10" s="1"/>
  <c r="E542" i="10" s="1"/>
  <c r="A497" i="10"/>
  <c r="C473" i="10" a="1"/>
  <c r="C473" i="10" s="1"/>
  <c r="D473" i="10" s="1"/>
  <c r="E473" i="10" s="1"/>
  <c r="A474" i="10"/>
  <c r="C450" i="10" a="1"/>
  <c r="C450" i="10" s="1"/>
  <c r="D450" i="10" s="1"/>
  <c r="E450" i="10" s="1"/>
  <c r="A451" i="10"/>
  <c r="C427" i="10" a="1"/>
  <c r="C427" i="10" s="1"/>
  <c r="D427" i="10" s="1"/>
  <c r="E427" i="10" s="1"/>
  <c r="A428" i="10"/>
  <c r="C404" i="10" a="1"/>
  <c r="C404" i="10" s="1"/>
  <c r="D404" i="10" s="1"/>
  <c r="E404" i="10" s="1"/>
  <c r="A405" i="10"/>
  <c r="C381" i="10" a="1"/>
  <c r="C381" i="10" s="1"/>
  <c r="D381" i="10" s="1"/>
  <c r="E381" i="10" s="1"/>
  <c r="A382" i="10"/>
  <c r="C358" i="10" a="1"/>
  <c r="C358" i="10" s="1"/>
  <c r="D358" i="10" s="1"/>
  <c r="E358" i="10" s="1"/>
  <c r="A359" i="10"/>
  <c r="C335" i="10" a="1"/>
  <c r="C335" i="10" s="1"/>
  <c r="D335" i="10" s="1"/>
  <c r="E335" i="10" s="1"/>
  <c r="A336" i="10"/>
  <c r="C312" i="10" a="1"/>
  <c r="C312" i="10" s="1"/>
  <c r="D312" i="10" s="1"/>
  <c r="E312" i="10" s="1"/>
  <c r="A313" i="10"/>
  <c r="C289" i="10" a="1"/>
  <c r="C289" i="10" s="1"/>
  <c r="D289" i="10" s="1"/>
  <c r="E289" i="10" s="1"/>
  <c r="A290" i="10"/>
  <c r="C266" i="10" a="1"/>
  <c r="C266" i="10" s="1"/>
  <c r="D266" i="10" s="1"/>
  <c r="E266" i="10" s="1"/>
  <c r="A267" i="10"/>
  <c r="C243" i="10" a="1"/>
  <c r="C243" i="10" s="1"/>
  <c r="D243" i="10" s="1"/>
  <c r="E243" i="10" s="1"/>
  <c r="A520" i="10"/>
  <c r="C496" i="10" a="1"/>
  <c r="C496" i="10" s="1"/>
  <c r="D496" i="10" s="1"/>
  <c r="E496" i="10" s="1"/>
  <c r="A543" i="10"/>
  <c r="C519" i="10" a="1"/>
  <c r="C519" i="10" s="1"/>
  <c r="D519" i="10" s="1"/>
  <c r="E519" i="10" s="1"/>
  <c r="A589" i="10"/>
  <c r="C565" i="10" a="1"/>
  <c r="C565" i="10" s="1"/>
  <c r="D565" i="10" s="1"/>
  <c r="E565" i="10" s="1"/>
  <c r="A612" i="10"/>
  <c r="C588" i="10" a="1"/>
  <c r="C588" i="10" s="1"/>
  <c r="D588" i="10" s="1"/>
  <c r="E588" i="10" s="1"/>
  <c r="A635" i="10"/>
  <c r="C611" i="10" a="1"/>
  <c r="C611" i="10" s="1"/>
  <c r="D611" i="10" s="1"/>
  <c r="E611" i="10" s="1"/>
  <c r="A681" i="10"/>
  <c r="C657" i="10" a="1"/>
  <c r="C657" i="10" s="1"/>
  <c r="D657" i="10" s="1"/>
  <c r="E657" i="10" s="1"/>
  <c r="A704" i="10"/>
  <c r="C680" i="10" a="1"/>
  <c r="C680" i="10" s="1"/>
  <c r="D680" i="10" s="1"/>
  <c r="E680" i="10" s="1"/>
  <c r="A728" i="10" l="1"/>
  <c r="E728" i="10" s="1"/>
  <c r="C704" i="10" a="1"/>
  <c r="C704" i="10" s="1"/>
  <c r="D704" i="10" s="1"/>
  <c r="E704" i="10" s="1"/>
  <c r="A705" i="10"/>
  <c r="C681" i="10" a="1"/>
  <c r="C681" i="10" s="1"/>
  <c r="D681" i="10" s="1"/>
  <c r="E681" i="10" s="1"/>
  <c r="A659" i="10"/>
  <c r="C635" i="10" a="1"/>
  <c r="C635" i="10" s="1"/>
  <c r="D635" i="10" s="1"/>
  <c r="E635" i="10" s="1"/>
  <c r="A636" i="10"/>
  <c r="C612" i="10" a="1"/>
  <c r="C612" i="10" s="1"/>
  <c r="D612" i="10" s="1"/>
  <c r="E612" i="10" s="1"/>
  <c r="A613" i="10"/>
  <c r="C589" i="10" a="1"/>
  <c r="C589" i="10" s="1"/>
  <c r="D589" i="10" s="1"/>
  <c r="E589" i="10" s="1"/>
  <c r="A567" i="10"/>
  <c r="C543" i="10" a="1"/>
  <c r="C543" i="10" s="1"/>
  <c r="D543" i="10" s="1"/>
  <c r="E543" i="10" s="1"/>
  <c r="A544" i="10"/>
  <c r="C520" i="10" a="1"/>
  <c r="C520" i="10" s="1"/>
  <c r="D520" i="10" s="1"/>
  <c r="E520" i="10" s="1"/>
  <c r="A291" i="10"/>
  <c r="C267" i="10" a="1"/>
  <c r="C267" i="10" s="1"/>
  <c r="D267" i="10" s="1"/>
  <c r="E267" i="10" s="1"/>
  <c r="A314" i="10"/>
  <c r="C290" i="10" a="1"/>
  <c r="C290" i="10" s="1"/>
  <c r="D290" i="10" s="1"/>
  <c r="E290" i="10" s="1"/>
  <c r="A337" i="10"/>
  <c r="C313" i="10" a="1"/>
  <c r="C313" i="10" s="1"/>
  <c r="D313" i="10" s="1"/>
  <c r="E313" i="10" s="1"/>
  <c r="A360" i="10"/>
  <c r="C336" i="10" a="1"/>
  <c r="C336" i="10" s="1"/>
  <c r="D336" i="10" s="1"/>
  <c r="E336" i="10" s="1"/>
  <c r="A383" i="10"/>
  <c r="C359" i="10" a="1"/>
  <c r="C359" i="10" s="1"/>
  <c r="D359" i="10" s="1"/>
  <c r="E359" i="10" s="1"/>
  <c r="A406" i="10"/>
  <c r="C382" i="10" a="1"/>
  <c r="C382" i="10" s="1"/>
  <c r="D382" i="10" s="1"/>
  <c r="E382" i="10" s="1"/>
  <c r="A429" i="10"/>
  <c r="C405" i="10" a="1"/>
  <c r="C405" i="10" s="1"/>
  <c r="D405" i="10" s="1"/>
  <c r="E405" i="10" s="1"/>
  <c r="A452" i="10"/>
  <c r="C428" i="10" a="1"/>
  <c r="C428" i="10" s="1"/>
  <c r="D428" i="10" s="1"/>
  <c r="E428" i="10" s="1"/>
  <c r="A475" i="10"/>
  <c r="C451" i="10" a="1"/>
  <c r="C451" i="10" s="1"/>
  <c r="D451" i="10" s="1"/>
  <c r="E451" i="10" s="1"/>
  <c r="A498" i="10"/>
  <c r="C474" i="10" a="1"/>
  <c r="C474" i="10" s="1"/>
  <c r="D474" i="10" s="1"/>
  <c r="E474" i="10" s="1"/>
  <c r="A521" i="10"/>
  <c r="C497" i="10" a="1"/>
  <c r="C497" i="10" s="1"/>
  <c r="D497" i="10" s="1"/>
  <c r="E497" i="10" s="1"/>
  <c r="A590" i="10"/>
  <c r="C566" i="10" a="1"/>
  <c r="C566" i="10" s="1"/>
  <c r="D566" i="10" s="1"/>
  <c r="E566" i="10" s="1"/>
  <c r="A682" i="10"/>
  <c r="C658" i="10" a="1"/>
  <c r="C658" i="10" s="1"/>
  <c r="D658" i="10" s="1"/>
  <c r="E658" i="10" s="1"/>
  <c r="A706" i="10" l="1"/>
  <c r="C682" i="10" a="1"/>
  <c r="C682" i="10" s="1"/>
  <c r="D682" i="10" s="1"/>
  <c r="E682" i="10" s="1"/>
  <c r="A614" i="10"/>
  <c r="C590" i="10" a="1"/>
  <c r="C590" i="10" s="1"/>
  <c r="D590" i="10" s="1"/>
  <c r="E590" i="10" s="1"/>
  <c r="A545" i="10"/>
  <c r="C521" i="10" a="1"/>
  <c r="C521" i="10" s="1"/>
  <c r="D521" i="10" s="1"/>
  <c r="E521" i="10" s="1"/>
  <c r="A522" i="10"/>
  <c r="C498" i="10" a="1"/>
  <c r="C498" i="10" s="1"/>
  <c r="D498" i="10" s="1"/>
  <c r="E498" i="10" s="1"/>
  <c r="A499" i="10"/>
  <c r="C475" i="10" a="1"/>
  <c r="C475" i="10" s="1"/>
  <c r="D475" i="10" s="1"/>
  <c r="E475" i="10" s="1"/>
  <c r="A476" i="10"/>
  <c r="C452" i="10" a="1"/>
  <c r="C452" i="10" s="1"/>
  <c r="D452" i="10" s="1"/>
  <c r="E452" i="10" s="1"/>
  <c r="A453" i="10"/>
  <c r="C429" i="10" a="1"/>
  <c r="C429" i="10" s="1"/>
  <c r="D429" i="10" s="1"/>
  <c r="E429" i="10" s="1"/>
  <c r="A430" i="10"/>
  <c r="C406" i="10" a="1"/>
  <c r="C406" i="10" s="1"/>
  <c r="D406" i="10" s="1"/>
  <c r="E406" i="10" s="1"/>
  <c r="A407" i="10"/>
  <c r="C383" i="10" a="1"/>
  <c r="C383" i="10" s="1"/>
  <c r="D383" i="10" s="1"/>
  <c r="E383" i="10" s="1"/>
  <c r="A384" i="10"/>
  <c r="C360" i="10" a="1"/>
  <c r="C360" i="10" s="1"/>
  <c r="D360" i="10" s="1"/>
  <c r="E360" i="10" s="1"/>
  <c r="A361" i="10"/>
  <c r="C337" i="10" a="1"/>
  <c r="C337" i="10" s="1"/>
  <c r="D337" i="10" s="1"/>
  <c r="E337" i="10" s="1"/>
  <c r="A338" i="10"/>
  <c r="C314" i="10" a="1"/>
  <c r="C314" i="10" s="1"/>
  <c r="D314" i="10" s="1"/>
  <c r="E314" i="10" s="1"/>
  <c r="A315" i="10"/>
  <c r="C291" i="10" a="1"/>
  <c r="C291" i="10" s="1"/>
  <c r="D291" i="10" s="1"/>
  <c r="E291" i="10" s="1"/>
  <c r="A568" i="10"/>
  <c r="C544" i="10" a="1"/>
  <c r="C544" i="10" s="1"/>
  <c r="D544" i="10" s="1"/>
  <c r="E544" i="10" s="1"/>
  <c r="A591" i="10"/>
  <c r="C567" i="10" a="1"/>
  <c r="C567" i="10" s="1"/>
  <c r="D567" i="10" s="1"/>
  <c r="E567" i="10" s="1"/>
  <c r="A637" i="10"/>
  <c r="C613" i="10" a="1"/>
  <c r="C613" i="10" s="1"/>
  <c r="D613" i="10" s="1"/>
  <c r="E613" i="10" s="1"/>
  <c r="A660" i="10"/>
  <c r="C636" i="10" a="1"/>
  <c r="C636" i="10" s="1"/>
  <c r="D636" i="10" s="1"/>
  <c r="E636" i="10" s="1"/>
  <c r="A683" i="10"/>
  <c r="C659" i="10" a="1"/>
  <c r="C659" i="10" s="1"/>
  <c r="D659" i="10" s="1"/>
  <c r="E659" i="10" s="1"/>
  <c r="A729" i="10"/>
  <c r="E729" i="10" s="1"/>
  <c r="C705" i="10" a="1"/>
  <c r="C705" i="10" s="1"/>
  <c r="D705" i="10" s="1"/>
  <c r="E705" i="10" s="1"/>
  <c r="A707" i="10" l="1"/>
  <c r="C683" i="10" a="1"/>
  <c r="C683" i="10" s="1"/>
  <c r="D683" i="10" s="1"/>
  <c r="E683" i="10" s="1"/>
  <c r="A684" i="10"/>
  <c r="C660" i="10" a="1"/>
  <c r="C660" i="10" s="1"/>
  <c r="D660" i="10" s="1"/>
  <c r="E660" i="10" s="1"/>
  <c r="A661" i="10"/>
  <c r="C637" i="10" a="1"/>
  <c r="C637" i="10" s="1"/>
  <c r="D637" i="10" s="1"/>
  <c r="E637" i="10" s="1"/>
  <c r="A615" i="10"/>
  <c r="C591" i="10" a="1"/>
  <c r="C591" i="10" s="1"/>
  <c r="D591" i="10" s="1"/>
  <c r="E591" i="10" s="1"/>
  <c r="A592" i="10"/>
  <c r="C568" i="10" a="1"/>
  <c r="C568" i="10" s="1"/>
  <c r="D568" i="10" s="1"/>
  <c r="E568" i="10" s="1"/>
  <c r="A339" i="10"/>
  <c r="C315" i="10" a="1"/>
  <c r="C315" i="10" s="1"/>
  <c r="D315" i="10" s="1"/>
  <c r="E315" i="10" s="1"/>
  <c r="A362" i="10"/>
  <c r="C338" i="10" a="1"/>
  <c r="C338" i="10" s="1"/>
  <c r="D338" i="10" s="1"/>
  <c r="E338" i="10" s="1"/>
  <c r="A385" i="10"/>
  <c r="C361" i="10" a="1"/>
  <c r="C361" i="10" s="1"/>
  <c r="D361" i="10" s="1"/>
  <c r="E361" i="10" s="1"/>
  <c r="A408" i="10"/>
  <c r="C384" i="10" a="1"/>
  <c r="C384" i="10" s="1"/>
  <c r="D384" i="10" s="1"/>
  <c r="E384" i="10" s="1"/>
  <c r="A431" i="10"/>
  <c r="C407" i="10" a="1"/>
  <c r="C407" i="10" s="1"/>
  <c r="D407" i="10" s="1"/>
  <c r="E407" i="10" s="1"/>
  <c r="A454" i="10"/>
  <c r="C430" i="10" a="1"/>
  <c r="C430" i="10" s="1"/>
  <c r="D430" i="10" s="1"/>
  <c r="E430" i="10" s="1"/>
  <c r="A477" i="10"/>
  <c r="C453" i="10" a="1"/>
  <c r="C453" i="10" s="1"/>
  <c r="D453" i="10" s="1"/>
  <c r="E453" i="10" s="1"/>
  <c r="A500" i="10"/>
  <c r="C476" i="10" a="1"/>
  <c r="C476" i="10" s="1"/>
  <c r="D476" i="10" s="1"/>
  <c r="E476" i="10" s="1"/>
  <c r="A523" i="10"/>
  <c r="C499" i="10" a="1"/>
  <c r="C499" i="10" s="1"/>
  <c r="D499" i="10" s="1"/>
  <c r="E499" i="10" s="1"/>
  <c r="A546" i="10"/>
  <c r="C522" i="10" a="1"/>
  <c r="C522" i="10" s="1"/>
  <c r="D522" i="10" s="1"/>
  <c r="E522" i="10" s="1"/>
  <c r="A569" i="10"/>
  <c r="C545" i="10" a="1"/>
  <c r="C545" i="10" s="1"/>
  <c r="D545" i="10" s="1"/>
  <c r="E545" i="10" s="1"/>
  <c r="A638" i="10"/>
  <c r="C614" i="10" a="1"/>
  <c r="C614" i="10" s="1"/>
  <c r="D614" i="10" s="1"/>
  <c r="E614" i="10" s="1"/>
  <c r="A730" i="10"/>
  <c r="E730" i="10" s="1"/>
  <c r="C706" i="10" a="1"/>
  <c r="C706" i="10" s="1"/>
  <c r="D706" i="10" s="1"/>
  <c r="E706" i="10" s="1"/>
  <c r="A662" i="10" l="1"/>
  <c r="C638" i="10" a="1"/>
  <c r="C638" i="10" s="1"/>
  <c r="D638" i="10" s="1"/>
  <c r="E638" i="10" s="1"/>
  <c r="A593" i="10"/>
  <c r="C569" i="10" a="1"/>
  <c r="C569" i="10" s="1"/>
  <c r="D569" i="10" s="1"/>
  <c r="E569" i="10" s="1"/>
  <c r="A570" i="10"/>
  <c r="C546" i="10" a="1"/>
  <c r="C546" i="10" s="1"/>
  <c r="D546" i="10" s="1"/>
  <c r="E546" i="10" s="1"/>
  <c r="A547" i="10"/>
  <c r="C523" i="10" a="1"/>
  <c r="C523" i="10" s="1"/>
  <c r="D523" i="10" s="1"/>
  <c r="E523" i="10" s="1"/>
  <c r="A524" i="10"/>
  <c r="C500" i="10" a="1"/>
  <c r="C500" i="10" s="1"/>
  <c r="D500" i="10" s="1"/>
  <c r="E500" i="10" s="1"/>
  <c r="A501" i="10"/>
  <c r="C477" i="10" a="1"/>
  <c r="C477" i="10" s="1"/>
  <c r="D477" i="10" s="1"/>
  <c r="E477" i="10" s="1"/>
  <c r="A478" i="10"/>
  <c r="C454" i="10" a="1"/>
  <c r="C454" i="10" s="1"/>
  <c r="D454" i="10" s="1"/>
  <c r="E454" i="10" s="1"/>
  <c r="A455" i="10"/>
  <c r="C431" i="10" a="1"/>
  <c r="C431" i="10" s="1"/>
  <c r="D431" i="10" s="1"/>
  <c r="E431" i="10" s="1"/>
  <c r="A432" i="10"/>
  <c r="C408" i="10" a="1"/>
  <c r="C408" i="10" s="1"/>
  <c r="D408" i="10" s="1"/>
  <c r="E408" i="10" s="1"/>
  <c r="A409" i="10"/>
  <c r="C385" i="10" a="1"/>
  <c r="C385" i="10" s="1"/>
  <c r="D385" i="10" s="1"/>
  <c r="E385" i="10" s="1"/>
  <c r="A386" i="10"/>
  <c r="C362" i="10" a="1"/>
  <c r="C362" i="10" s="1"/>
  <c r="D362" i="10" s="1"/>
  <c r="E362" i="10" s="1"/>
  <c r="A363" i="10"/>
  <c r="C339" i="10" a="1"/>
  <c r="C339" i="10" s="1"/>
  <c r="D339" i="10" s="1"/>
  <c r="E339" i="10" s="1"/>
  <c r="A616" i="10"/>
  <c r="C592" i="10" a="1"/>
  <c r="C592" i="10" s="1"/>
  <c r="D592" i="10" s="1"/>
  <c r="E592" i="10" s="1"/>
  <c r="A639" i="10"/>
  <c r="C615" i="10" a="1"/>
  <c r="C615" i="10" s="1"/>
  <c r="D615" i="10" s="1"/>
  <c r="E615" i="10" s="1"/>
  <c r="A685" i="10"/>
  <c r="C661" i="10" a="1"/>
  <c r="C661" i="10" s="1"/>
  <c r="D661" i="10" s="1"/>
  <c r="E661" i="10" s="1"/>
  <c r="A708" i="10"/>
  <c r="C684" i="10" a="1"/>
  <c r="C684" i="10" s="1"/>
  <c r="D684" i="10" s="1"/>
  <c r="E684" i="10" s="1"/>
  <c r="A731" i="10"/>
  <c r="E731" i="10" s="1"/>
  <c r="C707" i="10" a="1"/>
  <c r="C707" i="10" s="1"/>
  <c r="D707" i="10" s="1"/>
  <c r="E707" i="10" s="1"/>
  <c r="A732" i="10" l="1"/>
  <c r="E732" i="10" s="1"/>
  <c r="C708" i="10" a="1"/>
  <c r="C708" i="10" s="1"/>
  <c r="D708" i="10" s="1"/>
  <c r="E708" i="10" s="1"/>
  <c r="A709" i="10"/>
  <c r="C685" i="10" a="1"/>
  <c r="C685" i="10" s="1"/>
  <c r="D685" i="10" s="1"/>
  <c r="E685" i="10" s="1"/>
  <c r="A663" i="10"/>
  <c r="C639" i="10" a="1"/>
  <c r="C639" i="10" s="1"/>
  <c r="D639" i="10" s="1"/>
  <c r="E639" i="10" s="1"/>
  <c r="A640" i="10"/>
  <c r="C616" i="10" a="1"/>
  <c r="C616" i="10" s="1"/>
  <c r="D616" i="10" s="1"/>
  <c r="E616" i="10" s="1"/>
  <c r="A387" i="10"/>
  <c r="C363" i="10" a="1"/>
  <c r="C363" i="10" s="1"/>
  <c r="D363" i="10" s="1"/>
  <c r="E363" i="10" s="1"/>
  <c r="A410" i="10"/>
  <c r="C386" i="10" a="1"/>
  <c r="C386" i="10" s="1"/>
  <c r="D386" i="10" s="1"/>
  <c r="E386" i="10" s="1"/>
  <c r="A433" i="10"/>
  <c r="C409" i="10" a="1"/>
  <c r="C409" i="10" s="1"/>
  <c r="D409" i="10" s="1"/>
  <c r="E409" i="10" s="1"/>
  <c r="A456" i="10"/>
  <c r="C432" i="10" a="1"/>
  <c r="C432" i="10" s="1"/>
  <c r="D432" i="10" s="1"/>
  <c r="E432" i="10" s="1"/>
  <c r="A479" i="10"/>
  <c r="C455" i="10" a="1"/>
  <c r="C455" i="10" s="1"/>
  <c r="D455" i="10" s="1"/>
  <c r="E455" i="10" s="1"/>
  <c r="A502" i="10"/>
  <c r="C478" i="10" a="1"/>
  <c r="C478" i="10" s="1"/>
  <c r="D478" i="10" s="1"/>
  <c r="E478" i="10" s="1"/>
  <c r="A525" i="10"/>
  <c r="C501" i="10" a="1"/>
  <c r="C501" i="10" s="1"/>
  <c r="D501" i="10" s="1"/>
  <c r="E501" i="10" s="1"/>
  <c r="A548" i="10"/>
  <c r="C524" i="10" a="1"/>
  <c r="C524" i="10" s="1"/>
  <c r="D524" i="10" s="1"/>
  <c r="E524" i="10" s="1"/>
  <c r="A571" i="10"/>
  <c r="C547" i="10" a="1"/>
  <c r="C547" i="10" s="1"/>
  <c r="D547" i="10" s="1"/>
  <c r="E547" i="10" s="1"/>
  <c r="A594" i="10"/>
  <c r="C570" i="10" a="1"/>
  <c r="C570" i="10" s="1"/>
  <c r="D570" i="10" s="1"/>
  <c r="E570" i="10" s="1"/>
  <c r="A617" i="10"/>
  <c r="C593" i="10" a="1"/>
  <c r="C593" i="10" s="1"/>
  <c r="D593" i="10" s="1"/>
  <c r="E593" i="10" s="1"/>
  <c r="A686" i="10"/>
  <c r="C662" i="10" a="1"/>
  <c r="C662" i="10" s="1"/>
  <c r="D662" i="10" s="1"/>
  <c r="E662" i="10" s="1"/>
  <c r="A710" i="10" l="1"/>
  <c r="C686" i="10" a="1"/>
  <c r="C686" i="10" s="1"/>
  <c r="D686" i="10" s="1"/>
  <c r="E686" i="10" s="1"/>
  <c r="A641" i="10"/>
  <c r="C617" i="10" a="1"/>
  <c r="C617" i="10" s="1"/>
  <c r="D617" i="10" s="1"/>
  <c r="E617" i="10" s="1"/>
  <c r="A618" i="10"/>
  <c r="C594" i="10" a="1"/>
  <c r="C594" i="10" s="1"/>
  <c r="D594" i="10" s="1"/>
  <c r="E594" i="10" s="1"/>
  <c r="A595" i="10"/>
  <c r="C571" i="10" a="1"/>
  <c r="C571" i="10" s="1"/>
  <c r="D571" i="10" s="1"/>
  <c r="E571" i="10" s="1"/>
  <c r="A572" i="10"/>
  <c r="C548" i="10" a="1"/>
  <c r="C548" i="10" s="1"/>
  <c r="D548" i="10" s="1"/>
  <c r="E548" i="10" s="1"/>
  <c r="A549" i="10"/>
  <c r="C525" i="10" a="1"/>
  <c r="C525" i="10" s="1"/>
  <c r="D525" i="10" s="1"/>
  <c r="E525" i="10" s="1"/>
  <c r="A526" i="10"/>
  <c r="C502" i="10" a="1"/>
  <c r="C502" i="10" s="1"/>
  <c r="D502" i="10" s="1"/>
  <c r="E502" i="10" s="1"/>
  <c r="A503" i="10"/>
  <c r="C479" i="10" a="1"/>
  <c r="C479" i="10" s="1"/>
  <c r="D479" i="10" s="1"/>
  <c r="E479" i="10" s="1"/>
  <c r="A480" i="10"/>
  <c r="C456" i="10" a="1"/>
  <c r="C456" i="10" s="1"/>
  <c r="D456" i="10" s="1"/>
  <c r="E456" i="10" s="1"/>
  <c r="A457" i="10"/>
  <c r="C433" i="10" a="1"/>
  <c r="C433" i="10" s="1"/>
  <c r="D433" i="10" s="1"/>
  <c r="E433" i="10" s="1"/>
  <c r="A434" i="10"/>
  <c r="C410" i="10" a="1"/>
  <c r="C410" i="10" s="1"/>
  <c r="D410" i="10" s="1"/>
  <c r="E410" i="10" s="1"/>
  <c r="A411" i="10"/>
  <c r="C387" i="10" a="1"/>
  <c r="C387" i="10" s="1"/>
  <c r="D387" i="10" s="1"/>
  <c r="E387" i="10" s="1"/>
  <c r="A664" i="10"/>
  <c r="C640" i="10" a="1"/>
  <c r="C640" i="10" s="1"/>
  <c r="D640" i="10" s="1"/>
  <c r="E640" i="10" s="1"/>
  <c r="A687" i="10"/>
  <c r="C663" i="10" a="1"/>
  <c r="C663" i="10" s="1"/>
  <c r="D663" i="10" s="1"/>
  <c r="E663" i="10" s="1"/>
  <c r="A733" i="10"/>
  <c r="E733" i="10" s="1"/>
  <c r="C709" i="10" a="1"/>
  <c r="C709" i="10" s="1"/>
  <c r="D709" i="10" s="1"/>
  <c r="E709" i="10" s="1"/>
  <c r="A711" i="10" l="1"/>
  <c r="C687" i="10" a="1"/>
  <c r="C687" i="10" s="1"/>
  <c r="D687" i="10" s="1"/>
  <c r="E687" i="10" s="1"/>
  <c r="A688" i="10"/>
  <c r="C664" i="10" a="1"/>
  <c r="C664" i="10" s="1"/>
  <c r="D664" i="10" s="1"/>
  <c r="E664" i="10" s="1"/>
  <c r="A435" i="10"/>
  <c r="C411" i="10" a="1"/>
  <c r="C411" i="10" s="1"/>
  <c r="D411" i="10" s="1"/>
  <c r="E411" i="10" s="1"/>
  <c r="A458" i="10"/>
  <c r="C434" i="10" a="1"/>
  <c r="C434" i="10" s="1"/>
  <c r="D434" i="10" s="1"/>
  <c r="E434" i="10" s="1"/>
  <c r="A481" i="10"/>
  <c r="C457" i="10" a="1"/>
  <c r="C457" i="10" s="1"/>
  <c r="D457" i="10" s="1"/>
  <c r="E457" i="10" s="1"/>
  <c r="A504" i="10"/>
  <c r="C480" i="10" a="1"/>
  <c r="C480" i="10" s="1"/>
  <c r="D480" i="10" s="1"/>
  <c r="E480" i="10" s="1"/>
  <c r="A527" i="10"/>
  <c r="C503" i="10" a="1"/>
  <c r="C503" i="10" s="1"/>
  <c r="D503" i="10" s="1"/>
  <c r="E503" i="10" s="1"/>
  <c r="A550" i="10"/>
  <c r="C526" i="10" a="1"/>
  <c r="C526" i="10" s="1"/>
  <c r="D526" i="10" s="1"/>
  <c r="E526" i="10" s="1"/>
  <c r="A573" i="10"/>
  <c r="C549" i="10" a="1"/>
  <c r="C549" i="10" s="1"/>
  <c r="D549" i="10" s="1"/>
  <c r="E549" i="10" s="1"/>
  <c r="A596" i="10"/>
  <c r="C572" i="10" a="1"/>
  <c r="C572" i="10" s="1"/>
  <c r="D572" i="10" s="1"/>
  <c r="E572" i="10" s="1"/>
  <c r="A619" i="10"/>
  <c r="C595" i="10" a="1"/>
  <c r="C595" i="10" s="1"/>
  <c r="D595" i="10" s="1"/>
  <c r="E595" i="10" s="1"/>
  <c r="A642" i="10"/>
  <c r="C618" i="10" a="1"/>
  <c r="C618" i="10" s="1"/>
  <c r="D618" i="10" s="1"/>
  <c r="E618" i="10" s="1"/>
  <c r="A665" i="10"/>
  <c r="C641" i="10" a="1"/>
  <c r="C641" i="10" s="1"/>
  <c r="D641" i="10" s="1"/>
  <c r="E641" i="10" s="1"/>
  <c r="A734" i="10"/>
  <c r="E734" i="10" s="1"/>
  <c r="C710" i="10" a="1"/>
  <c r="C710" i="10" s="1"/>
  <c r="D710" i="10" s="1"/>
  <c r="E710" i="10" s="1"/>
  <c r="A689" i="10" l="1"/>
  <c r="C665" i="10" a="1"/>
  <c r="C665" i="10" s="1"/>
  <c r="D665" i="10" s="1"/>
  <c r="E665" i="10" s="1"/>
  <c r="A666" i="10"/>
  <c r="C642" i="10" a="1"/>
  <c r="C642" i="10" s="1"/>
  <c r="D642" i="10" s="1"/>
  <c r="E642" i="10" s="1"/>
  <c r="A643" i="10"/>
  <c r="C619" i="10" a="1"/>
  <c r="C619" i="10" s="1"/>
  <c r="D619" i="10" s="1"/>
  <c r="E619" i="10" s="1"/>
  <c r="A620" i="10"/>
  <c r="C596" i="10" a="1"/>
  <c r="C596" i="10" s="1"/>
  <c r="D596" i="10" s="1"/>
  <c r="E596" i="10" s="1"/>
  <c r="A597" i="10"/>
  <c r="C573" i="10" a="1"/>
  <c r="C573" i="10" s="1"/>
  <c r="D573" i="10" s="1"/>
  <c r="E573" i="10" s="1"/>
  <c r="A574" i="10"/>
  <c r="C550" i="10" a="1"/>
  <c r="C550" i="10" s="1"/>
  <c r="D550" i="10" s="1"/>
  <c r="E550" i="10" s="1"/>
  <c r="A551" i="10"/>
  <c r="C527" i="10" a="1"/>
  <c r="C527" i="10" s="1"/>
  <c r="D527" i="10" s="1"/>
  <c r="E527" i="10" s="1"/>
  <c r="A528" i="10"/>
  <c r="C504" i="10" a="1"/>
  <c r="C504" i="10" s="1"/>
  <c r="D504" i="10" s="1"/>
  <c r="E504" i="10" s="1"/>
  <c r="A505" i="10"/>
  <c r="C481" i="10" a="1"/>
  <c r="C481" i="10" s="1"/>
  <c r="D481" i="10" s="1"/>
  <c r="E481" i="10" s="1"/>
  <c r="A482" i="10"/>
  <c r="C458" i="10" a="1"/>
  <c r="C458" i="10" s="1"/>
  <c r="D458" i="10" s="1"/>
  <c r="E458" i="10" s="1"/>
  <c r="A459" i="10"/>
  <c r="C435" i="10" a="1"/>
  <c r="C435" i="10" s="1"/>
  <c r="D435" i="10" s="1"/>
  <c r="E435" i="10" s="1"/>
  <c r="A712" i="10"/>
  <c r="C688" i="10" a="1"/>
  <c r="C688" i="10" s="1"/>
  <c r="D688" i="10" s="1"/>
  <c r="E688" i="10" s="1"/>
  <c r="A735" i="10"/>
  <c r="E735" i="10" s="1"/>
  <c r="C711" i="10" a="1"/>
  <c r="C711" i="10" s="1"/>
  <c r="D711" i="10" s="1"/>
  <c r="E711" i="10" s="1"/>
  <c r="A736" i="10" l="1"/>
  <c r="E736" i="10" s="1"/>
  <c r="C712" i="10" a="1"/>
  <c r="C712" i="10" s="1"/>
  <c r="D712" i="10" s="1"/>
  <c r="E712" i="10" s="1"/>
  <c r="A483" i="10"/>
  <c r="C459" i="10" a="1"/>
  <c r="C459" i="10" s="1"/>
  <c r="D459" i="10" s="1"/>
  <c r="E459" i="10" s="1"/>
  <c r="A506" i="10"/>
  <c r="C482" i="10" a="1"/>
  <c r="C482" i="10" s="1"/>
  <c r="D482" i="10" s="1"/>
  <c r="E482" i="10" s="1"/>
  <c r="A529" i="10"/>
  <c r="C505" i="10" a="1"/>
  <c r="C505" i="10" s="1"/>
  <c r="D505" i="10" s="1"/>
  <c r="E505" i="10" s="1"/>
  <c r="A552" i="10"/>
  <c r="C528" i="10" a="1"/>
  <c r="C528" i="10" s="1"/>
  <c r="D528" i="10" s="1"/>
  <c r="E528" i="10" s="1"/>
  <c r="A575" i="10"/>
  <c r="C551" i="10" a="1"/>
  <c r="C551" i="10" s="1"/>
  <c r="D551" i="10" s="1"/>
  <c r="E551" i="10" s="1"/>
  <c r="A598" i="10"/>
  <c r="C574" i="10" a="1"/>
  <c r="C574" i="10" s="1"/>
  <c r="D574" i="10" s="1"/>
  <c r="E574" i="10" s="1"/>
  <c r="A621" i="10"/>
  <c r="C597" i="10" a="1"/>
  <c r="C597" i="10" s="1"/>
  <c r="D597" i="10" s="1"/>
  <c r="E597" i="10" s="1"/>
  <c r="A644" i="10"/>
  <c r="C620" i="10" a="1"/>
  <c r="C620" i="10" s="1"/>
  <c r="D620" i="10" s="1"/>
  <c r="E620" i="10" s="1"/>
  <c r="A667" i="10"/>
  <c r="C643" i="10" a="1"/>
  <c r="C643" i="10" s="1"/>
  <c r="D643" i="10" s="1"/>
  <c r="E643" i="10" s="1"/>
  <c r="A690" i="10"/>
  <c r="C666" i="10" a="1"/>
  <c r="C666" i="10" s="1"/>
  <c r="D666" i="10" s="1"/>
  <c r="E666" i="10" s="1"/>
  <c r="A713" i="10"/>
  <c r="C689" i="10" a="1"/>
  <c r="C689" i="10" s="1"/>
  <c r="D689" i="10" s="1"/>
  <c r="E689" i="10" s="1"/>
  <c r="A737" i="10" l="1"/>
  <c r="E737" i="10" s="1"/>
  <c r="C713" i="10" a="1"/>
  <c r="C713" i="10" s="1"/>
  <c r="D713" i="10" s="1"/>
  <c r="E713" i="10" s="1"/>
  <c r="A714" i="10"/>
  <c r="C690" i="10" a="1"/>
  <c r="C690" i="10" s="1"/>
  <c r="D690" i="10" s="1"/>
  <c r="E690" i="10" s="1"/>
  <c r="A691" i="10"/>
  <c r="C667" i="10" a="1"/>
  <c r="C667" i="10" s="1"/>
  <c r="D667" i="10" s="1"/>
  <c r="E667" i="10" s="1"/>
  <c r="A668" i="10"/>
  <c r="C644" i="10" a="1"/>
  <c r="C644" i="10" s="1"/>
  <c r="D644" i="10" s="1"/>
  <c r="E644" i="10" s="1"/>
  <c r="A645" i="10"/>
  <c r="C621" i="10" a="1"/>
  <c r="C621" i="10" s="1"/>
  <c r="D621" i="10" s="1"/>
  <c r="E621" i="10" s="1"/>
  <c r="A622" i="10"/>
  <c r="C598" i="10" a="1"/>
  <c r="C598" i="10" s="1"/>
  <c r="D598" i="10" s="1"/>
  <c r="E598" i="10" s="1"/>
  <c r="A599" i="10"/>
  <c r="C575" i="10" a="1"/>
  <c r="C575" i="10" s="1"/>
  <c r="D575" i="10" s="1"/>
  <c r="E575" i="10" s="1"/>
  <c r="A576" i="10"/>
  <c r="C552" i="10" a="1"/>
  <c r="C552" i="10" s="1"/>
  <c r="D552" i="10" s="1"/>
  <c r="E552" i="10" s="1"/>
  <c r="A553" i="10"/>
  <c r="C529" i="10" a="1"/>
  <c r="C529" i="10" s="1"/>
  <c r="D529" i="10" s="1"/>
  <c r="E529" i="10" s="1"/>
  <c r="A530" i="10"/>
  <c r="C506" i="10" a="1"/>
  <c r="C506" i="10" s="1"/>
  <c r="D506" i="10" s="1"/>
  <c r="E506" i="10" s="1"/>
  <c r="A507" i="10"/>
  <c r="C483" i="10" a="1"/>
  <c r="C483" i="10" s="1"/>
  <c r="D483" i="10" s="1"/>
  <c r="E483" i="10" s="1"/>
  <c r="A531" i="10" l="1"/>
  <c r="C507" i="10" a="1"/>
  <c r="C507" i="10" s="1"/>
  <c r="D507" i="10" s="1"/>
  <c r="E507" i="10" s="1"/>
  <c r="A554" i="10"/>
  <c r="C530" i="10" a="1"/>
  <c r="C530" i="10" s="1"/>
  <c r="D530" i="10" s="1"/>
  <c r="E530" i="10" s="1"/>
  <c r="A577" i="10"/>
  <c r="C553" i="10" a="1"/>
  <c r="C553" i="10" s="1"/>
  <c r="D553" i="10" s="1"/>
  <c r="E553" i="10" s="1"/>
  <c r="A600" i="10"/>
  <c r="C576" i="10" a="1"/>
  <c r="C576" i="10" s="1"/>
  <c r="D576" i="10" s="1"/>
  <c r="E576" i="10" s="1"/>
  <c r="A623" i="10"/>
  <c r="C599" i="10" a="1"/>
  <c r="C599" i="10" s="1"/>
  <c r="D599" i="10" s="1"/>
  <c r="E599" i="10" s="1"/>
  <c r="A646" i="10"/>
  <c r="C622" i="10" a="1"/>
  <c r="C622" i="10" s="1"/>
  <c r="D622" i="10" s="1"/>
  <c r="E622" i="10" s="1"/>
  <c r="A669" i="10"/>
  <c r="C645" i="10" a="1"/>
  <c r="C645" i="10" s="1"/>
  <c r="D645" i="10" s="1"/>
  <c r="E645" i="10" s="1"/>
  <c r="A692" i="10"/>
  <c r="C668" i="10" a="1"/>
  <c r="C668" i="10" s="1"/>
  <c r="D668" i="10" s="1"/>
  <c r="E668" i="10" s="1"/>
  <c r="A715" i="10"/>
  <c r="C691" i="10" a="1"/>
  <c r="C691" i="10" s="1"/>
  <c r="D691" i="10" s="1"/>
  <c r="E691" i="10" s="1"/>
  <c r="A738" i="10"/>
  <c r="E738" i="10" s="1"/>
  <c r="C714" i="10" a="1"/>
  <c r="C714" i="10" s="1"/>
  <c r="D714" i="10" s="1"/>
  <c r="E714" i="10" s="1"/>
  <c r="A739" i="10" l="1"/>
  <c r="E739" i="10" s="1"/>
  <c r="C715" i="10" a="1"/>
  <c r="C715" i="10" s="1"/>
  <c r="D715" i="10" s="1"/>
  <c r="E715" i="10" s="1"/>
  <c r="A716" i="10"/>
  <c r="C692" i="10" a="1"/>
  <c r="C692" i="10" s="1"/>
  <c r="D692" i="10" s="1"/>
  <c r="E692" i="10" s="1"/>
  <c r="A693" i="10"/>
  <c r="C669" i="10" a="1"/>
  <c r="C669" i="10" s="1"/>
  <c r="D669" i="10" s="1"/>
  <c r="E669" i="10" s="1"/>
  <c r="A670" i="10"/>
  <c r="C646" i="10" a="1"/>
  <c r="C646" i="10" s="1"/>
  <c r="D646" i="10" s="1"/>
  <c r="E646" i="10" s="1"/>
  <c r="A647" i="10"/>
  <c r="C623" i="10" a="1"/>
  <c r="C623" i="10" s="1"/>
  <c r="D623" i="10" s="1"/>
  <c r="E623" i="10" s="1"/>
  <c r="A624" i="10"/>
  <c r="C600" i="10" a="1"/>
  <c r="C600" i="10" s="1"/>
  <c r="D600" i="10" s="1"/>
  <c r="E600" i="10" s="1"/>
  <c r="A601" i="10"/>
  <c r="C577" i="10" a="1"/>
  <c r="C577" i="10" s="1"/>
  <c r="D577" i="10" s="1"/>
  <c r="E577" i="10" s="1"/>
  <c r="A578" i="10"/>
  <c r="C554" i="10" a="1"/>
  <c r="C554" i="10" s="1"/>
  <c r="D554" i="10" s="1"/>
  <c r="E554" i="10" s="1"/>
  <c r="A555" i="10"/>
  <c r="C531" i="10" a="1"/>
  <c r="C531" i="10" s="1"/>
  <c r="D531" i="10" s="1"/>
  <c r="E531" i="10" s="1"/>
  <c r="A579" i="10" l="1"/>
  <c r="C555" i="10" a="1"/>
  <c r="C555" i="10" s="1"/>
  <c r="D555" i="10" s="1"/>
  <c r="E555" i="10" s="1"/>
  <c r="A602" i="10"/>
  <c r="C578" i="10" a="1"/>
  <c r="C578" i="10" s="1"/>
  <c r="D578" i="10" s="1"/>
  <c r="E578" i="10" s="1"/>
  <c r="A625" i="10"/>
  <c r="C601" i="10" a="1"/>
  <c r="C601" i="10" s="1"/>
  <c r="D601" i="10" s="1"/>
  <c r="E601" i="10" s="1"/>
  <c r="A648" i="10"/>
  <c r="C624" i="10" a="1"/>
  <c r="C624" i="10" s="1"/>
  <c r="D624" i="10" s="1"/>
  <c r="E624" i="10" s="1"/>
  <c r="A671" i="10"/>
  <c r="C647" i="10" a="1"/>
  <c r="C647" i="10" s="1"/>
  <c r="D647" i="10" s="1"/>
  <c r="E647" i="10" s="1"/>
  <c r="A694" i="10"/>
  <c r="C670" i="10" a="1"/>
  <c r="C670" i="10" s="1"/>
  <c r="D670" i="10" s="1"/>
  <c r="E670" i="10" s="1"/>
  <c r="A717" i="10"/>
  <c r="C693" i="10" a="1"/>
  <c r="C693" i="10" s="1"/>
  <c r="D693" i="10" s="1"/>
  <c r="E693" i="10" s="1"/>
  <c r="A740" i="10"/>
  <c r="E740" i="10" s="1"/>
  <c r="C716" i="10" a="1"/>
  <c r="C716" i="10" s="1"/>
  <c r="D716" i="10" s="1"/>
  <c r="E716" i="10" s="1"/>
  <c r="A741" i="10" l="1"/>
  <c r="E741" i="10" s="1"/>
  <c r="C717" i="10" a="1"/>
  <c r="C717" i="10" s="1"/>
  <c r="D717" i="10" s="1"/>
  <c r="E717" i="10" s="1"/>
  <c r="A718" i="10"/>
  <c r="C694" i="10" a="1"/>
  <c r="C694" i="10" s="1"/>
  <c r="D694" i="10" s="1"/>
  <c r="E694" i="10" s="1"/>
  <c r="A695" i="10"/>
  <c r="C671" i="10" a="1"/>
  <c r="C671" i="10" s="1"/>
  <c r="D671" i="10" s="1"/>
  <c r="E671" i="10" s="1"/>
  <c r="A672" i="10"/>
  <c r="C648" i="10" a="1"/>
  <c r="C648" i="10" s="1"/>
  <c r="D648" i="10" s="1"/>
  <c r="E648" i="10" s="1"/>
  <c r="A649" i="10"/>
  <c r="C625" i="10" a="1"/>
  <c r="C625" i="10" s="1"/>
  <c r="D625" i="10" s="1"/>
  <c r="E625" i="10" s="1"/>
  <c r="A626" i="10"/>
  <c r="C602" i="10" a="1"/>
  <c r="C602" i="10" s="1"/>
  <c r="D602" i="10" s="1"/>
  <c r="E602" i="10" s="1"/>
  <c r="A603" i="10"/>
  <c r="C579" i="10" a="1"/>
  <c r="C579" i="10" s="1"/>
  <c r="D579" i="10" s="1"/>
  <c r="E579" i="10" s="1"/>
  <c r="A627" i="10" l="1"/>
  <c r="C603" i="10" a="1"/>
  <c r="C603" i="10" s="1"/>
  <c r="D603" i="10" s="1"/>
  <c r="E603" i="10" s="1"/>
  <c r="A650" i="10"/>
  <c r="C626" i="10" a="1"/>
  <c r="C626" i="10" s="1"/>
  <c r="D626" i="10" s="1"/>
  <c r="E626" i="10" s="1"/>
  <c r="A673" i="10"/>
  <c r="C649" i="10" a="1"/>
  <c r="C649" i="10" s="1"/>
  <c r="D649" i="10" s="1"/>
  <c r="E649" i="10" s="1"/>
  <c r="A696" i="10"/>
  <c r="C672" i="10" a="1"/>
  <c r="C672" i="10" s="1"/>
  <c r="D672" i="10" s="1"/>
  <c r="E672" i="10" s="1"/>
  <c r="A719" i="10"/>
  <c r="C695" i="10" a="1"/>
  <c r="C695" i="10" s="1"/>
  <c r="D695" i="10" s="1"/>
  <c r="E695" i="10" s="1"/>
  <c r="A742" i="10"/>
  <c r="E742" i="10" s="1"/>
  <c r="C718" i="10" a="1"/>
  <c r="C718" i="10" s="1"/>
  <c r="D718" i="10" s="1"/>
  <c r="E718" i="10" s="1"/>
  <c r="A743" i="10" l="1"/>
  <c r="E743" i="10" s="1"/>
  <c r="C719" i="10" a="1"/>
  <c r="C719" i="10" s="1"/>
  <c r="D719" i="10" s="1"/>
  <c r="E719" i="10" s="1"/>
  <c r="A720" i="10"/>
  <c r="C696" i="10" a="1"/>
  <c r="C696" i="10" s="1"/>
  <c r="D696" i="10" s="1"/>
  <c r="E696" i="10" s="1"/>
  <c r="A697" i="10"/>
  <c r="C673" i="10" a="1"/>
  <c r="C673" i="10" s="1"/>
  <c r="D673" i="10" s="1"/>
  <c r="E673" i="10" s="1"/>
  <c r="A674" i="10"/>
  <c r="C650" i="10" a="1"/>
  <c r="C650" i="10" s="1"/>
  <c r="D650" i="10" s="1"/>
  <c r="E650" i="10" s="1"/>
  <c r="A651" i="10"/>
  <c r="C627" i="10" a="1"/>
  <c r="C627" i="10" s="1"/>
  <c r="D627" i="10" s="1"/>
  <c r="E627" i="10" s="1"/>
  <c r="A675" i="10" l="1"/>
  <c r="C651" i="10" a="1"/>
  <c r="C651" i="10" s="1"/>
  <c r="D651" i="10" s="1"/>
  <c r="E651" i="10" s="1"/>
  <c r="A698" i="10"/>
  <c r="C674" i="10" a="1"/>
  <c r="C674" i="10" s="1"/>
  <c r="D674" i="10" s="1"/>
  <c r="E674" i="10" s="1"/>
  <c r="A721" i="10"/>
  <c r="C697" i="10" a="1"/>
  <c r="C697" i="10" s="1"/>
  <c r="D697" i="10" s="1"/>
  <c r="E697" i="10" s="1"/>
  <c r="A744" i="10"/>
  <c r="E744" i="10" s="1"/>
  <c r="C720" i="10" a="1"/>
  <c r="C720" i="10" s="1"/>
  <c r="D720" i="10" s="1"/>
  <c r="E720" i="10" s="1"/>
  <c r="A745" i="10" l="1"/>
  <c r="E745" i="10" s="1"/>
  <c r="C721" i="10" a="1"/>
  <c r="C721" i="10" s="1"/>
  <c r="D721" i="10" s="1"/>
  <c r="E721" i="10" s="1"/>
  <c r="A722" i="10"/>
  <c r="C698" i="10" a="1"/>
  <c r="C698" i="10" s="1"/>
  <c r="D698" i="10" s="1"/>
  <c r="E698" i="10" s="1"/>
  <c r="A699" i="10"/>
  <c r="C675" i="10" a="1"/>
  <c r="C675" i="10" s="1"/>
  <c r="D675" i="10" s="1"/>
  <c r="E675" i="10" s="1"/>
  <c r="A723" i="10" l="1"/>
  <c r="C699" i="10" a="1"/>
  <c r="C699" i="10" s="1"/>
  <c r="D699" i="10" s="1"/>
  <c r="E699" i="10" s="1"/>
  <c r="A746" i="10"/>
  <c r="E746" i="10" s="1"/>
  <c r="C722" i="10" a="1"/>
  <c r="C722" i="10" s="1"/>
  <c r="D722" i="10" s="1"/>
  <c r="E722" i="10" s="1"/>
  <c r="A747" i="10" l="1"/>
  <c r="G8" i="13" s="1"/>
  <c r="G9" i="13" s="1"/>
  <c r="G17" i="13" s="1"/>
  <c r="E14" i="1" s="1"/>
  <c r="H37" i="1" s="1"/>
  <c r="C723" i="10" a="1"/>
  <c r="C723" i="10" s="1"/>
  <c r="D723" i="10" s="1"/>
  <c r="E723" i="10" s="1"/>
  <c r="F13" i="11" l="1"/>
  <c r="G14" i="11" s="1"/>
  <c r="C748" i="10"/>
  <c r="H9" i="11" l="1"/>
  <c r="H19" i="11" s="1"/>
  <c r="H22" i="11" s="1"/>
  <c r="G17" i="11"/>
  <c r="E747" i="10"/>
  <c r="D748" i="10"/>
  <c r="E748" i="10" l="1"/>
</calcChain>
</file>

<file path=xl/comments1.xml><?xml version="1.0" encoding="utf-8"?>
<comments xmlns="http://schemas.openxmlformats.org/spreadsheetml/2006/main">
  <authors>
    <author>Erin Spence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Excessive Energy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
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Erin Spence
Yearly Requirement
Changes Monthly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Yearly Requirement
Changes Monthly</t>
        </r>
      </text>
    </comment>
  </commentList>
</comments>
</file>

<file path=xl/comments2.xml><?xml version="1.0" encoding="utf-8"?>
<comments xmlns="http://schemas.openxmlformats.org/spreadsheetml/2006/main">
  <authors>
    <author>Erin Spence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Fixed for 13-14 planning year.</t>
        </r>
      </text>
    </comment>
  </commentList>
</comments>
</file>

<file path=xl/comments3.xml><?xml version="1.0" encoding="utf-8"?>
<comments xmlns="http://schemas.openxmlformats.org/spreadsheetml/2006/main">
  <authors>
    <author>Erin Spence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off of Alternate Meter Data
1-23 True-up in coming months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Tahoma"/>
            <family val="2"/>
          </rPr>
          <t>PROVIDED BY ENGINEERING</t>
        </r>
      </text>
    </comment>
  </commentList>
</comments>
</file>

<file path=xl/comments5.xml><?xml version="1.0" encoding="utf-8"?>
<comments xmlns="http://schemas.openxmlformats.org/spreadsheetml/2006/main">
  <authors>
    <author>Erin Spence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Erin Spence:</t>
        </r>
        <r>
          <rPr>
            <sz val="8"/>
            <color indexed="81"/>
            <rFont val="Tahoma"/>
            <family val="2"/>
          </rPr>
          <t xml:space="preserve">
Based on total MWh sales from 2011
</t>
        </r>
      </text>
    </comment>
  </commentList>
</comments>
</file>

<file path=xl/sharedStrings.xml><?xml version="1.0" encoding="utf-8"?>
<sst xmlns="http://schemas.openxmlformats.org/spreadsheetml/2006/main" count="438" uniqueCount="252">
  <si>
    <t>Applicable RTO Charges</t>
  </si>
  <si>
    <t>4.2.2</t>
  </si>
  <si>
    <t>4.2.4</t>
  </si>
  <si>
    <t>Excess Reactive Demand</t>
  </si>
  <si>
    <t>Other Amounts</t>
  </si>
  <si>
    <t>BR_CENTAO Settlement Statements</t>
  </si>
  <si>
    <t>Weekly</t>
  </si>
  <si>
    <t>Monthly</t>
  </si>
  <si>
    <t>N/A</t>
  </si>
  <si>
    <t>MISO Settlement Statement Activity</t>
  </si>
  <si>
    <t>ZRC attributable to BREC.CENTURY</t>
  </si>
  <si>
    <t>4.2.1 / 4.2.3 / 4.2.5</t>
  </si>
  <si>
    <t>Bilateral Activity</t>
  </si>
  <si>
    <t>CHARGES / (CREDITS)</t>
  </si>
  <si>
    <t>BREC AO Settlement Statements Activity attibutable to BREC.CENTURY</t>
  </si>
  <si>
    <t>Billing Month</t>
  </si>
  <si>
    <t>Billing Number</t>
  </si>
  <si>
    <t>TO Project Owner</t>
  </si>
  <si>
    <t>MVP Approved Project Name</t>
  </si>
  <si>
    <t>MVP Project Usage Rate This Billing</t>
  </si>
  <si>
    <t>Customer Total / Incremental MVP Charge</t>
  </si>
  <si>
    <t>EBNAME</t>
  </si>
  <si>
    <t>EBMTR#</t>
  </si>
  <si>
    <t>EBMTRM</t>
  </si>
  <si>
    <t>EBMTRD</t>
  </si>
  <si>
    <t>EBMTRY</t>
  </si>
  <si>
    <t>EBKW01</t>
  </si>
  <si>
    <t>EBKW02</t>
  </si>
  <si>
    <t>EBKW03</t>
  </si>
  <si>
    <t>EBKW04</t>
  </si>
  <si>
    <t>EBKW05</t>
  </si>
  <si>
    <t>EBKW06</t>
  </si>
  <si>
    <t>EBKW07</t>
  </si>
  <si>
    <t>EBKW08</t>
  </si>
  <si>
    <t>EBKW09</t>
  </si>
  <si>
    <t>EBKW10</t>
  </si>
  <si>
    <t>EBKW11</t>
  </si>
  <si>
    <t>EBKW12</t>
  </si>
  <si>
    <t>EBKW13</t>
  </si>
  <si>
    <t>EBKW14</t>
  </si>
  <si>
    <t>EBKW15</t>
  </si>
  <si>
    <t>EBKW16</t>
  </si>
  <si>
    <t>EBKW17</t>
  </si>
  <si>
    <t>EBKW18</t>
  </si>
  <si>
    <t>EBKW19</t>
  </si>
  <si>
    <t>EBKW20</t>
  </si>
  <si>
    <t>EBKW21</t>
  </si>
  <si>
    <t>EBKW22</t>
  </si>
  <si>
    <t>EBKW23</t>
  </si>
  <si>
    <t>EBKW24</t>
  </si>
  <si>
    <t>kW</t>
  </si>
  <si>
    <t>MW</t>
  </si>
  <si>
    <t>Date</t>
  </si>
  <si>
    <t>HE</t>
  </si>
  <si>
    <t>Meter</t>
  </si>
  <si>
    <t>First Day of Billing Month</t>
  </si>
  <si>
    <t>Century</t>
  </si>
  <si>
    <t>Smelter Name</t>
  </si>
  <si>
    <t>Name</t>
  </si>
  <si>
    <t>Base Load</t>
  </si>
  <si>
    <t>Sebree</t>
  </si>
  <si>
    <t>4.4.2(b)</t>
  </si>
  <si>
    <t>4.5.2</t>
  </si>
  <si>
    <t>EXCESS REACTIVE DEMAND CHARGE</t>
  </si>
  <si>
    <t>FOR ANY BILLING MONTH, THE "EXCESS REACTIVE DEMAND CHARGE", IF ANY, SHALL BE THE PRODUCT OF $0.1433 AND THE AMOUNT, EXPRESSED IN KILOVARS, OF THE DIFFERENCE, IF POSITIVE, BETWEEN:</t>
  </si>
  <si>
    <t xml:space="preserve"> PRODUCT OF   </t>
  </si>
  <si>
    <t>TIMES THE AMOUNT OF DIFFERENCE OF:</t>
  </si>
  <si>
    <t>4.4.1</t>
  </si>
  <si>
    <t>MAXIMUM METERED REACTIVE DEMAND IN SUBJECT MONTH</t>
  </si>
  <si>
    <t>kVars</t>
  </si>
  <si>
    <t>MINUS</t>
  </si>
  <si>
    <t>4.4.2</t>
  </si>
  <si>
    <t>AN AMOUNT OF KILOVARS EQUAL TO THE SUM OF:</t>
  </si>
  <si>
    <t xml:space="preserve">(a)  the product of </t>
  </si>
  <si>
    <t xml:space="preserve">     (A)  </t>
  </si>
  <si>
    <t xml:space="preserve">     (B)  MAXIMUM HOURLY DEMAND DURING A BILLING MONTH</t>
  </si>
  <si>
    <t>EQUALS</t>
  </si>
  <si>
    <t>AND</t>
  </si>
  <si>
    <t xml:space="preserve">(b)  </t>
  </si>
  <si>
    <t>Excess Reactive Demand Charge:</t>
  </si>
  <si>
    <t>DIFFERENCE BETWEEN 4.4.1 MAX METERED REACTIVE DEMAND AND 4.4.2 IF GREATER THAN ZERO, IF NOT, THEN 0+.</t>
  </si>
  <si>
    <t>CHARGE FOR EXCESS REACTIVE DEMAND</t>
  </si>
  <si>
    <t>Excess Reactive Demand TIMES $.01433 per kVar per month =</t>
  </si>
  <si>
    <t>Smelter Data for:</t>
  </si>
  <si>
    <t>Ending Register</t>
  </si>
  <si>
    <t>Beginning Register</t>
  </si>
  <si>
    <t>KWh</t>
  </si>
  <si>
    <t>Meter 0: 66</t>
  </si>
  <si>
    <t>Meter 1: 67</t>
  </si>
  <si>
    <t>Meter 2: 68</t>
  </si>
  <si>
    <t>Meter 3: 69</t>
  </si>
  <si>
    <t>Meter 4: 6A</t>
  </si>
  <si>
    <t>Total Registered Energy:</t>
  </si>
  <si>
    <t>Total Mass Memory KWh</t>
  </si>
  <si>
    <t xml:space="preserve"> </t>
  </si>
  <si>
    <t>Reg KWh - Mass Mem KWh:</t>
  </si>
  <si>
    <t>Half-hour kW Peak:</t>
  </si>
  <si>
    <t>Max VARS (Hourly):</t>
  </si>
  <si>
    <t>Excess Energy</t>
  </si>
  <si>
    <t>4.6.9</t>
  </si>
  <si>
    <t>Energy Max</t>
  </si>
  <si>
    <t>4.2.3 - ZRC - Resource Adequacy Auction Amount</t>
  </si>
  <si>
    <t>Ref:  MISO Market Settlement Calculation Guide, MS-OP-029, Section D.30</t>
  </si>
  <si>
    <t>Data for '13/'14 Planning Year, Local Resource Zone 6</t>
  </si>
  <si>
    <t>Forecasted Demand</t>
  </si>
  <si>
    <t>BREC LBA coincidence factor</t>
  </si>
  <si>
    <t>MISO determined Loss Rate for BREC LBA</t>
  </si>
  <si>
    <t>MISO Planning Reserve Margin Requirement</t>
  </si>
  <si>
    <t>RA_PRMR</t>
  </si>
  <si>
    <t>RA_ACP</t>
  </si>
  <si>
    <t>$/MW-day</t>
  </si>
  <si>
    <t>Resource Adequacy Auction Amount (RAA_BUYER)</t>
  </si>
  <si>
    <t>Days in Billing Period:</t>
  </si>
  <si>
    <t>Transmission  Upgrades (Sch 26A)</t>
  </si>
  <si>
    <t>Costs relating to RTO Transmission Upgrades</t>
  </si>
  <si>
    <t>Ref:  MISO Business Practice Manual : BPM-012 Section 3.1.26.2</t>
  </si>
  <si>
    <t xml:space="preserve">  </t>
  </si>
  <si>
    <t>RETAIL FEE</t>
  </si>
  <si>
    <t>4.5.1</t>
  </si>
  <si>
    <t>FOR ANY BILLING MONTH, THE "RETAIL FEE SHALL BE AN AMOUNT EQUAL TO THE SUM OF:</t>
  </si>
  <si>
    <t>THE PRODUCT OF:</t>
  </si>
  <si>
    <t xml:space="preserve">     (B)  Monthly Energy</t>
  </si>
  <si>
    <t>per kWh</t>
  </si>
  <si>
    <t>kWh</t>
  </si>
  <si>
    <t>, And</t>
  </si>
  <si>
    <t>CHARGE FOR EXCESS RETAIL FEE:</t>
  </si>
  <si>
    <t>MNAEW Volume-Century</t>
  </si>
  <si>
    <t>CHARGE FOR ZRC</t>
  </si>
  <si>
    <t>Electric Service Agreement / Arrangement And Procurement Agreement</t>
  </si>
  <si>
    <t>Retail Fee (ESA only)</t>
  </si>
  <si>
    <t>BREC.CENTURY RT_MISC charge for SSR Cost from BR_CENTAO Settlement Statements</t>
  </si>
  <si>
    <t>BREC.BREC RT_MISC charge for SSR Cost from BR_CENTAO Settlement Statements</t>
  </si>
  <si>
    <t>SSR Cost if SSR Agreement not FERC approved, and hence not on MISO Settlement Statements</t>
  </si>
  <si>
    <t>SSR Costs unreimbursed by MISO (i.e. RT unit trip/derate)</t>
  </si>
  <si>
    <t>Direct Agreement - billed Monthly</t>
  </si>
  <si>
    <t>need logic to limit credit per this contract section</t>
  </si>
  <si>
    <t>4.1(a)(iv)</t>
  </si>
  <si>
    <t>Credit for SSR costs later recovered due to delayed FERC approval</t>
  </si>
  <si>
    <t>4.1(a)</t>
  </si>
  <si>
    <t>4.1(a)(i)</t>
  </si>
  <si>
    <t>4.1(a)(ii)(1)</t>
  </si>
  <si>
    <t>FTR/ARR attributable to BREC.CENTURY</t>
  </si>
  <si>
    <t>node_name</t>
  </si>
  <si>
    <t>mkt_hr</t>
  </si>
  <si>
    <t>hr</t>
  </si>
  <si>
    <t>ssr_flag</t>
  </si>
  <si>
    <t>da_asset_en</t>
  </si>
  <si>
    <t>rt_asm_nxe</t>
  </si>
  <si>
    <t>rt_asm_exe</t>
  </si>
  <si>
    <t>da_asm_reg</t>
  </si>
  <si>
    <t>rt_asm_reg</t>
  </si>
  <si>
    <t>da_asm_spin</t>
  </si>
  <si>
    <t>rt_asm_spin</t>
  </si>
  <si>
    <t>da_asm_supp</t>
  </si>
  <si>
    <t>rt_asm_supp</t>
  </si>
  <si>
    <t>da_map</t>
  </si>
  <si>
    <t>rtorsgp</t>
  </si>
  <si>
    <t>SSR Debits, (Credits)</t>
  </si>
  <si>
    <t>SSR Costs unreimbursed by MISO (i.e. actual &gt; SSR contract/budget amounts)</t>
  </si>
  <si>
    <t>Contract $/MWh:</t>
  </si>
  <si>
    <t>Costs Related to SSR Agreement</t>
  </si>
  <si>
    <t>4.1(a)(i):</t>
  </si>
  <si>
    <t>Ref:  MISO Market Settlement Calculation Guide, MS-OP-029, Section C</t>
  </si>
  <si>
    <t>CHARGE/CREDIT FOR FTR/ARR</t>
  </si>
  <si>
    <t>Load Ratio % (Century)</t>
  </si>
  <si>
    <t>FTR_ARR_ARR_TXN</t>
  </si>
  <si>
    <t>FTR_ARR_INF_UPL</t>
  </si>
  <si>
    <t>FTR_ARR_STG2_DIST</t>
  </si>
  <si>
    <t>FTR_ARR_FTR_TXN</t>
  </si>
  <si>
    <t xml:space="preserve">4.2.5 - FTR/ARR Amount </t>
  </si>
  <si>
    <t>Source: MISO Settlement Statement (BREC)</t>
  </si>
  <si>
    <t>BREC.Century</t>
  </si>
  <si>
    <t>BREC.BREC</t>
  </si>
  <si>
    <t>rt_bll_mtr</t>
  </si>
  <si>
    <t>4.1(a)(ii)(2)</t>
  </si>
  <si>
    <t xml:space="preserve">  4.6.9</t>
  </si>
  <si>
    <t xml:space="preserve">  Excess Energy </t>
  </si>
  <si>
    <t>Excess Energy Penalty</t>
  </si>
  <si>
    <t>On-Peak</t>
  </si>
  <si>
    <t>Off-Peak</t>
  </si>
  <si>
    <t>MISO Schedule 1</t>
  </si>
  <si>
    <t>MISO Schedule 2</t>
  </si>
  <si>
    <t>MISO Schedule 9</t>
  </si>
  <si>
    <t>NERC Holidays</t>
  </si>
  <si>
    <t>MISO Schedule 10 Demand</t>
  </si>
  <si>
    <t>MISO Schedule 10 Energy</t>
  </si>
  <si>
    <t>MIO Schedule 10 FERC</t>
  </si>
  <si>
    <t>MISO Schedule 26</t>
  </si>
  <si>
    <t>SSR Fixed Component</t>
  </si>
  <si>
    <t>4.5.10</t>
  </si>
  <si>
    <t>OTHER OUT-OF-POCKET COSTS PAYABLE BY BIG RIVERS TO ANOTHER PERSON THAT ARE INCURRED OR COMMITTED TO BY BIG RIVERS</t>
  </si>
  <si>
    <t>IN CONNECTION WITH OR ARISING OUT OF THE TRANSACTION</t>
  </si>
  <si>
    <t>Exhibit A:</t>
  </si>
  <si>
    <t>ALLOCATION OF SPECIFIED COSTS</t>
  </si>
  <si>
    <t>ACES FEE-PRO-RATA SHARE OF BIG RIVERS' TOTAL SALES, ONLY TO EXTENT CENTURY SALES ARE INCLUDED IN FEE CALCULATION</t>
  </si>
  <si>
    <t>1.</t>
  </si>
  <si>
    <t>Century Pro-Rata Share</t>
  </si>
  <si>
    <t>TOTAL MONTHLY BILLING FROM ACES</t>
  </si>
  <si>
    <t>CHARGE FOR PRO-RATA SHARE OF ACES FEES</t>
  </si>
  <si>
    <t xml:space="preserve">  Other Amounts</t>
  </si>
  <si>
    <t>ACES Fee</t>
  </si>
  <si>
    <t xml:space="preserve">     </t>
  </si>
  <si>
    <t>NSA</t>
  </si>
  <si>
    <t>Century's Portion of Transmission Charges</t>
  </si>
  <si>
    <t>Days in Month</t>
  </si>
  <si>
    <t>Sum Alt Meter Data</t>
  </si>
  <si>
    <t>Schedule 9 Base Transmission Charge</t>
  </si>
  <si>
    <t>Sched 1 Charge</t>
  </si>
  <si>
    <t>Sched 10 Charge</t>
  </si>
  <si>
    <t>Schedule 26 Charge</t>
  </si>
  <si>
    <t>Schedule 10-FERC Charge</t>
  </si>
  <si>
    <t>September, 2013</t>
  </si>
  <si>
    <t>Credit for BREC Transmission Revenue attributable to AREF #NL1314</t>
  </si>
  <si>
    <t>Transmission Services (AREF#NL1314)</t>
  </si>
  <si>
    <t>Century Aluminum</t>
  </si>
  <si>
    <t>on 09/24 @ 2400</t>
  </si>
  <si>
    <t>on 09/30 @ 1100</t>
  </si>
  <si>
    <t>MRET</t>
  </si>
  <si>
    <t>Brookings SD -SE Twin Cities 345 kV</t>
  </si>
  <si>
    <t>OTP</t>
  </si>
  <si>
    <t>GRE</t>
  </si>
  <si>
    <t>NSP</t>
  </si>
  <si>
    <t>NIPS</t>
  </si>
  <si>
    <t>Reynolds to Greentown 765 kV line</t>
  </si>
  <si>
    <t>MDU</t>
  </si>
  <si>
    <t>Ellendale to Big Stone South</t>
  </si>
  <si>
    <t>Big Stone South to Brookings</t>
  </si>
  <si>
    <t>ATXI</t>
  </si>
  <si>
    <t xml:space="preserve">Pana-Mt. Zion-Kansas-Sugar Creek 345 kV line </t>
  </si>
  <si>
    <t>Sidney to Rising 345 kV line</t>
  </si>
  <si>
    <t>ATC</t>
  </si>
  <si>
    <t>Pleasant Prairie-Zion Energy Center 345 kV line</t>
  </si>
  <si>
    <t>Palmyra-Quincy-Meredosia-Ipava &amp; Meredosia</t>
  </si>
  <si>
    <t xml:space="preserve">N LaCrosse-N Madison-Cardinal-Spring Green </t>
  </si>
  <si>
    <t>METC</t>
  </si>
  <si>
    <t>Michigan Thumb Wind Zone</t>
  </si>
  <si>
    <t>ITC</t>
  </si>
  <si>
    <t>New Pawnee to PANA 345kV line</t>
  </si>
  <si>
    <t>Reynolds to E. Winnamac to Burr Oak to Hiple</t>
  </si>
  <si>
    <t>ITCM</t>
  </si>
  <si>
    <t>Winco-Lime Creek-Emery-Blackhawk-Hazelton</t>
  </si>
  <si>
    <t>Total Due From Century for September Transmission</t>
  </si>
  <si>
    <t>Credit for August overbilling:</t>
  </si>
  <si>
    <t xml:space="preserve">  4.5.9</t>
  </si>
  <si>
    <t>1/4 FTE</t>
  </si>
  <si>
    <t>4.5.10/4.6.11</t>
  </si>
  <si>
    <t xml:space="preserve">    Exhibit A/B</t>
  </si>
  <si>
    <t>NERC/SERC</t>
  </si>
  <si>
    <t>NRCO</t>
  </si>
  <si>
    <t>EPA Title V Permit Fees</t>
  </si>
  <si>
    <t>Total Exhibit A/B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</si>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</sst>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\ hh:mm:ss"/>
    <numFmt numFmtId="165" formatCode="_(* #,##0.0_);_(* \(#,##0.0\);_(* &quot;-&quot;??_);_(@_)"/>
    <numFmt numFmtId="166" formatCode="_(* #,##0_);_(* \(#,##0\);_(* &quot;-&quot;??_);_(@_)"/>
    <numFmt numFmtId="167" formatCode="#,##0.000000_);[Red]\(#,##0.000000\)"/>
    <numFmt numFmtId="168" formatCode="0.000000_);[Red]\(0.000000\)"/>
    <numFmt numFmtId="169" formatCode="&quot;$&quot;#,##0.00"/>
    <numFmt numFmtId="170" formatCode="&quot;$&quot;#,##0.00000"/>
    <numFmt numFmtId="171" formatCode="mmmm\ d\,\ yyyy"/>
    <numFmt numFmtId="172" formatCode="mmmm\-yy"/>
    <numFmt numFmtId="173" formatCode="#,##0.0"/>
    <numFmt numFmtId="174" formatCode="0.0"/>
    <numFmt numFmtId="175" formatCode="0.0%"/>
    <numFmt numFmtId="176" formatCode="_(&quot;$&quot;* #,##0.000000_);_(&quot;$&quot;* \(#,##0.000000\);_(&quot;$&quot;* &quot;-&quot;??_);_(@_)"/>
    <numFmt numFmtId="177" formatCode="_(&quot;$&quot;* #,##0.0000_);_(&quot;$&quot;* \(#,##0.0000\);_(&quot;$&quot;* &quot;-&quot;??_);_(@_)"/>
    <numFmt numFmtId="178" formatCode="0.000%"/>
    <numFmt numFmtId="179" formatCode="0.0000%"/>
    <numFmt numFmtId="180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</cellStyleXfs>
  <cellXfs count="19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4" fontId="0" fillId="0" borderId="0" xfId="2" applyFont="1"/>
    <xf numFmtId="0" fontId="0" fillId="0" borderId="0" xfId="0" applyFill="1" applyBorder="1"/>
    <xf numFmtId="43" fontId="0" fillId="0" borderId="0" xfId="2" applyNumberFormat="1" applyFont="1"/>
    <xf numFmtId="43" fontId="0" fillId="0" borderId="1" xfId="2" applyNumberFormat="1" applyFont="1" applyBorder="1"/>
    <xf numFmtId="0" fontId="0" fillId="0" borderId="0" xfId="0" quotePrefix="1" applyNumberFormat="1"/>
    <xf numFmtId="0" fontId="0" fillId="3" borderId="0" xfId="0" applyFill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3" borderId="0" xfId="0" applyNumberFormat="1" applyFill="1" applyProtection="1">
      <protection locked="0"/>
    </xf>
    <xf numFmtId="14" fontId="0" fillId="0" borderId="0" xfId="0" applyNumberFormat="1"/>
    <xf numFmtId="165" fontId="0" fillId="0" borderId="0" xfId="1" applyNumberFormat="1" applyFont="1"/>
    <xf numFmtId="0" fontId="0" fillId="3" borderId="0" xfId="0" applyFill="1"/>
    <xf numFmtId="166" fontId="0" fillId="3" borderId="0" xfId="1" applyNumberFormat="1" applyFont="1" applyFill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Border="1"/>
    <xf numFmtId="0" fontId="8" fillId="0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0" fontId="7" fillId="4" borderId="0" xfId="0" applyFont="1" applyFill="1" applyBorder="1"/>
    <xf numFmtId="169" fontId="11" fillId="4" borderId="0" xfId="4" applyNumberFormat="1" applyFont="1" applyFill="1" applyBorder="1"/>
    <xf numFmtId="0" fontId="8" fillId="4" borderId="0" xfId="0" applyFont="1" applyFill="1" applyBorder="1" applyAlignment="1">
      <alignment horizontal="right"/>
    </xf>
    <xf numFmtId="0" fontId="8" fillId="4" borderId="0" xfId="0" quotePrefix="1" applyFont="1" applyFill="1" applyBorder="1"/>
    <xf numFmtId="170" fontId="8" fillId="4" borderId="0" xfId="0" applyNumberFormat="1" applyFont="1" applyFill="1" applyBorder="1"/>
    <xf numFmtId="3" fontId="8" fillId="4" borderId="1" xfId="0" applyNumberFormat="1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170" fontId="8" fillId="4" borderId="3" xfId="0" applyNumberFormat="1" applyFont="1" applyFill="1" applyBorder="1"/>
    <xf numFmtId="0" fontId="8" fillId="4" borderId="3" xfId="0" quotePrefix="1" applyFont="1" applyFill="1" applyBorder="1"/>
    <xf numFmtId="169" fontId="11" fillId="4" borderId="4" xfId="4" applyNumberFormat="1" applyFont="1" applyFill="1" applyBorder="1"/>
    <xf numFmtId="0" fontId="8" fillId="4" borderId="5" xfId="0" applyFont="1" applyFill="1" applyBorder="1"/>
    <xf numFmtId="0" fontId="12" fillId="3" borderId="6" xfId="0" applyFont="1" applyFill="1" applyBorder="1" applyAlignment="1">
      <alignment horizontal="right"/>
    </xf>
    <xf numFmtId="40" fontId="9" fillId="0" borderId="6" xfId="4" applyNumberFormat="1" applyFont="1" applyFill="1" applyBorder="1"/>
    <xf numFmtId="0" fontId="7" fillId="4" borderId="7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0" quotePrefix="1" applyFont="1" applyFill="1" applyBorder="1"/>
    <xf numFmtId="0" fontId="7" fillId="4" borderId="1" xfId="0" applyFont="1" applyFill="1" applyBorder="1"/>
    <xf numFmtId="0" fontId="8" fillId="0" borderId="8" xfId="0" applyFont="1" applyBorder="1"/>
    <xf numFmtId="40" fontId="8" fillId="4" borderId="9" xfId="0" applyNumberFormat="1" applyFont="1" applyFill="1" applyBorder="1"/>
    <xf numFmtId="0" fontId="8" fillId="4" borderId="10" xfId="0" applyFont="1" applyFill="1" applyBorder="1"/>
    <xf numFmtId="38" fontId="7" fillId="4" borderId="11" xfId="0" applyNumberFormat="1" applyFont="1" applyFill="1" applyBorder="1" applyAlignment="1">
      <alignment horizontal="right"/>
    </xf>
    <xf numFmtId="38" fontId="12" fillId="4" borderId="0" xfId="0" applyNumberFormat="1" applyFont="1" applyFill="1" applyBorder="1" applyAlignment="1">
      <alignment horizontal="right"/>
    </xf>
    <xf numFmtId="38" fontId="8" fillId="4" borderId="0" xfId="0" applyNumberFormat="1" applyFont="1" applyFill="1" applyBorder="1"/>
    <xf numFmtId="0" fontId="7" fillId="4" borderId="0" xfId="0" applyFont="1" applyFill="1" applyBorder="1" applyAlignment="1">
      <alignment horizontal="right"/>
    </xf>
    <xf numFmtId="3" fontId="8" fillId="4" borderId="12" xfId="0" applyNumberFormat="1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quotePrefix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left"/>
    </xf>
    <xf numFmtId="169" fontId="8" fillId="4" borderId="12" xfId="0" applyNumberFormat="1" applyFont="1" applyFill="1" applyBorder="1" applyAlignment="1">
      <alignment horizontal="right"/>
    </xf>
    <xf numFmtId="169" fontId="11" fillId="4" borderId="0" xfId="4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1" fontId="14" fillId="0" borderId="0" xfId="5" applyNumberFormat="1" applyFont="1" applyAlignment="1">
      <alignment horizontal="left"/>
    </xf>
    <xf numFmtId="0" fontId="4" fillId="0" borderId="0" xfId="5"/>
    <xf numFmtId="172" fontId="14" fillId="0" borderId="0" xfId="5" applyNumberFormat="1" applyFont="1" applyAlignment="1">
      <alignment horizontal="left"/>
    </xf>
    <xf numFmtId="0" fontId="14" fillId="0" borderId="13" xfId="5" applyFont="1" applyBorder="1" applyAlignment="1">
      <alignment horizontal="left"/>
    </xf>
    <xf numFmtId="0" fontId="14" fillId="0" borderId="14" xfId="5" applyFont="1" applyBorder="1" applyAlignment="1">
      <alignment horizontal="center"/>
    </xf>
    <xf numFmtId="0" fontId="14" fillId="0" borderId="15" xfId="5" applyFont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0" fontId="14" fillId="0" borderId="16" xfId="5" applyFont="1" applyBorder="1" applyAlignment="1">
      <alignment horizontal="left"/>
    </xf>
    <xf numFmtId="0" fontId="4" fillId="0" borderId="11" xfId="5" applyBorder="1" applyAlignment="1">
      <alignment horizontal="center"/>
    </xf>
    <xf numFmtId="3" fontId="4" fillId="0" borderId="17" xfId="5" applyNumberFormat="1" applyBorder="1" applyAlignment="1">
      <alignment horizontal="center"/>
    </xf>
    <xf numFmtId="4" fontId="16" fillId="0" borderId="0" xfId="5" applyNumberFormat="1" applyFont="1"/>
    <xf numFmtId="3" fontId="4" fillId="0" borderId="0" xfId="5" applyNumberFormat="1"/>
    <xf numFmtId="0" fontId="14" fillId="0" borderId="18" xfId="5" applyFont="1" applyBorder="1" applyAlignment="1">
      <alignment horizontal="left"/>
    </xf>
    <xf numFmtId="0" fontId="4" fillId="0" borderId="19" xfId="5" applyBorder="1" applyAlignment="1">
      <alignment horizontal="center"/>
    </xf>
    <xf numFmtId="0" fontId="14" fillId="0" borderId="20" xfId="5" applyFont="1" applyBorder="1" applyAlignment="1">
      <alignment horizontal="left"/>
    </xf>
    <xf numFmtId="0" fontId="4" fillId="0" borderId="21" xfId="5" applyBorder="1" applyAlignment="1">
      <alignment horizontal="center"/>
    </xf>
    <xf numFmtId="0" fontId="14" fillId="0" borderId="22" xfId="5" applyFont="1" applyBorder="1" applyAlignment="1">
      <alignment horizontal="right"/>
    </xf>
    <xf numFmtId="0" fontId="4" fillId="0" borderId="12" xfId="5" applyBorder="1"/>
    <xf numFmtId="3" fontId="4" fillId="0" borderId="23" xfId="5" applyNumberFormat="1" applyBorder="1" applyAlignment="1">
      <alignment horizontal="center"/>
    </xf>
    <xf numFmtId="0" fontId="14" fillId="0" borderId="22" xfId="5" applyFont="1" applyFill="1" applyBorder="1" applyAlignment="1">
      <alignment horizontal="right"/>
    </xf>
    <xf numFmtId="0" fontId="14" fillId="0" borderId="24" xfId="5" applyFont="1" applyBorder="1"/>
    <xf numFmtId="0" fontId="4" fillId="0" borderId="24" xfId="5" applyBorder="1"/>
    <xf numFmtId="4" fontId="17" fillId="0" borderId="0" xfId="5" applyNumberFormat="1" applyFont="1" applyAlignment="1">
      <alignment vertical="center"/>
    </xf>
    <xf numFmtId="0" fontId="14" fillId="0" borderId="0" xfId="5" applyFont="1" applyFill="1" applyBorder="1" applyAlignment="1">
      <alignment horizontal="left"/>
    </xf>
    <xf numFmtId="173" fontId="4" fillId="0" borderId="0" xfId="5" applyNumberFormat="1"/>
    <xf numFmtId="0" fontId="4" fillId="0" borderId="0" xfId="5" applyFont="1"/>
    <xf numFmtId="0" fontId="18" fillId="0" borderId="0" xfId="5" applyFont="1" applyFill="1" applyBorder="1" applyAlignment="1">
      <alignment horizontal="left"/>
    </xf>
    <xf numFmtId="3" fontId="4" fillId="0" borderId="0" xfId="5" applyNumberForma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0" fillId="0" borderId="0" xfId="0" applyNumberFormat="1"/>
    <xf numFmtId="0" fontId="3" fillId="0" borderId="0" xfId="0" applyFont="1"/>
    <xf numFmtId="174" fontId="0" fillId="0" borderId="0" xfId="0" applyNumberFormat="1" applyFill="1"/>
    <xf numFmtId="174" fontId="0" fillId="3" borderId="0" xfId="0" applyNumberFormat="1" applyFill="1"/>
    <xf numFmtId="175" fontId="0" fillId="3" borderId="0" xfId="3" applyNumberFormat="1" applyFont="1" applyFill="1"/>
    <xf numFmtId="174" fontId="0" fillId="0" borderId="0" xfId="0" applyNumberFormat="1"/>
    <xf numFmtId="44" fontId="0" fillId="0" borderId="0" xfId="0" applyNumberFormat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4" borderId="1" xfId="0" applyFont="1" applyFill="1" applyBorder="1"/>
    <xf numFmtId="0" fontId="0" fillId="0" borderId="4" xfId="0" applyBorder="1"/>
    <xf numFmtId="0" fontId="3" fillId="0" borderId="6" xfId="0" applyFont="1" applyBorder="1"/>
    <xf numFmtId="0" fontId="0" fillId="0" borderId="8" xfId="0" applyBorder="1"/>
    <xf numFmtId="44" fontId="7" fillId="4" borderId="1" xfId="2" applyFont="1" applyFill="1" applyBorder="1"/>
    <xf numFmtId="0" fontId="3" fillId="2" borderId="0" xfId="0" applyFont="1" applyFill="1"/>
    <xf numFmtId="176" fontId="7" fillId="3" borderId="0" xfId="2" applyNumberFormat="1" applyFont="1" applyFill="1" applyBorder="1"/>
    <xf numFmtId="0" fontId="3" fillId="0" borderId="25" xfId="0" applyFont="1" applyBorder="1"/>
    <xf numFmtId="0" fontId="7" fillId="4" borderId="26" xfId="0" applyFont="1" applyFill="1" applyBorder="1"/>
    <xf numFmtId="0" fontId="0" fillId="0" borderId="27" xfId="0" applyBorder="1"/>
    <xf numFmtId="44" fontId="3" fillId="0" borderId="28" xfId="2" applyFont="1" applyBorder="1"/>
    <xf numFmtId="44" fontId="3" fillId="0" borderId="0" xfId="0" applyNumberFormat="1" applyFont="1" applyFill="1"/>
    <xf numFmtId="44" fontId="3" fillId="3" borderId="0" xfId="2" applyFont="1" applyFill="1"/>
    <xf numFmtId="43" fontId="7" fillId="0" borderId="12" xfId="1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NumberFormat="1" applyFill="1"/>
    <xf numFmtId="0" fontId="0" fillId="3" borderId="1" xfId="0" applyNumberFormat="1" applyFill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0" fillId="0" borderId="26" xfId="0" applyBorder="1"/>
    <xf numFmtId="0" fontId="0" fillId="0" borderId="29" xfId="0" applyBorder="1"/>
    <xf numFmtId="44" fontId="0" fillId="0" borderId="27" xfId="2" applyFont="1" applyBorder="1"/>
    <xf numFmtId="0" fontId="0" fillId="0" borderId="30" xfId="0" applyBorder="1"/>
    <xf numFmtId="0" fontId="0" fillId="0" borderId="0" xfId="0" applyBorder="1"/>
    <xf numFmtId="44" fontId="0" fillId="0" borderId="31" xfId="2" applyFont="1" applyBorder="1"/>
    <xf numFmtId="0" fontId="0" fillId="0" borderId="25" xfId="0" applyBorder="1"/>
    <xf numFmtId="0" fontId="0" fillId="0" borderId="12" xfId="0" applyBorder="1"/>
    <xf numFmtId="44" fontId="0" fillId="0" borderId="28" xfId="2" applyFont="1" applyBorder="1"/>
    <xf numFmtId="0" fontId="0" fillId="6" borderId="9" xfId="0" applyFill="1" applyBorder="1"/>
    <xf numFmtId="0" fontId="0" fillId="6" borderId="9" xfId="0" applyNumberFormat="1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4" xfId="0" applyNumberFormat="1" applyFill="1" applyBorder="1"/>
    <xf numFmtId="44" fontId="3" fillId="6" borderId="24" xfId="2" applyFont="1" applyFill="1" applyBorder="1"/>
    <xf numFmtId="44" fontId="3" fillId="6" borderId="23" xfId="2" applyFont="1" applyFill="1" applyBorder="1"/>
    <xf numFmtId="22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9" fontId="0" fillId="0" borderId="0" xfId="3" applyFont="1" applyFill="1"/>
    <xf numFmtId="43" fontId="0" fillId="3" borderId="0" xfId="0" applyNumberFormat="1" applyFill="1"/>
    <xf numFmtId="43" fontId="0" fillId="3" borderId="0" xfId="3" applyNumberFormat="1" applyFont="1" applyFill="1"/>
    <xf numFmtId="0" fontId="0" fillId="2" borderId="0" xfId="0" applyFont="1" applyFill="1"/>
    <xf numFmtId="10" fontId="0" fillId="3" borderId="0" xfId="0" applyNumberFormat="1" applyFill="1"/>
    <xf numFmtId="9" fontId="2" fillId="0" borderId="0" xfId="3" applyFont="1"/>
    <xf numFmtId="44" fontId="2" fillId="3" borderId="0" xfId="2" applyFont="1" applyFill="1" applyProtection="1">
      <protection locked="0"/>
    </xf>
    <xf numFmtId="177" fontId="0" fillId="0" borderId="0" xfId="0" applyNumberFormat="1"/>
    <xf numFmtId="177" fontId="0" fillId="0" borderId="0" xfId="0" applyNumberFormat="1" applyFill="1"/>
    <xf numFmtId="44" fontId="2" fillId="0" borderId="0" xfId="2" applyFont="1"/>
    <xf numFmtId="177" fontId="2" fillId="3" borderId="0" xfId="2" applyNumberFormat="1" applyFont="1" applyFill="1" applyProtection="1">
      <protection locked="0"/>
    </xf>
    <xf numFmtId="177" fontId="2" fillId="0" borderId="0" xfId="2" applyNumberFormat="1" applyFont="1"/>
    <xf numFmtId="14" fontId="0" fillId="0" borderId="0" xfId="0" applyNumberFormat="1" applyFill="1" applyProtection="1">
      <protection locked="0"/>
    </xf>
    <xf numFmtId="178" fontId="0" fillId="0" borderId="0" xfId="3" applyNumberFormat="1" applyFont="1" applyFill="1"/>
    <xf numFmtId="49" fontId="7" fillId="4" borderId="0" xfId="0" applyNumberFormat="1" applyFont="1" applyFill="1" applyBorder="1" applyAlignment="1">
      <alignment horizontal="center"/>
    </xf>
    <xf numFmtId="179" fontId="9" fillId="5" borderId="1" xfId="3" applyNumberFormat="1" applyFont="1" applyFill="1" applyBorder="1"/>
    <xf numFmtId="44" fontId="8" fillId="4" borderId="1" xfId="2" applyFont="1" applyFill="1" applyBorder="1"/>
    <xf numFmtId="169" fontId="7" fillId="4" borderId="12" xfId="0" applyNumberFormat="1" applyFont="1" applyFill="1" applyBorder="1" applyAlignment="1">
      <alignment horizontal="right"/>
    </xf>
    <xf numFmtId="0" fontId="0" fillId="0" borderId="0" xfId="0" quotePrefix="1"/>
    <xf numFmtId="0" fontId="14" fillId="0" borderId="0" xfId="0" applyFont="1"/>
    <xf numFmtId="0" fontId="4" fillId="0" borderId="0" xfId="0" applyFont="1"/>
    <xf numFmtId="14" fontId="14" fillId="0" borderId="0" xfId="0" applyNumberFormat="1" applyFont="1"/>
    <xf numFmtId="180" fontId="4" fillId="3" borderId="0" xfId="1" applyNumberFormat="1" applyFont="1" applyFill="1"/>
    <xf numFmtId="0" fontId="4" fillId="0" borderId="0" xfId="0" applyNumberFormat="1" applyFont="1"/>
    <xf numFmtId="44" fontId="2" fillId="3" borderId="0" xfId="2" applyNumberFormat="1" applyFont="1" applyFill="1" applyProtection="1">
      <protection locked="0"/>
    </xf>
    <xf numFmtId="44" fontId="2" fillId="3" borderId="12" xfId="2" applyNumberFormat="1" applyFont="1" applyFill="1" applyBorder="1" applyProtection="1">
      <protection locked="0"/>
    </xf>
    <xf numFmtId="44" fontId="3" fillId="3" borderId="0" xfId="2" applyNumberFormat="1" applyFont="1" applyFill="1" applyProtection="1">
      <protection locked="0"/>
    </xf>
    <xf numFmtId="3" fontId="9" fillId="0" borderId="1" xfId="0" applyNumberFormat="1" applyFont="1" applyFill="1" applyBorder="1"/>
    <xf numFmtId="43" fontId="0" fillId="3" borderId="0" xfId="1" applyFont="1" applyFill="1"/>
    <xf numFmtId="43" fontId="0" fillId="3" borderId="1" xfId="1" applyFont="1" applyFill="1" applyBorder="1"/>
    <xf numFmtId="44" fontId="2" fillId="0" borderId="0" xfId="2" applyFont="1" applyFill="1"/>
    <xf numFmtId="0" fontId="0" fillId="0" borderId="0" xfId="0" applyFont="1" applyFill="1"/>
    <xf numFmtId="0" fontId="0" fillId="0" borderId="2" xfId="0" applyBorder="1"/>
    <xf numFmtId="0" fontId="0" fillId="2" borderId="3" xfId="0" applyFont="1" applyFill="1" applyBorder="1"/>
    <xf numFmtId="44" fontId="0" fillId="0" borderId="4" xfId="2" applyFont="1" applyBorder="1"/>
    <xf numFmtId="0" fontId="0" fillId="0" borderId="5" xfId="0" applyBorder="1"/>
    <xf numFmtId="0" fontId="0" fillId="2" borderId="0" xfId="0" applyFont="1" applyFill="1" applyBorder="1"/>
    <xf numFmtId="44" fontId="0" fillId="0" borderId="6" xfId="2" applyFont="1" applyBorder="1"/>
    <xf numFmtId="0" fontId="0" fillId="0" borderId="7" xfId="0" applyBorder="1"/>
    <xf numFmtId="0" fontId="0" fillId="2" borderId="1" xfId="0" applyFont="1" applyFill="1" applyBorder="1"/>
    <xf numFmtId="44" fontId="0" fillId="0" borderId="8" xfId="2" applyFont="1" applyBorder="1"/>
    <xf numFmtId="0" fontId="0" fillId="0" borderId="0" xfId="0" applyFont="1" applyFill="1" applyBorder="1"/>
    <xf numFmtId="44" fontId="0" fillId="0" borderId="0" xfId="2" applyFont="1" applyBorder="1"/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 2" xfId="5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Recon/MonthRecon13/03-13/Smelters%20S105/Alcan%20Surplus%20Sales%2003-2013%20S1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nturyInvoiceCalcs%20Sept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Recon/MonthRecon13/08-13/Century%20Billing/mcBRPS-Centu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tegrityChecks"/>
      <sheetName val="InputsGlobal"/>
      <sheetName val="MeterData"/>
      <sheetName val="MeterDataSW"/>
      <sheetName val="ChargeCredit Summary"/>
      <sheetName val="Energy Summary"/>
      <sheetName val="BackUpEnergy"/>
      <sheetName val="BackUpEnergy4.4.1b"/>
      <sheetName val="Supplemental Energy"/>
      <sheetName val="IntEnergy Pricing"/>
      <sheetName val="TEMPLATE"/>
      <sheetName val="Interruptible Energy"/>
      <sheetName val="MarketEnergyBR"/>
      <sheetName val="MarketEnergyKen"/>
      <sheetName val="Base Curtailed Energy"/>
      <sheetName val="Curtail PP"/>
      <sheetName val="Surplus Sale"/>
      <sheetName val="SSsplit"/>
      <sheetName val="SSTDR"/>
      <sheetName val="Potline Reduction Sale"/>
      <sheetName val="Surcharge4.11"/>
      <sheetName val="MISO RT Prices"/>
      <sheetName val="SysLambda"/>
      <sheetName val="TestArea"/>
    </sheetNames>
    <sheetDataSet>
      <sheetData sheetId="0"/>
      <sheetData sheetId="1"/>
      <sheetData sheetId="2">
        <row r="20">
          <cell r="H20">
            <v>41275</v>
          </cell>
        </row>
        <row r="21">
          <cell r="H21">
            <v>41421</v>
          </cell>
        </row>
        <row r="22">
          <cell r="H22">
            <v>41459</v>
          </cell>
        </row>
        <row r="23">
          <cell r="H23">
            <v>41519</v>
          </cell>
        </row>
        <row r="24">
          <cell r="H24">
            <v>41606</v>
          </cell>
        </row>
        <row r="25">
          <cell r="H25">
            <v>41633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Data"/>
      <sheetName val="Inputs"/>
      <sheetName val="MonthlyChargeCredit Summary"/>
      <sheetName val="Energy Summary"/>
      <sheetName val="ZRC"/>
      <sheetName val="FTR-ARR"/>
      <sheetName val="SRR Variable"/>
      <sheetName val="Transmission Services"/>
      <sheetName val="Schedule 26-A"/>
      <sheetName val="REACTIVE POWER"/>
      <sheetName val="REACTIVE POWER BACK UP"/>
      <sheetName val="RETAIL FEE"/>
      <sheetName val="ACES Fee Exhibit A"/>
      <sheetName val="Sheet1"/>
    </sheetNames>
    <sheetDataSet>
      <sheetData sheetId="0" refreshError="1"/>
      <sheetData sheetId="1" refreshError="1"/>
      <sheetData sheetId="2" refreshError="1"/>
      <sheetData sheetId="3">
        <row r="748">
          <cell r="E748">
            <v>0</v>
          </cell>
        </row>
      </sheetData>
      <sheetData sheetId="4">
        <row r="18">
          <cell r="C18">
            <v>0</v>
          </cell>
        </row>
      </sheetData>
      <sheetData sheetId="5">
        <row r="15">
          <cell r="C15">
            <v>0</v>
          </cell>
        </row>
      </sheetData>
      <sheetData sheetId="6" refreshError="1"/>
      <sheetData sheetId="7">
        <row r="19">
          <cell r="A19">
            <v>299189.93032258056</v>
          </cell>
        </row>
      </sheetData>
      <sheetData sheetId="8">
        <row r="24">
          <cell r="H24">
            <v>33559.75</v>
          </cell>
        </row>
      </sheetData>
      <sheetData sheetId="9">
        <row r="24">
          <cell r="H24">
            <v>1073.6823303143237</v>
          </cell>
        </row>
      </sheetData>
      <sheetData sheetId="10" refreshError="1"/>
      <sheetData sheetId="11">
        <row r="17">
          <cell r="G17">
            <v>8905.7000000000007</v>
          </cell>
        </row>
      </sheetData>
      <sheetData sheetId="12">
        <row r="14">
          <cell r="H14">
            <v>20024.287273441831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in Summary"/>
      <sheetName val="Alt Meter Data"/>
      <sheetName val="Summary"/>
      <sheetName val="Basic Service"/>
      <sheetName val="Time Stamps"/>
      <sheetName val="Cost Adder"/>
      <sheetName val="Profiles"/>
      <sheetName val="Ancillary Profiles"/>
      <sheetName val="Pass Throughs"/>
      <sheetName val="TLR"/>
      <sheetName val="GFA Schedule23"/>
      <sheetName val="Schedule34"/>
      <sheetName val="Schedule35"/>
      <sheetName val="Schedule 36"/>
      <sheetName val="Schedule 37"/>
      <sheetName val="Schedule 38"/>
      <sheetName val="Schedule 40"/>
      <sheetName val="Customer Schedule 26-A"/>
      <sheetName val="TO Schedule 26-A"/>
      <sheetName val="Sheet1"/>
    </sheetNames>
    <sheetDataSet>
      <sheetData sheetId="0">
        <row r="4">
          <cell r="B4">
            <v>12</v>
          </cell>
        </row>
      </sheetData>
      <sheetData sheetId="1">
        <row r="2">
          <cell r="G2">
            <v>487.9</v>
          </cell>
        </row>
        <row r="3">
          <cell r="G3">
            <v>486.5</v>
          </cell>
        </row>
        <row r="4">
          <cell r="G4">
            <v>487.9</v>
          </cell>
        </row>
        <row r="5">
          <cell r="G5">
            <v>471.7</v>
          </cell>
        </row>
        <row r="6">
          <cell r="G6">
            <v>488.4</v>
          </cell>
        </row>
        <row r="7">
          <cell r="G7">
            <v>487.5</v>
          </cell>
        </row>
        <row r="8">
          <cell r="G8">
            <v>487.7</v>
          </cell>
        </row>
        <row r="9">
          <cell r="G9">
            <v>481.9</v>
          </cell>
        </row>
        <row r="10">
          <cell r="G10">
            <v>484.3</v>
          </cell>
        </row>
        <row r="11">
          <cell r="G11">
            <v>488.5</v>
          </cell>
        </row>
        <row r="12">
          <cell r="G12">
            <v>488.1</v>
          </cell>
        </row>
        <row r="13">
          <cell r="G13">
            <v>487.1</v>
          </cell>
        </row>
        <row r="14">
          <cell r="G14">
            <v>485.8</v>
          </cell>
        </row>
        <row r="15">
          <cell r="G15">
            <v>488.6</v>
          </cell>
        </row>
        <row r="16">
          <cell r="G16">
            <v>485.4</v>
          </cell>
        </row>
        <row r="17">
          <cell r="G17">
            <v>487.1</v>
          </cell>
        </row>
        <row r="18">
          <cell r="G18">
            <v>491.2</v>
          </cell>
        </row>
        <row r="19">
          <cell r="G19">
            <v>491.2</v>
          </cell>
        </row>
        <row r="20">
          <cell r="G20">
            <v>489.6</v>
          </cell>
        </row>
        <row r="21">
          <cell r="G21">
            <v>488.8</v>
          </cell>
        </row>
        <row r="22">
          <cell r="G22">
            <v>491.2</v>
          </cell>
        </row>
        <row r="23">
          <cell r="G23">
            <v>489.4</v>
          </cell>
        </row>
        <row r="24">
          <cell r="G24">
            <v>491.2</v>
          </cell>
        </row>
        <row r="25">
          <cell r="G25">
            <v>490.4</v>
          </cell>
        </row>
        <row r="26">
          <cell r="G26">
            <v>486.7</v>
          </cell>
        </row>
        <row r="27">
          <cell r="G27">
            <v>488.4</v>
          </cell>
        </row>
        <row r="28">
          <cell r="G28">
            <v>487.1</v>
          </cell>
        </row>
        <row r="29">
          <cell r="G29">
            <v>486.7</v>
          </cell>
        </row>
        <row r="30">
          <cell r="G30">
            <v>489</v>
          </cell>
        </row>
        <row r="31">
          <cell r="G31">
            <v>490</v>
          </cell>
        </row>
        <row r="32">
          <cell r="G32">
            <v>489.6</v>
          </cell>
        </row>
        <row r="33">
          <cell r="G33">
            <v>486.9</v>
          </cell>
        </row>
        <row r="34">
          <cell r="G34">
            <v>490</v>
          </cell>
        </row>
        <row r="35">
          <cell r="G35">
            <v>488.7</v>
          </cell>
        </row>
        <row r="36">
          <cell r="G36">
            <v>489.6</v>
          </cell>
        </row>
        <row r="37">
          <cell r="G37">
            <v>489.6</v>
          </cell>
        </row>
        <row r="38">
          <cell r="G38">
            <v>475.1</v>
          </cell>
        </row>
        <row r="39">
          <cell r="G39">
            <v>485.8</v>
          </cell>
        </row>
        <row r="40">
          <cell r="G40">
            <v>489.3</v>
          </cell>
        </row>
        <row r="41">
          <cell r="G41">
            <v>484.9</v>
          </cell>
        </row>
        <row r="42">
          <cell r="G42">
            <v>484.7</v>
          </cell>
        </row>
        <row r="43">
          <cell r="G43">
            <v>487.1</v>
          </cell>
        </row>
        <row r="44">
          <cell r="G44">
            <v>485.1</v>
          </cell>
        </row>
        <row r="45">
          <cell r="G45">
            <v>483.6</v>
          </cell>
        </row>
        <row r="46">
          <cell r="G46">
            <v>487.8</v>
          </cell>
        </row>
        <row r="47">
          <cell r="G47">
            <v>487.7</v>
          </cell>
        </row>
        <row r="48">
          <cell r="G48">
            <v>487.8</v>
          </cell>
        </row>
        <row r="49">
          <cell r="G49">
            <v>487.9</v>
          </cell>
        </row>
        <row r="50">
          <cell r="G50">
            <v>489.9</v>
          </cell>
        </row>
        <row r="51">
          <cell r="G51">
            <v>487</v>
          </cell>
        </row>
        <row r="52">
          <cell r="G52">
            <v>488.2</v>
          </cell>
        </row>
        <row r="53">
          <cell r="G53">
            <v>489.3</v>
          </cell>
        </row>
        <row r="54">
          <cell r="G54">
            <v>488.8</v>
          </cell>
        </row>
        <row r="55">
          <cell r="G55">
            <v>489.3</v>
          </cell>
        </row>
        <row r="56">
          <cell r="G56">
            <v>489.6</v>
          </cell>
        </row>
        <row r="57">
          <cell r="G57">
            <v>485.1</v>
          </cell>
        </row>
        <row r="58">
          <cell r="G58">
            <v>477</v>
          </cell>
        </row>
        <row r="59">
          <cell r="G59">
            <v>484.5</v>
          </cell>
        </row>
        <row r="60">
          <cell r="G60">
            <v>495.3</v>
          </cell>
        </row>
        <row r="61">
          <cell r="G61">
            <v>494.7</v>
          </cell>
        </row>
        <row r="62">
          <cell r="G62">
            <v>493.1</v>
          </cell>
        </row>
        <row r="63">
          <cell r="G63">
            <v>492.8</v>
          </cell>
        </row>
        <row r="64">
          <cell r="G64">
            <v>492.9</v>
          </cell>
        </row>
        <row r="65">
          <cell r="G65">
            <v>493.8</v>
          </cell>
        </row>
        <row r="66">
          <cell r="G66">
            <v>494</v>
          </cell>
        </row>
        <row r="67">
          <cell r="G67">
            <v>494.1</v>
          </cell>
        </row>
        <row r="68">
          <cell r="G68">
            <v>494.9</v>
          </cell>
        </row>
        <row r="69">
          <cell r="G69">
            <v>490.9</v>
          </cell>
        </row>
        <row r="70">
          <cell r="G70">
            <v>494</v>
          </cell>
        </row>
        <row r="71">
          <cell r="G71">
            <v>493.5</v>
          </cell>
        </row>
        <row r="72">
          <cell r="G72">
            <v>491.2</v>
          </cell>
        </row>
        <row r="73">
          <cell r="G73">
            <v>494.4</v>
          </cell>
        </row>
        <row r="74">
          <cell r="G74">
            <v>493.3</v>
          </cell>
        </row>
        <row r="75">
          <cell r="G75">
            <v>497.4</v>
          </cell>
        </row>
        <row r="76">
          <cell r="G76">
            <v>497.2</v>
          </cell>
        </row>
        <row r="77">
          <cell r="G77">
            <v>493.5</v>
          </cell>
        </row>
        <row r="78">
          <cell r="G78">
            <v>494.9</v>
          </cell>
        </row>
        <row r="79">
          <cell r="G79">
            <v>492.1</v>
          </cell>
        </row>
        <row r="80">
          <cell r="G80">
            <v>492.4</v>
          </cell>
        </row>
        <row r="81">
          <cell r="G81">
            <v>488.5</v>
          </cell>
        </row>
        <row r="82">
          <cell r="G82">
            <v>478.2</v>
          </cell>
        </row>
        <row r="83">
          <cell r="G83">
            <v>494.4</v>
          </cell>
        </row>
        <row r="84">
          <cell r="G84">
            <v>494.4</v>
          </cell>
        </row>
        <row r="85">
          <cell r="G85">
            <v>491.8</v>
          </cell>
        </row>
        <row r="86">
          <cell r="G86">
            <v>493.9</v>
          </cell>
        </row>
        <row r="87">
          <cell r="G87">
            <v>495.1</v>
          </cell>
        </row>
        <row r="88">
          <cell r="G88">
            <v>493.4</v>
          </cell>
        </row>
        <row r="89">
          <cell r="G89">
            <v>494.4</v>
          </cell>
        </row>
        <row r="90">
          <cell r="G90">
            <v>492.8</v>
          </cell>
        </row>
        <row r="91">
          <cell r="G91">
            <v>493.9</v>
          </cell>
        </row>
        <row r="92">
          <cell r="G92">
            <v>494</v>
          </cell>
        </row>
        <row r="93">
          <cell r="G93">
            <v>490.8</v>
          </cell>
        </row>
        <row r="94">
          <cell r="G94">
            <v>492.3</v>
          </cell>
        </row>
        <row r="95">
          <cell r="G95">
            <v>493.6</v>
          </cell>
        </row>
        <row r="96">
          <cell r="G96">
            <v>494.5</v>
          </cell>
        </row>
        <row r="97">
          <cell r="G97">
            <v>493.6</v>
          </cell>
        </row>
        <row r="98">
          <cell r="G98">
            <v>497.2</v>
          </cell>
        </row>
        <row r="99">
          <cell r="G99">
            <v>494.8</v>
          </cell>
        </row>
        <row r="100">
          <cell r="G100">
            <v>496.9</v>
          </cell>
        </row>
        <row r="101">
          <cell r="G101">
            <v>495.5</v>
          </cell>
        </row>
        <row r="102">
          <cell r="G102">
            <v>494.8</v>
          </cell>
        </row>
        <row r="103">
          <cell r="G103">
            <v>496.3</v>
          </cell>
        </row>
        <row r="104">
          <cell r="G104">
            <v>492.3</v>
          </cell>
        </row>
        <row r="105">
          <cell r="G105">
            <v>490.1</v>
          </cell>
        </row>
        <row r="106">
          <cell r="G106">
            <v>492.7</v>
          </cell>
        </row>
        <row r="107">
          <cell r="G107">
            <v>494.9</v>
          </cell>
        </row>
        <row r="108">
          <cell r="G108">
            <v>490.3</v>
          </cell>
        </row>
        <row r="109">
          <cell r="G109">
            <v>491.7</v>
          </cell>
        </row>
        <row r="110">
          <cell r="G110">
            <v>493.5</v>
          </cell>
        </row>
        <row r="111">
          <cell r="G111">
            <v>496.2</v>
          </cell>
        </row>
        <row r="112">
          <cell r="G112">
            <v>494.4</v>
          </cell>
        </row>
        <row r="113">
          <cell r="G113">
            <v>492.5</v>
          </cell>
        </row>
        <row r="114">
          <cell r="G114">
            <v>493.8</v>
          </cell>
        </row>
        <row r="115">
          <cell r="G115">
            <v>493</v>
          </cell>
        </row>
        <row r="116">
          <cell r="G116">
            <v>492.8</v>
          </cell>
        </row>
        <row r="117">
          <cell r="G117">
            <v>492.8</v>
          </cell>
        </row>
        <row r="118">
          <cell r="G118">
            <v>492.3</v>
          </cell>
        </row>
        <row r="119">
          <cell r="G119">
            <v>493.5</v>
          </cell>
        </row>
        <row r="120">
          <cell r="G120">
            <v>494.8</v>
          </cell>
        </row>
        <row r="121">
          <cell r="G121">
            <v>492.6</v>
          </cell>
        </row>
        <row r="122">
          <cell r="G122">
            <v>491.2</v>
          </cell>
        </row>
        <row r="123">
          <cell r="G123">
            <v>496.1</v>
          </cell>
        </row>
        <row r="124">
          <cell r="G124">
            <v>495.1</v>
          </cell>
        </row>
        <row r="125">
          <cell r="G125">
            <v>492.2</v>
          </cell>
        </row>
        <row r="126">
          <cell r="G126">
            <v>492.2</v>
          </cell>
        </row>
        <row r="127">
          <cell r="G127">
            <v>490.7</v>
          </cell>
        </row>
        <row r="128">
          <cell r="G128">
            <v>494.5</v>
          </cell>
        </row>
        <row r="129">
          <cell r="G129">
            <v>492.7</v>
          </cell>
        </row>
        <row r="130">
          <cell r="G130">
            <v>492</v>
          </cell>
        </row>
        <row r="131">
          <cell r="G131">
            <v>492.7</v>
          </cell>
        </row>
        <row r="132">
          <cell r="G132">
            <v>494.6</v>
          </cell>
        </row>
        <row r="133">
          <cell r="G133">
            <v>494.7</v>
          </cell>
        </row>
        <row r="134">
          <cell r="G134">
            <v>491.5</v>
          </cell>
        </row>
        <row r="135">
          <cell r="G135">
            <v>494.9</v>
          </cell>
        </row>
        <row r="136">
          <cell r="G136">
            <v>495.4</v>
          </cell>
        </row>
        <row r="137">
          <cell r="G137">
            <v>494.8</v>
          </cell>
        </row>
        <row r="138">
          <cell r="G138">
            <v>493.7</v>
          </cell>
        </row>
        <row r="139">
          <cell r="G139">
            <v>497.5</v>
          </cell>
        </row>
        <row r="140">
          <cell r="G140">
            <v>497.2</v>
          </cell>
        </row>
        <row r="141">
          <cell r="G141">
            <v>492.7</v>
          </cell>
        </row>
        <row r="142">
          <cell r="G142">
            <v>493.4</v>
          </cell>
        </row>
        <row r="143">
          <cell r="G143">
            <v>477.8</v>
          </cell>
        </row>
        <row r="144">
          <cell r="G144">
            <v>496.4</v>
          </cell>
        </row>
        <row r="145">
          <cell r="G145">
            <v>497.9</v>
          </cell>
        </row>
        <row r="146">
          <cell r="G146">
            <v>496.2</v>
          </cell>
        </row>
        <row r="147">
          <cell r="G147">
            <v>499</v>
          </cell>
        </row>
        <row r="148">
          <cell r="G148">
            <v>497.5</v>
          </cell>
        </row>
        <row r="149">
          <cell r="G149">
            <v>497.1</v>
          </cell>
        </row>
        <row r="150">
          <cell r="G150">
            <v>496.9</v>
          </cell>
        </row>
        <row r="151">
          <cell r="G151">
            <v>494.9</v>
          </cell>
        </row>
        <row r="152">
          <cell r="G152">
            <v>490.4</v>
          </cell>
        </row>
        <row r="153">
          <cell r="G153">
            <v>493.4</v>
          </cell>
        </row>
        <row r="154">
          <cell r="G154">
            <v>495.3</v>
          </cell>
        </row>
        <row r="155">
          <cell r="G155">
            <v>494.1</v>
          </cell>
        </row>
        <row r="156">
          <cell r="G156">
            <v>492.8</v>
          </cell>
        </row>
        <row r="157">
          <cell r="G157">
            <v>494.2</v>
          </cell>
        </row>
        <row r="158">
          <cell r="G158">
            <v>495.4</v>
          </cell>
        </row>
        <row r="159">
          <cell r="G159">
            <v>494.3</v>
          </cell>
        </row>
        <row r="160">
          <cell r="G160">
            <v>494.1</v>
          </cell>
        </row>
        <row r="161">
          <cell r="G161">
            <v>493.6</v>
          </cell>
        </row>
        <row r="162">
          <cell r="G162">
            <v>490.5</v>
          </cell>
        </row>
        <row r="163">
          <cell r="G163">
            <v>497.6</v>
          </cell>
        </row>
        <row r="164">
          <cell r="G164">
            <v>496.3</v>
          </cell>
        </row>
        <row r="165">
          <cell r="G165">
            <v>494.4</v>
          </cell>
        </row>
        <row r="166">
          <cell r="G166">
            <v>496.1</v>
          </cell>
        </row>
        <row r="167">
          <cell r="G167">
            <v>499.6</v>
          </cell>
        </row>
        <row r="168">
          <cell r="G168">
            <v>493.3</v>
          </cell>
        </row>
        <row r="169">
          <cell r="G169">
            <v>488.9</v>
          </cell>
        </row>
        <row r="170">
          <cell r="G170">
            <v>490.2</v>
          </cell>
        </row>
        <row r="171">
          <cell r="G171">
            <v>489.4</v>
          </cell>
        </row>
        <row r="172">
          <cell r="G172">
            <v>490.9</v>
          </cell>
        </row>
        <row r="173">
          <cell r="G173">
            <v>488.7</v>
          </cell>
        </row>
        <row r="174">
          <cell r="G174">
            <v>491.3</v>
          </cell>
        </row>
        <row r="175">
          <cell r="G175">
            <v>488.9</v>
          </cell>
        </row>
        <row r="176">
          <cell r="G176">
            <v>488.1</v>
          </cell>
        </row>
        <row r="177">
          <cell r="G177">
            <v>489.3</v>
          </cell>
        </row>
        <row r="178">
          <cell r="G178">
            <v>489.4</v>
          </cell>
        </row>
        <row r="179">
          <cell r="G179">
            <v>488.7</v>
          </cell>
        </row>
        <row r="180">
          <cell r="G180">
            <v>490.2</v>
          </cell>
        </row>
        <row r="181">
          <cell r="G181">
            <v>492.2</v>
          </cell>
        </row>
        <row r="182">
          <cell r="G182">
            <v>491.8</v>
          </cell>
        </row>
        <row r="183">
          <cell r="G183">
            <v>493.2</v>
          </cell>
        </row>
        <row r="184">
          <cell r="G184">
            <v>484.7</v>
          </cell>
        </row>
        <row r="185">
          <cell r="G185">
            <v>482.1</v>
          </cell>
        </row>
        <row r="186">
          <cell r="G186">
            <v>481.8</v>
          </cell>
        </row>
        <row r="187">
          <cell r="G187">
            <v>485.2</v>
          </cell>
        </row>
        <row r="188">
          <cell r="G188">
            <v>482.9</v>
          </cell>
        </row>
        <row r="189">
          <cell r="G189">
            <v>486.6</v>
          </cell>
        </row>
        <row r="190">
          <cell r="G190">
            <v>490.7</v>
          </cell>
        </row>
        <row r="191">
          <cell r="G191">
            <v>489.5</v>
          </cell>
        </row>
        <row r="192">
          <cell r="G192">
            <v>487.2</v>
          </cell>
        </row>
        <row r="193">
          <cell r="G193">
            <v>491</v>
          </cell>
        </row>
        <row r="194">
          <cell r="G194">
            <v>486.6</v>
          </cell>
        </row>
        <row r="195">
          <cell r="G195">
            <v>487.8</v>
          </cell>
        </row>
        <row r="196">
          <cell r="G196">
            <v>491.1</v>
          </cell>
        </row>
        <row r="197">
          <cell r="G197">
            <v>492.1</v>
          </cell>
        </row>
        <row r="198">
          <cell r="G198">
            <v>488.7</v>
          </cell>
        </row>
        <row r="199">
          <cell r="G199">
            <v>492.8</v>
          </cell>
        </row>
        <row r="200">
          <cell r="G200">
            <v>491</v>
          </cell>
        </row>
        <row r="201">
          <cell r="G201">
            <v>490.3</v>
          </cell>
        </row>
        <row r="202">
          <cell r="G202">
            <v>482.3</v>
          </cell>
        </row>
        <row r="203">
          <cell r="G203">
            <v>482.4</v>
          </cell>
        </row>
        <row r="204">
          <cell r="G204">
            <v>487.4</v>
          </cell>
        </row>
        <row r="205">
          <cell r="G205">
            <v>490.4</v>
          </cell>
        </row>
        <row r="206">
          <cell r="G206">
            <v>454.2</v>
          </cell>
        </row>
        <row r="207">
          <cell r="G207">
            <v>489.4</v>
          </cell>
        </row>
        <row r="208">
          <cell r="G208">
            <v>490.8</v>
          </cell>
        </row>
        <row r="209">
          <cell r="G209">
            <v>460.7</v>
          </cell>
        </row>
        <row r="210">
          <cell r="G210">
            <v>485.6</v>
          </cell>
        </row>
        <row r="211">
          <cell r="G211">
            <v>493.3</v>
          </cell>
        </row>
        <row r="212">
          <cell r="G212">
            <v>490</v>
          </cell>
        </row>
        <row r="213">
          <cell r="G213">
            <v>486.9</v>
          </cell>
        </row>
        <row r="214">
          <cell r="G214">
            <v>477.3</v>
          </cell>
        </row>
        <row r="215">
          <cell r="G215">
            <v>487.1</v>
          </cell>
        </row>
        <row r="216">
          <cell r="G216">
            <v>485.1</v>
          </cell>
        </row>
        <row r="217">
          <cell r="G217">
            <v>485.9</v>
          </cell>
        </row>
        <row r="218">
          <cell r="G218">
            <v>488.2</v>
          </cell>
        </row>
        <row r="219">
          <cell r="G219">
            <v>487.2</v>
          </cell>
        </row>
        <row r="220">
          <cell r="G220">
            <v>484.5</v>
          </cell>
        </row>
        <row r="221">
          <cell r="G221">
            <v>485.9</v>
          </cell>
        </row>
        <row r="222">
          <cell r="G222">
            <v>489.2</v>
          </cell>
        </row>
        <row r="223">
          <cell r="G223">
            <v>487.8</v>
          </cell>
        </row>
        <row r="224">
          <cell r="G224">
            <v>485.8</v>
          </cell>
        </row>
        <row r="225">
          <cell r="G225">
            <v>486.2</v>
          </cell>
        </row>
        <row r="226">
          <cell r="G226">
            <v>460.9</v>
          </cell>
        </row>
        <row r="227">
          <cell r="G227">
            <v>487.1</v>
          </cell>
        </row>
        <row r="228">
          <cell r="G228">
            <v>489.4</v>
          </cell>
        </row>
        <row r="229">
          <cell r="G229">
            <v>488.8</v>
          </cell>
        </row>
        <row r="230">
          <cell r="G230">
            <v>486.6</v>
          </cell>
        </row>
        <row r="231">
          <cell r="G231">
            <v>486.3</v>
          </cell>
        </row>
        <row r="232">
          <cell r="G232">
            <v>486.7</v>
          </cell>
        </row>
        <row r="233">
          <cell r="G233">
            <v>487.5</v>
          </cell>
        </row>
        <row r="234">
          <cell r="G234">
            <v>477</v>
          </cell>
        </row>
        <row r="235">
          <cell r="G235">
            <v>474.7</v>
          </cell>
        </row>
        <row r="236">
          <cell r="G236">
            <v>478.6</v>
          </cell>
        </row>
        <row r="237">
          <cell r="G237">
            <v>483.3</v>
          </cell>
        </row>
        <row r="238">
          <cell r="G238">
            <v>484.2</v>
          </cell>
        </row>
        <row r="239">
          <cell r="G239">
            <v>485.3</v>
          </cell>
        </row>
        <row r="240">
          <cell r="G240">
            <v>485.1</v>
          </cell>
        </row>
        <row r="241">
          <cell r="G241">
            <v>483.6</v>
          </cell>
        </row>
        <row r="242">
          <cell r="G242">
            <v>485.2</v>
          </cell>
        </row>
        <row r="243">
          <cell r="G243">
            <v>487.4</v>
          </cell>
        </row>
        <row r="244">
          <cell r="G244">
            <v>485</v>
          </cell>
        </row>
        <row r="245">
          <cell r="G245">
            <v>486</v>
          </cell>
        </row>
        <row r="246">
          <cell r="G246">
            <v>485.1</v>
          </cell>
        </row>
        <row r="247">
          <cell r="G247">
            <v>487.7</v>
          </cell>
        </row>
        <row r="248">
          <cell r="G248">
            <v>486.4</v>
          </cell>
        </row>
        <row r="249">
          <cell r="G249">
            <v>486.9</v>
          </cell>
        </row>
        <row r="250">
          <cell r="G250">
            <v>485.8</v>
          </cell>
        </row>
        <row r="251">
          <cell r="G251">
            <v>484.9</v>
          </cell>
        </row>
        <row r="252">
          <cell r="G252">
            <v>485.5</v>
          </cell>
        </row>
        <row r="253">
          <cell r="G253">
            <v>487.8</v>
          </cell>
        </row>
        <row r="254">
          <cell r="G254">
            <v>488.5</v>
          </cell>
        </row>
        <row r="255">
          <cell r="G255">
            <v>479.6</v>
          </cell>
        </row>
        <row r="256">
          <cell r="G256">
            <v>484.1</v>
          </cell>
        </row>
        <row r="257">
          <cell r="G257">
            <v>488</v>
          </cell>
        </row>
        <row r="258">
          <cell r="G258">
            <v>486.1</v>
          </cell>
        </row>
        <row r="259">
          <cell r="G259">
            <v>489.8</v>
          </cell>
        </row>
        <row r="260">
          <cell r="G260">
            <v>478.8</v>
          </cell>
        </row>
        <row r="261">
          <cell r="G261">
            <v>484.8</v>
          </cell>
        </row>
        <row r="262">
          <cell r="G262">
            <v>488.6</v>
          </cell>
        </row>
        <row r="263">
          <cell r="G263">
            <v>489.2</v>
          </cell>
        </row>
        <row r="264">
          <cell r="G264">
            <v>488.9</v>
          </cell>
        </row>
        <row r="265">
          <cell r="G265">
            <v>486.8</v>
          </cell>
        </row>
        <row r="266">
          <cell r="G266">
            <v>485.2</v>
          </cell>
        </row>
        <row r="267">
          <cell r="G267">
            <v>487.3</v>
          </cell>
        </row>
        <row r="268">
          <cell r="G268">
            <v>487.1</v>
          </cell>
        </row>
        <row r="269">
          <cell r="G269">
            <v>484.7</v>
          </cell>
        </row>
        <row r="270">
          <cell r="G270">
            <v>484.7</v>
          </cell>
        </row>
        <row r="271">
          <cell r="G271">
            <v>484.3</v>
          </cell>
        </row>
        <row r="272">
          <cell r="G272">
            <v>487</v>
          </cell>
        </row>
        <row r="273">
          <cell r="G273">
            <v>490.9</v>
          </cell>
        </row>
        <row r="274">
          <cell r="G274">
            <v>488.3</v>
          </cell>
        </row>
        <row r="275">
          <cell r="G275">
            <v>487</v>
          </cell>
        </row>
        <row r="276">
          <cell r="G276">
            <v>480.4</v>
          </cell>
        </row>
        <row r="277">
          <cell r="G277">
            <v>481</v>
          </cell>
        </row>
        <row r="278">
          <cell r="G278">
            <v>487</v>
          </cell>
        </row>
        <row r="279">
          <cell r="G279">
            <v>486.5</v>
          </cell>
        </row>
        <row r="280">
          <cell r="G280">
            <v>485.7</v>
          </cell>
        </row>
        <row r="281">
          <cell r="G281">
            <v>487.4</v>
          </cell>
        </row>
        <row r="282">
          <cell r="G282">
            <v>486.1</v>
          </cell>
        </row>
        <row r="283">
          <cell r="G283">
            <v>482.7</v>
          </cell>
        </row>
        <row r="284">
          <cell r="G284">
            <v>483.6</v>
          </cell>
        </row>
        <row r="285">
          <cell r="G285">
            <v>483.9</v>
          </cell>
        </row>
        <row r="286">
          <cell r="G286">
            <v>485.8</v>
          </cell>
        </row>
        <row r="287">
          <cell r="G287">
            <v>483.1</v>
          </cell>
        </row>
        <row r="288">
          <cell r="G288">
            <v>483.4</v>
          </cell>
        </row>
        <row r="289">
          <cell r="G289">
            <v>482.1</v>
          </cell>
        </row>
      </sheetData>
      <sheetData sheetId="2">
        <row r="2">
          <cell r="D2">
            <v>643272.23</v>
          </cell>
        </row>
      </sheetData>
      <sheetData sheetId="3"/>
      <sheetData sheetId="4"/>
      <sheetData sheetId="5">
        <row r="2">
          <cell r="P2">
            <v>10918.29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4"/>
  <sheetViews>
    <sheetView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1" sqref="F21"/>
    </sheetView>
  </sheetViews>
  <sheetFormatPr defaultRowHeight="15" x14ac:dyDescent="0.25"/>
  <sheetData>
    <row r="1" spans="1:29" x14ac:dyDescent="0.25">
      <c r="A1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28</v>
      </c>
      <c r="I1" s="16" t="s">
        <v>29</v>
      </c>
      <c r="J1" s="16" t="s">
        <v>30</v>
      </c>
      <c r="K1" s="16" t="s">
        <v>31</v>
      </c>
      <c r="L1" s="16" t="s">
        <v>32</v>
      </c>
      <c r="M1" s="16" t="s">
        <v>33</v>
      </c>
      <c r="N1" s="16" t="s">
        <v>34</v>
      </c>
      <c r="O1" s="16" t="s">
        <v>35</v>
      </c>
      <c r="P1" s="16" t="s">
        <v>36</v>
      </c>
      <c r="Q1" s="16" t="s">
        <v>37</v>
      </c>
      <c r="R1" s="16" t="s">
        <v>38</v>
      </c>
      <c r="S1" s="16" t="s">
        <v>39</v>
      </c>
      <c r="T1" s="16" t="s">
        <v>40</v>
      </c>
      <c r="U1" s="16" t="s">
        <v>41</v>
      </c>
      <c r="V1" s="16" t="s">
        <v>42</v>
      </c>
      <c r="W1" s="16" t="s">
        <v>43</v>
      </c>
      <c r="X1" s="16" t="s">
        <v>44</v>
      </c>
      <c r="Y1" s="16" t="s">
        <v>45</v>
      </c>
      <c r="Z1" t="s">
        <v>46</v>
      </c>
      <c r="AA1" t="s">
        <v>47</v>
      </c>
      <c r="AB1" t="s">
        <v>48</v>
      </c>
      <c r="AC1" t="s">
        <v>49</v>
      </c>
    </row>
    <row r="2" spans="1:29" x14ac:dyDescent="0.25">
      <c r="A2" s="17" t="s">
        <v>202</v>
      </c>
      <c r="B2" s="17">
        <v>102</v>
      </c>
      <c r="C2" s="17">
        <v>9</v>
      </c>
      <c r="D2" s="17">
        <v>1</v>
      </c>
      <c r="E2" s="17">
        <v>2013</v>
      </c>
      <c r="F2" s="17">
        <v>96480</v>
      </c>
      <c r="G2" s="17">
        <v>96134.399999999994</v>
      </c>
      <c r="H2" s="17">
        <v>96249.600000000006</v>
      </c>
      <c r="I2" s="17">
        <v>97171.199999999997</v>
      </c>
      <c r="J2" s="17">
        <v>97459.199999999997</v>
      </c>
      <c r="K2" s="17">
        <v>96364.800000000003</v>
      </c>
      <c r="L2" s="17">
        <v>95961.600000000006</v>
      </c>
      <c r="M2" s="17">
        <v>96134.399999999994</v>
      </c>
      <c r="N2" s="17">
        <v>97056</v>
      </c>
      <c r="O2" s="17">
        <v>96537.600000000006</v>
      </c>
      <c r="P2" s="17">
        <v>96307.199999999997</v>
      </c>
      <c r="Q2" s="17">
        <v>95616</v>
      </c>
      <c r="R2" s="17">
        <v>96076.800000000003</v>
      </c>
      <c r="S2" s="17">
        <v>96940.800000000003</v>
      </c>
      <c r="T2" s="17">
        <v>96480</v>
      </c>
      <c r="U2" s="17">
        <v>96364.800000000003</v>
      </c>
      <c r="V2" s="17">
        <v>96537.600000000006</v>
      </c>
      <c r="W2" s="17">
        <v>95443.199999999997</v>
      </c>
      <c r="X2" s="17">
        <v>96940.800000000003</v>
      </c>
      <c r="Y2" s="17">
        <v>96537.600000000006</v>
      </c>
      <c r="Z2" s="17">
        <v>96076.800000000003</v>
      </c>
      <c r="AA2" s="17">
        <v>96076.800000000003</v>
      </c>
      <c r="AB2" s="17">
        <v>96134.399999999994</v>
      </c>
      <c r="AC2" s="17">
        <v>95385.600000000006</v>
      </c>
    </row>
    <row r="3" spans="1:29" x14ac:dyDescent="0.25">
      <c r="A3" s="17" t="s">
        <v>202</v>
      </c>
      <c r="B3" s="17">
        <v>102</v>
      </c>
      <c r="C3" s="17">
        <v>9</v>
      </c>
      <c r="D3" s="17">
        <v>2</v>
      </c>
      <c r="E3" s="17">
        <v>2013</v>
      </c>
      <c r="F3" s="17">
        <v>96537.600000000006</v>
      </c>
      <c r="G3" s="17">
        <v>96998.399999999994</v>
      </c>
      <c r="H3" s="17">
        <v>96652.800000000003</v>
      </c>
      <c r="I3" s="17">
        <v>96940.800000000003</v>
      </c>
      <c r="J3" s="17">
        <v>96825.600000000006</v>
      </c>
      <c r="K3" s="17">
        <v>96825.600000000006</v>
      </c>
      <c r="L3" s="17">
        <v>96364.800000000003</v>
      </c>
      <c r="M3" s="17">
        <v>97228.800000000003</v>
      </c>
      <c r="N3" s="17">
        <v>96652.800000000003</v>
      </c>
      <c r="O3" s="17">
        <v>96192</v>
      </c>
      <c r="P3" s="17">
        <v>97056</v>
      </c>
      <c r="Q3" s="17">
        <v>96940.800000000003</v>
      </c>
      <c r="R3" s="17">
        <v>96883.199999999997</v>
      </c>
      <c r="S3" s="17">
        <v>96768</v>
      </c>
      <c r="T3" s="17">
        <v>96998.399999999994</v>
      </c>
      <c r="U3" s="17">
        <v>96652.800000000003</v>
      </c>
      <c r="V3" s="17">
        <v>96652.800000000003</v>
      </c>
      <c r="W3" s="17">
        <v>97344</v>
      </c>
      <c r="X3" s="17">
        <v>96825.600000000006</v>
      </c>
      <c r="Y3" s="17">
        <v>96076.800000000003</v>
      </c>
      <c r="Z3" s="17">
        <v>96249.600000000006</v>
      </c>
      <c r="AA3" s="17">
        <v>96480</v>
      </c>
      <c r="AB3" s="17">
        <v>96710.399999999994</v>
      </c>
      <c r="AC3" s="17">
        <v>97056</v>
      </c>
    </row>
    <row r="4" spans="1:29" x14ac:dyDescent="0.25">
      <c r="A4" s="17" t="s">
        <v>202</v>
      </c>
      <c r="B4" s="17">
        <v>102</v>
      </c>
      <c r="C4" s="17">
        <v>9</v>
      </c>
      <c r="D4" s="17">
        <v>3</v>
      </c>
      <c r="E4" s="17">
        <v>2013</v>
      </c>
      <c r="F4" s="17">
        <v>96768</v>
      </c>
      <c r="G4" s="17">
        <v>96710.399999999994</v>
      </c>
      <c r="H4" s="17">
        <v>96595.199999999997</v>
      </c>
      <c r="I4" s="17">
        <v>97632</v>
      </c>
      <c r="J4" s="17">
        <v>96825.600000000006</v>
      </c>
      <c r="K4" s="17">
        <v>96134.399999999994</v>
      </c>
      <c r="L4" s="17">
        <v>96998.399999999994</v>
      </c>
      <c r="M4" s="17">
        <v>96595.199999999997</v>
      </c>
      <c r="N4" s="17">
        <v>78969.600000000006</v>
      </c>
      <c r="O4" s="17">
        <v>93024</v>
      </c>
      <c r="P4" s="17">
        <v>97574.399999999994</v>
      </c>
      <c r="Q4" s="17">
        <v>97862.399999999994</v>
      </c>
      <c r="R4" s="17">
        <v>97862.399999999994</v>
      </c>
      <c r="S4" s="17">
        <v>97401.600000000006</v>
      </c>
      <c r="T4" s="17">
        <v>97056</v>
      </c>
      <c r="U4" s="17">
        <v>97516.800000000003</v>
      </c>
      <c r="V4" s="17">
        <v>96940.800000000003</v>
      </c>
      <c r="W4" s="17">
        <v>96710.399999999994</v>
      </c>
      <c r="X4" s="17">
        <v>96537.600000000006</v>
      </c>
      <c r="Y4" s="17">
        <v>96076.800000000003</v>
      </c>
      <c r="Z4" s="17">
        <v>96307.199999999997</v>
      </c>
      <c r="AA4" s="17">
        <v>95558.399999999994</v>
      </c>
      <c r="AB4" s="17">
        <v>96307.199999999997</v>
      </c>
      <c r="AC4" s="17">
        <v>97286.399999999994</v>
      </c>
    </row>
    <row r="5" spans="1:29" x14ac:dyDescent="0.25">
      <c r="A5" s="17" t="s">
        <v>202</v>
      </c>
      <c r="B5" s="17">
        <v>102</v>
      </c>
      <c r="C5" s="17">
        <v>9</v>
      </c>
      <c r="D5" s="17">
        <v>4</v>
      </c>
      <c r="E5" s="17">
        <v>2013</v>
      </c>
      <c r="F5" s="17">
        <v>96940.800000000003</v>
      </c>
      <c r="G5" s="17">
        <v>97286.399999999994</v>
      </c>
      <c r="H5" s="17">
        <v>96422.399999999994</v>
      </c>
      <c r="I5" s="17">
        <v>96940.800000000003</v>
      </c>
      <c r="J5" s="17">
        <v>97920</v>
      </c>
      <c r="K5" s="17">
        <v>97689.600000000006</v>
      </c>
      <c r="L5" s="17">
        <v>97516.800000000003</v>
      </c>
      <c r="M5" s="17">
        <v>97574.399999999994</v>
      </c>
      <c r="N5" s="17">
        <v>97459.199999999997</v>
      </c>
      <c r="O5" s="17">
        <v>96940.800000000003</v>
      </c>
      <c r="P5" s="17">
        <v>96998.399999999994</v>
      </c>
      <c r="Q5" s="17">
        <v>96537.600000000006</v>
      </c>
      <c r="R5" s="17">
        <v>97977.600000000006</v>
      </c>
      <c r="S5" s="17">
        <v>98035.199999999997</v>
      </c>
      <c r="T5" s="17">
        <v>97286.399999999994</v>
      </c>
      <c r="U5" s="17">
        <v>96768</v>
      </c>
      <c r="V5" s="17">
        <v>98035.199999999997</v>
      </c>
      <c r="W5" s="17">
        <v>96768</v>
      </c>
      <c r="X5" s="17">
        <v>96595.199999999997</v>
      </c>
      <c r="Y5" s="17">
        <v>95385.600000000006</v>
      </c>
      <c r="Z5" s="17">
        <v>95961.600000000006</v>
      </c>
      <c r="AA5" s="17">
        <v>96422.399999999994</v>
      </c>
      <c r="AB5" s="17">
        <v>96307.199999999997</v>
      </c>
      <c r="AC5" s="17">
        <v>96998.399999999994</v>
      </c>
    </row>
    <row r="6" spans="1:29" x14ac:dyDescent="0.25">
      <c r="A6" s="17" t="s">
        <v>202</v>
      </c>
      <c r="B6" s="17">
        <v>102</v>
      </c>
      <c r="C6" s="17">
        <v>9</v>
      </c>
      <c r="D6" s="17">
        <v>5</v>
      </c>
      <c r="E6" s="17">
        <v>2013</v>
      </c>
      <c r="F6" s="17">
        <v>95731.199999999997</v>
      </c>
      <c r="G6" s="17">
        <v>96652.800000000003</v>
      </c>
      <c r="H6" s="17">
        <v>96940.800000000003</v>
      </c>
      <c r="I6" s="17">
        <v>96883.199999999997</v>
      </c>
      <c r="J6" s="17">
        <v>96076.800000000003</v>
      </c>
      <c r="K6" s="17">
        <v>97632</v>
      </c>
      <c r="L6" s="17">
        <v>97401.600000000006</v>
      </c>
      <c r="M6" s="17">
        <v>88992</v>
      </c>
      <c r="N6" s="17">
        <v>97862.399999999994</v>
      </c>
      <c r="O6" s="17">
        <v>97689.600000000006</v>
      </c>
      <c r="P6" s="17">
        <v>98956.800000000003</v>
      </c>
      <c r="Q6" s="17">
        <v>98265.600000000006</v>
      </c>
      <c r="R6" s="17">
        <v>98726.399999999994</v>
      </c>
      <c r="S6" s="17">
        <v>98553.600000000006</v>
      </c>
      <c r="T6" s="17">
        <v>98496</v>
      </c>
      <c r="U6" s="17">
        <v>98784</v>
      </c>
      <c r="V6" s="17">
        <v>98496</v>
      </c>
      <c r="W6" s="17">
        <v>97804.800000000003</v>
      </c>
      <c r="X6" s="17">
        <v>98035.199999999997</v>
      </c>
      <c r="Y6" s="17">
        <v>96825.600000000006</v>
      </c>
      <c r="Z6" s="17">
        <v>97113.600000000006</v>
      </c>
      <c r="AA6" s="17">
        <v>98092.800000000003</v>
      </c>
      <c r="AB6" s="17">
        <v>97171.199999999997</v>
      </c>
      <c r="AC6" s="17">
        <v>97516.800000000003</v>
      </c>
    </row>
    <row r="7" spans="1:29" x14ac:dyDescent="0.25">
      <c r="A7" s="17" t="s">
        <v>202</v>
      </c>
      <c r="B7" s="17">
        <v>102</v>
      </c>
      <c r="C7" s="17">
        <v>9</v>
      </c>
      <c r="D7" s="17">
        <v>6</v>
      </c>
      <c r="E7" s="17">
        <v>2013</v>
      </c>
      <c r="F7" s="17">
        <v>98265.600000000006</v>
      </c>
      <c r="G7" s="17">
        <v>98035.199999999997</v>
      </c>
      <c r="H7" s="17">
        <v>97862.399999999994</v>
      </c>
      <c r="I7" s="17">
        <v>97632</v>
      </c>
      <c r="J7" s="17">
        <v>97056</v>
      </c>
      <c r="K7" s="17">
        <v>99129.600000000006</v>
      </c>
      <c r="L7" s="17">
        <v>97977.600000000006</v>
      </c>
      <c r="M7" s="17">
        <v>97977.600000000006</v>
      </c>
      <c r="N7" s="17">
        <v>97747.199999999997</v>
      </c>
      <c r="O7" s="17">
        <v>97574.399999999994</v>
      </c>
      <c r="P7" s="17">
        <v>96768</v>
      </c>
      <c r="Q7" s="17">
        <v>97286.399999999994</v>
      </c>
      <c r="R7" s="17">
        <v>97862.399999999994</v>
      </c>
      <c r="S7" s="17">
        <v>97689.600000000006</v>
      </c>
      <c r="T7" s="17">
        <v>98265.600000000006</v>
      </c>
      <c r="U7" s="17">
        <v>98035.199999999997</v>
      </c>
      <c r="V7" s="17">
        <v>98323.199999999997</v>
      </c>
      <c r="W7" s="17">
        <v>99302.399999999994</v>
      </c>
      <c r="X7" s="17">
        <v>97747.199999999997</v>
      </c>
      <c r="Y7" s="17">
        <v>97286.399999999994</v>
      </c>
      <c r="Z7" s="17">
        <v>97862.399999999994</v>
      </c>
      <c r="AA7" s="17">
        <v>99072</v>
      </c>
      <c r="AB7" s="17">
        <v>98208</v>
      </c>
      <c r="AC7" s="17">
        <v>97632</v>
      </c>
    </row>
    <row r="8" spans="1:29" x14ac:dyDescent="0.25">
      <c r="A8" s="17" t="s">
        <v>202</v>
      </c>
      <c r="B8" s="17">
        <v>102</v>
      </c>
      <c r="C8" s="17">
        <v>9</v>
      </c>
      <c r="D8" s="17">
        <v>7</v>
      </c>
      <c r="E8" s="17">
        <v>2013</v>
      </c>
      <c r="F8" s="17">
        <v>99705.600000000006</v>
      </c>
      <c r="G8" s="17">
        <v>97977.600000000006</v>
      </c>
      <c r="H8" s="17">
        <v>97977.600000000006</v>
      </c>
      <c r="I8" s="17">
        <v>97804.800000000003</v>
      </c>
      <c r="J8" s="17">
        <v>97747.199999999997</v>
      </c>
      <c r="K8" s="17">
        <v>98611.199999999997</v>
      </c>
      <c r="L8" s="17">
        <v>78796.800000000003</v>
      </c>
      <c r="M8" s="17">
        <v>96940.800000000003</v>
      </c>
      <c r="N8" s="17">
        <v>97574.399999999994</v>
      </c>
      <c r="O8" s="17">
        <v>96825.600000000006</v>
      </c>
      <c r="P8" s="17">
        <v>96364.800000000003</v>
      </c>
      <c r="Q8" s="17">
        <v>97920</v>
      </c>
      <c r="R8" s="17">
        <v>97171.199999999997</v>
      </c>
      <c r="S8" s="17">
        <v>96768</v>
      </c>
      <c r="T8" s="17">
        <v>95961.600000000006</v>
      </c>
      <c r="U8" s="17">
        <v>96480</v>
      </c>
      <c r="V8" s="17">
        <v>97747.199999999997</v>
      </c>
      <c r="W8" s="17">
        <v>96249.600000000006</v>
      </c>
      <c r="X8" s="17">
        <v>96652.800000000003</v>
      </c>
      <c r="Y8" s="17">
        <v>96537.600000000006</v>
      </c>
      <c r="Z8" s="17">
        <v>96825.600000000006</v>
      </c>
      <c r="AA8" s="17">
        <v>96192</v>
      </c>
      <c r="AB8" s="17">
        <v>96134.399999999994</v>
      </c>
      <c r="AC8" s="17">
        <v>96422.399999999994</v>
      </c>
    </row>
    <row r="9" spans="1:29" x14ac:dyDescent="0.25">
      <c r="A9" s="17" t="s">
        <v>202</v>
      </c>
      <c r="B9" s="17">
        <v>102</v>
      </c>
      <c r="C9" s="17">
        <v>9</v>
      </c>
      <c r="D9" s="17">
        <v>8</v>
      </c>
      <c r="E9" s="17">
        <v>2013</v>
      </c>
      <c r="F9" s="17">
        <v>95846.399999999994</v>
      </c>
      <c r="G9" s="17">
        <v>96019.199999999997</v>
      </c>
      <c r="H9" s="17">
        <v>96192</v>
      </c>
      <c r="I9" s="17">
        <v>97286.399999999994</v>
      </c>
      <c r="J9" s="17">
        <v>96249.600000000006</v>
      </c>
      <c r="K9" s="17">
        <v>96192</v>
      </c>
      <c r="L9" s="17">
        <v>96825.600000000006</v>
      </c>
      <c r="M9" s="17">
        <v>95731.199999999997</v>
      </c>
      <c r="N9" s="17">
        <v>97689.600000000006</v>
      </c>
      <c r="O9" s="17">
        <v>95961.600000000006</v>
      </c>
      <c r="P9" s="17">
        <v>96825.600000000006</v>
      </c>
      <c r="Q9" s="17">
        <v>95097.600000000006</v>
      </c>
      <c r="R9" s="17">
        <v>96710.399999999994</v>
      </c>
      <c r="S9" s="17">
        <v>96825.600000000006</v>
      </c>
      <c r="T9" s="17">
        <v>96710.399999999994</v>
      </c>
      <c r="U9" s="17">
        <v>97056</v>
      </c>
      <c r="V9" s="17">
        <v>96652.800000000003</v>
      </c>
      <c r="W9" s="17">
        <v>96768</v>
      </c>
      <c r="X9" s="17">
        <v>95443.199999999997</v>
      </c>
      <c r="Y9" s="17">
        <v>95443.199999999997</v>
      </c>
      <c r="Z9" s="17">
        <v>96652.800000000003</v>
      </c>
      <c r="AA9" s="17">
        <v>96595.199999999997</v>
      </c>
      <c r="AB9" s="17">
        <v>96019.199999999997</v>
      </c>
      <c r="AC9" s="17">
        <v>96249.600000000006</v>
      </c>
    </row>
    <row r="10" spans="1:29" x14ac:dyDescent="0.25">
      <c r="A10" s="17" t="s">
        <v>202</v>
      </c>
      <c r="B10" s="17">
        <v>102</v>
      </c>
      <c r="C10" s="17">
        <v>9</v>
      </c>
      <c r="D10" s="17">
        <v>9</v>
      </c>
      <c r="E10" s="17">
        <v>2013</v>
      </c>
      <c r="F10" s="17">
        <v>97401.600000000006</v>
      </c>
      <c r="G10" s="17">
        <v>97113.600000000006</v>
      </c>
      <c r="H10" s="17">
        <v>97286.399999999994</v>
      </c>
      <c r="I10" s="17">
        <v>96825.600000000006</v>
      </c>
      <c r="J10" s="17">
        <v>96134.399999999994</v>
      </c>
      <c r="K10" s="17">
        <v>97171.199999999997</v>
      </c>
      <c r="L10" s="17">
        <v>97171.199999999997</v>
      </c>
      <c r="M10" s="17">
        <v>97056</v>
      </c>
      <c r="N10" s="17">
        <v>96480</v>
      </c>
      <c r="O10" s="17">
        <v>96998.399999999994</v>
      </c>
      <c r="P10" s="17">
        <v>96940.800000000003</v>
      </c>
      <c r="Q10" s="17">
        <v>96940.800000000003</v>
      </c>
      <c r="R10" s="17">
        <v>99072</v>
      </c>
      <c r="S10" s="17">
        <v>97459.199999999997</v>
      </c>
      <c r="T10" s="17">
        <v>97113.600000000006</v>
      </c>
      <c r="U10" s="17">
        <v>97286.399999999994</v>
      </c>
      <c r="V10" s="17">
        <v>97113.600000000006</v>
      </c>
      <c r="W10" s="17">
        <v>97920</v>
      </c>
      <c r="X10" s="17">
        <v>97401.600000000006</v>
      </c>
      <c r="Y10" s="17">
        <v>97228.800000000003</v>
      </c>
      <c r="Z10" s="17">
        <v>96537.600000000006</v>
      </c>
      <c r="AA10" s="17">
        <v>98092.800000000003</v>
      </c>
      <c r="AB10" s="17">
        <v>97056</v>
      </c>
      <c r="AC10" s="17">
        <v>96940.800000000003</v>
      </c>
    </row>
    <row r="11" spans="1:29" x14ac:dyDescent="0.25">
      <c r="A11" s="17" t="s">
        <v>202</v>
      </c>
      <c r="B11" s="17">
        <v>102</v>
      </c>
      <c r="C11" s="17">
        <v>9</v>
      </c>
      <c r="D11" s="17">
        <v>10</v>
      </c>
      <c r="E11" s="17">
        <v>2013</v>
      </c>
      <c r="F11" s="17">
        <v>98438.399999999994</v>
      </c>
      <c r="G11" s="17">
        <v>97632</v>
      </c>
      <c r="H11" s="17">
        <v>97574.399999999994</v>
      </c>
      <c r="I11" s="17">
        <v>96710.399999999994</v>
      </c>
      <c r="J11" s="17">
        <v>96422.399999999994</v>
      </c>
      <c r="K11" s="17">
        <v>97459.199999999997</v>
      </c>
      <c r="L11" s="17">
        <v>96537.600000000006</v>
      </c>
      <c r="M11" s="17">
        <v>97056</v>
      </c>
      <c r="N11" s="17">
        <v>96595.199999999997</v>
      </c>
      <c r="O11" s="17">
        <v>96883.199999999997</v>
      </c>
      <c r="P11" s="17">
        <v>96652.800000000003</v>
      </c>
      <c r="Q11" s="17">
        <v>96825.600000000006</v>
      </c>
      <c r="R11" s="17">
        <v>96768</v>
      </c>
      <c r="S11" s="17">
        <v>97920</v>
      </c>
      <c r="T11" s="17">
        <v>98726.399999999994</v>
      </c>
      <c r="U11" s="17">
        <v>98150.399999999994</v>
      </c>
      <c r="V11" s="17">
        <v>98092.800000000003</v>
      </c>
      <c r="W11" s="17">
        <v>97804.800000000003</v>
      </c>
      <c r="X11" s="17">
        <v>97689.600000000006</v>
      </c>
      <c r="Y11" s="17">
        <v>96825.600000000006</v>
      </c>
      <c r="Z11" s="17">
        <v>97747.199999999997</v>
      </c>
      <c r="AA11" s="17">
        <v>98092.800000000003</v>
      </c>
      <c r="AB11" s="17">
        <v>96537.600000000006</v>
      </c>
      <c r="AC11" s="17">
        <v>96422.399999999994</v>
      </c>
    </row>
    <row r="12" spans="1:29" x14ac:dyDescent="0.25">
      <c r="A12" s="17" t="s">
        <v>202</v>
      </c>
      <c r="B12" s="17">
        <v>102</v>
      </c>
      <c r="C12" s="17">
        <v>9</v>
      </c>
      <c r="D12" s="17">
        <v>11</v>
      </c>
      <c r="E12" s="17">
        <v>2013</v>
      </c>
      <c r="F12" s="17">
        <v>97804.800000000003</v>
      </c>
      <c r="G12" s="17">
        <v>97574.399999999994</v>
      </c>
      <c r="H12" s="17">
        <v>96595.199999999997</v>
      </c>
      <c r="I12" s="17">
        <v>98208</v>
      </c>
      <c r="J12" s="17">
        <v>97689.600000000006</v>
      </c>
      <c r="K12" s="17">
        <v>96076.800000000003</v>
      </c>
      <c r="L12" s="17">
        <v>97862.399999999994</v>
      </c>
      <c r="M12" s="17">
        <v>97516.800000000003</v>
      </c>
      <c r="N12" s="17">
        <v>96883.199999999997</v>
      </c>
      <c r="O12" s="17">
        <v>96883.199999999997</v>
      </c>
      <c r="P12" s="17">
        <v>96998.399999999994</v>
      </c>
      <c r="Q12" s="17">
        <v>96768</v>
      </c>
      <c r="R12" s="17">
        <v>97344</v>
      </c>
      <c r="S12" s="17">
        <v>97171.199999999997</v>
      </c>
      <c r="T12" s="17">
        <v>96883.199999999997</v>
      </c>
      <c r="U12" s="17">
        <v>96998.399999999994</v>
      </c>
      <c r="V12" s="17">
        <v>97516.800000000003</v>
      </c>
      <c r="W12" s="17">
        <v>97228.800000000003</v>
      </c>
      <c r="X12" s="17">
        <v>96422.399999999994</v>
      </c>
      <c r="Y12" s="17">
        <v>96422.399999999994</v>
      </c>
      <c r="Z12" s="17">
        <v>96537.600000000006</v>
      </c>
      <c r="AA12" s="17">
        <v>95270.399999999994</v>
      </c>
      <c r="AB12" s="17">
        <v>97228.800000000003</v>
      </c>
      <c r="AC12" s="17">
        <v>96883.199999999997</v>
      </c>
    </row>
    <row r="13" spans="1:29" x14ac:dyDescent="0.25">
      <c r="A13" s="17" t="s">
        <v>202</v>
      </c>
      <c r="B13" s="17">
        <v>102</v>
      </c>
      <c r="C13" s="17">
        <v>9</v>
      </c>
      <c r="D13" s="17">
        <v>12</v>
      </c>
      <c r="E13" s="17">
        <v>2013</v>
      </c>
      <c r="F13" s="17">
        <v>96480</v>
      </c>
      <c r="G13" s="17">
        <v>96307.199999999997</v>
      </c>
      <c r="H13" s="17">
        <v>96192</v>
      </c>
      <c r="I13" s="17">
        <v>96307.199999999997</v>
      </c>
      <c r="J13" s="17">
        <v>97574.399999999994</v>
      </c>
      <c r="K13" s="17">
        <v>97171.199999999997</v>
      </c>
      <c r="L13" s="17">
        <v>96422.399999999994</v>
      </c>
      <c r="M13" s="17">
        <v>96825.600000000006</v>
      </c>
      <c r="N13" s="17">
        <v>82771.199999999997</v>
      </c>
      <c r="O13" s="17">
        <v>95961.600000000006</v>
      </c>
      <c r="P13" s="17">
        <v>98956.800000000003</v>
      </c>
      <c r="Q13" s="17">
        <v>99475.199999999997</v>
      </c>
      <c r="R13" s="17">
        <v>97228.800000000003</v>
      </c>
      <c r="S13" s="17">
        <v>97113.600000000006</v>
      </c>
      <c r="T13" s="17">
        <v>98899.199999999997</v>
      </c>
      <c r="U13" s="17">
        <v>97747.199999999997</v>
      </c>
      <c r="V13" s="17">
        <v>98726.399999999994</v>
      </c>
      <c r="W13" s="17">
        <v>98208</v>
      </c>
      <c r="X13" s="17">
        <v>98150.399999999994</v>
      </c>
      <c r="Y13" s="17">
        <v>97286.399999999994</v>
      </c>
      <c r="Z13" s="17">
        <v>97804.800000000003</v>
      </c>
      <c r="AA13" s="17">
        <v>97171.199999999997</v>
      </c>
      <c r="AB13" s="17">
        <v>99072</v>
      </c>
      <c r="AC13" s="17">
        <v>98150.399999999994</v>
      </c>
    </row>
    <row r="14" spans="1:29" x14ac:dyDescent="0.25">
      <c r="A14" s="17" t="s">
        <v>202</v>
      </c>
      <c r="B14" s="17">
        <v>102</v>
      </c>
      <c r="C14" s="17">
        <v>9</v>
      </c>
      <c r="D14" s="17">
        <v>13</v>
      </c>
      <c r="E14" s="17">
        <v>2013</v>
      </c>
      <c r="F14" s="17">
        <v>97804.800000000003</v>
      </c>
      <c r="G14" s="17">
        <v>97574.399999999994</v>
      </c>
      <c r="H14" s="17">
        <v>96940.800000000003</v>
      </c>
      <c r="I14" s="17">
        <v>98035.199999999997</v>
      </c>
      <c r="J14" s="17">
        <v>97862.399999999994</v>
      </c>
      <c r="K14" s="17">
        <v>97804.800000000003</v>
      </c>
      <c r="L14" s="17">
        <v>98438.399999999994</v>
      </c>
      <c r="M14" s="17">
        <v>98380.800000000003</v>
      </c>
      <c r="N14" s="17">
        <v>97286.399999999994</v>
      </c>
      <c r="O14" s="17">
        <v>97056</v>
      </c>
      <c r="P14" s="17">
        <v>98150.399999999994</v>
      </c>
      <c r="Q14" s="17">
        <v>98438.399999999994</v>
      </c>
      <c r="R14" s="17">
        <v>97171.199999999997</v>
      </c>
      <c r="S14" s="17">
        <v>98208</v>
      </c>
      <c r="T14" s="17">
        <v>97632</v>
      </c>
      <c r="U14" s="17">
        <v>97401.600000000006</v>
      </c>
      <c r="V14" s="17">
        <v>98380.800000000003</v>
      </c>
      <c r="W14" s="17">
        <v>97459.199999999997</v>
      </c>
      <c r="X14" s="17">
        <v>97516.800000000003</v>
      </c>
      <c r="Y14" s="17">
        <v>97344</v>
      </c>
      <c r="Z14" s="17">
        <v>97516.800000000003</v>
      </c>
      <c r="AA14" s="17">
        <v>97920</v>
      </c>
      <c r="AB14" s="17">
        <v>98092.800000000003</v>
      </c>
      <c r="AC14" s="17">
        <v>97516.800000000003</v>
      </c>
    </row>
    <row r="15" spans="1:29" x14ac:dyDescent="0.25">
      <c r="A15" s="17" t="s">
        <v>202</v>
      </c>
      <c r="B15" s="17">
        <v>102</v>
      </c>
      <c r="C15" s="17">
        <v>9</v>
      </c>
      <c r="D15" s="17">
        <v>14</v>
      </c>
      <c r="E15" s="17">
        <v>2013</v>
      </c>
      <c r="F15" s="17">
        <v>97056</v>
      </c>
      <c r="G15" s="17">
        <v>97344</v>
      </c>
      <c r="H15" s="17">
        <v>96652.800000000003</v>
      </c>
      <c r="I15" s="17">
        <v>96307.199999999997</v>
      </c>
      <c r="J15" s="17">
        <v>95673.600000000006</v>
      </c>
      <c r="K15" s="17">
        <v>98438.399999999994</v>
      </c>
      <c r="L15" s="17">
        <v>97689.600000000006</v>
      </c>
      <c r="M15" s="17">
        <v>96595.199999999997</v>
      </c>
      <c r="N15" s="17">
        <v>97228.800000000003</v>
      </c>
      <c r="O15" s="17">
        <v>96998.399999999994</v>
      </c>
      <c r="P15" s="17">
        <v>96768</v>
      </c>
      <c r="Q15" s="17">
        <v>97171.199999999997</v>
      </c>
      <c r="R15" s="17">
        <v>96595.199999999997</v>
      </c>
      <c r="S15" s="17">
        <v>96710.399999999994</v>
      </c>
      <c r="T15" s="17">
        <v>97459.199999999997</v>
      </c>
      <c r="U15" s="17">
        <v>97632</v>
      </c>
      <c r="V15" s="17">
        <v>96595.199999999997</v>
      </c>
      <c r="W15" s="17">
        <v>96307.199999999997</v>
      </c>
      <c r="X15" s="17">
        <v>96998.399999999994</v>
      </c>
      <c r="Y15" s="17">
        <v>97056</v>
      </c>
      <c r="Z15" s="17">
        <v>97862.399999999994</v>
      </c>
      <c r="AA15" s="17">
        <v>96883.199999999997</v>
      </c>
      <c r="AB15" s="17">
        <v>97459.199999999997</v>
      </c>
      <c r="AC15" s="17">
        <v>97689.600000000006</v>
      </c>
    </row>
    <row r="16" spans="1:29" x14ac:dyDescent="0.25">
      <c r="A16" s="17" t="s">
        <v>202</v>
      </c>
      <c r="B16" s="17">
        <v>102</v>
      </c>
      <c r="C16" s="17">
        <v>9</v>
      </c>
      <c r="D16" s="17">
        <v>15</v>
      </c>
      <c r="E16" s="17">
        <v>2013</v>
      </c>
      <c r="F16" s="17">
        <v>97689.600000000006</v>
      </c>
      <c r="G16" s="17">
        <v>97862.399999999994</v>
      </c>
      <c r="H16" s="17">
        <v>97977.600000000006</v>
      </c>
      <c r="I16" s="17">
        <v>96940.800000000003</v>
      </c>
      <c r="J16" s="17">
        <v>97228.800000000003</v>
      </c>
      <c r="K16" s="17">
        <v>97977.600000000006</v>
      </c>
      <c r="L16" s="17">
        <v>96249.600000000006</v>
      </c>
      <c r="M16" s="17">
        <v>96883.199999999997</v>
      </c>
      <c r="N16" s="17">
        <v>95040</v>
      </c>
      <c r="O16" s="17">
        <v>94348.800000000003</v>
      </c>
      <c r="P16" s="17">
        <v>94521.600000000006</v>
      </c>
      <c r="Q16" s="17">
        <v>95673.600000000006</v>
      </c>
      <c r="R16" s="17">
        <v>95443.199999999997</v>
      </c>
      <c r="S16" s="17">
        <v>94867.199999999997</v>
      </c>
      <c r="T16" s="17">
        <v>94291.199999999997</v>
      </c>
      <c r="U16" s="17">
        <v>94752</v>
      </c>
      <c r="V16" s="17">
        <v>95328</v>
      </c>
      <c r="W16" s="17">
        <v>95558.399999999994</v>
      </c>
      <c r="X16" s="17">
        <v>94924.800000000003</v>
      </c>
      <c r="Y16" s="17">
        <v>94752</v>
      </c>
      <c r="Z16" s="17">
        <v>94118.399999999994</v>
      </c>
      <c r="AA16" s="17">
        <v>94003.199999999997</v>
      </c>
      <c r="AB16" s="17">
        <v>94176</v>
      </c>
      <c r="AC16" s="17">
        <v>95097.600000000006</v>
      </c>
    </row>
    <row r="17" spans="1:29" x14ac:dyDescent="0.25">
      <c r="A17" s="17" t="s">
        <v>202</v>
      </c>
      <c r="B17" s="17">
        <v>102</v>
      </c>
      <c r="C17" s="17">
        <v>9</v>
      </c>
      <c r="D17" s="17">
        <v>16</v>
      </c>
      <c r="E17" s="17">
        <v>2013</v>
      </c>
      <c r="F17" s="17">
        <v>95616</v>
      </c>
      <c r="G17" s="17">
        <v>94521.600000000006</v>
      </c>
      <c r="H17" s="17">
        <v>94982.399999999994</v>
      </c>
      <c r="I17" s="17">
        <v>95904</v>
      </c>
      <c r="J17" s="17">
        <v>95500.800000000003</v>
      </c>
      <c r="K17" s="17">
        <v>94694.399999999994</v>
      </c>
      <c r="L17" s="17">
        <v>94636.800000000003</v>
      </c>
      <c r="M17" s="17">
        <v>95040</v>
      </c>
      <c r="N17" s="17">
        <v>94924.800000000003</v>
      </c>
      <c r="O17" s="17">
        <v>94982.399999999994</v>
      </c>
      <c r="P17" s="17">
        <v>94464</v>
      </c>
      <c r="Q17" s="17">
        <v>94579.199999999997</v>
      </c>
      <c r="R17" s="17">
        <v>94464</v>
      </c>
      <c r="S17" s="17">
        <v>94982.399999999994</v>
      </c>
      <c r="T17" s="17">
        <v>94694.399999999994</v>
      </c>
      <c r="U17" s="17">
        <v>95212.800000000003</v>
      </c>
      <c r="V17" s="17">
        <v>94464</v>
      </c>
      <c r="W17" s="17">
        <v>94694.399999999994</v>
      </c>
      <c r="X17" s="17">
        <v>94809.600000000006</v>
      </c>
      <c r="Y17" s="17">
        <v>94867.199999999997</v>
      </c>
      <c r="Z17" s="17">
        <v>94464</v>
      </c>
      <c r="AA17" s="17">
        <v>94521.600000000006</v>
      </c>
      <c r="AB17" s="17">
        <v>95961.600000000006</v>
      </c>
      <c r="AC17" s="17">
        <v>95500.800000000003</v>
      </c>
    </row>
    <row r="18" spans="1:29" x14ac:dyDescent="0.25">
      <c r="A18" s="17" t="s">
        <v>202</v>
      </c>
      <c r="B18" s="17">
        <v>102</v>
      </c>
      <c r="C18" s="17">
        <v>9</v>
      </c>
      <c r="D18" s="17">
        <v>17</v>
      </c>
      <c r="E18" s="17">
        <v>2013</v>
      </c>
      <c r="F18" s="17">
        <v>95040</v>
      </c>
      <c r="G18" s="17">
        <v>95097.600000000006</v>
      </c>
      <c r="H18" s="17">
        <v>95097.600000000006</v>
      </c>
      <c r="I18" s="17">
        <v>95040</v>
      </c>
      <c r="J18" s="17">
        <v>95097.600000000006</v>
      </c>
      <c r="K18" s="17">
        <v>94118.399999999994</v>
      </c>
      <c r="L18" s="17">
        <v>94060.800000000003</v>
      </c>
      <c r="M18" s="17">
        <v>139046.39999999999</v>
      </c>
      <c r="N18" s="17">
        <v>184204.79999999999</v>
      </c>
      <c r="O18" s="17">
        <v>187833.60000000001</v>
      </c>
      <c r="P18" s="17">
        <v>187372.79999999999</v>
      </c>
      <c r="Q18" s="17">
        <v>188352</v>
      </c>
      <c r="R18" s="17">
        <v>188064</v>
      </c>
      <c r="S18" s="17">
        <v>187948.79999999999</v>
      </c>
      <c r="T18" s="17">
        <v>190195.20000000001</v>
      </c>
      <c r="U18" s="17">
        <v>189676.79999999999</v>
      </c>
      <c r="V18" s="17">
        <v>189273.60000000001</v>
      </c>
      <c r="W18" s="17">
        <v>190713.60000000001</v>
      </c>
      <c r="X18" s="17">
        <v>190483.20000000001</v>
      </c>
      <c r="Y18" s="17">
        <v>188697.60000000001</v>
      </c>
      <c r="Z18" s="17">
        <v>188524.79999999999</v>
      </c>
      <c r="AA18" s="17">
        <v>188812.79999999999</v>
      </c>
      <c r="AB18" s="17">
        <v>187948.79999999999</v>
      </c>
      <c r="AC18" s="17">
        <v>189561.60000000001</v>
      </c>
    </row>
    <row r="19" spans="1:29" x14ac:dyDescent="0.25">
      <c r="A19" s="17" t="s">
        <v>202</v>
      </c>
      <c r="B19" s="17">
        <v>102</v>
      </c>
      <c r="C19" s="17">
        <v>9</v>
      </c>
      <c r="D19" s="17">
        <v>18</v>
      </c>
      <c r="E19" s="17">
        <v>2013</v>
      </c>
      <c r="F19" s="17">
        <v>188467.20000000001</v>
      </c>
      <c r="G19" s="17">
        <v>183340.79999999999</v>
      </c>
      <c r="H19" s="17">
        <v>189907.20000000001</v>
      </c>
      <c r="I19" s="17">
        <v>189446.39999999999</v>
      </c>
      <c r="J19" s="17">
        <v>189388.79999999999</v>
      </c>
      <c r="K19" s="17">
        <v>187430.39999999999</v>
      </c>
      <c r="L19" s="17">
        <v>185529.60000000001</v>
      </c>
      <c r="M19" s="17">
        <v>187142.39999999999</v>
      </c>
      <c r="N19" s="17">
        <v>187372.79999999999</v>
      </c>
      <c r="O19" s="17">
        <v>187545.60000000001</v>
      </c>
      <c r="P19" s="17">
        <v>186624</v>
      </c>
      <c r="Q19" s="17">
        <v>188467.20000000001</v>
      </c>
      <c r="R19" s="17">
        <v>189619.20000000001</v>
      </c>
      <c r="S19" s="17">
        <v>187718.39999999999</v>
      </c>
      <c r="T19" s="17">
        <v>189216</v>
      </c>
      <c r="U19" s="17">
        <v>188409.60000000001</v>
      </c>
      <c r="V19" s="17">
        <v>189792</v>
      </c>
      <c r="W19" s="17">
        <v>189043.20000000001</v>
      </c>
      <c r="X19" s="17">
        <v>188697.60000000001</v>
      </c>
      <c r="Y19" s="17">
        <v>188640</v>
      </c>
      <c r="Z19" s="17">
        <v>188697.60000000001</v>
      </c>
      <c r="AA19" s="17">
        <v>187891.20000000001</v>
      </c>
      <c r="AB19" s="17">
        <v>189100.79999999999</v>
      </c>
      <c r="AC19" s="17">
        <v>188870.39999999999</v>
      </c>
    </row>
    <row r="20" spans="1:29" x14ac:dyDescent="0.25">
      <c r="A20" s="17" t="s">
        <v>202</v>
      </c>
      <c r="B20" s="17">
        <v>102</v>
      </c>
      <c r="C20" s="17">
        <v>9</v>
      </c>
      <c r="D20" s="17">
        <v>19</v>
      </c>
      <c r="E20" s="17">
        <v>2013</v>
      </c>
      <c r="F20" s="17">
        <v>188064</v>
      </c>
      <c r="G20" s="17">
        <v>189043.20000000001</v>
      </c>
      <c r="H20" s="17">
        <v>189100.79999999999</v>
      </c>
      <c r="I20" s="17">
        <v>187660.79999999999</v>
      </c>
      <c r="J20" s="17">
        <v>188640</v>
      </c>
      <c r="K20" s="17">
        <v>189216</v>
      </c>
      <c r="L20" s="17">
        <v>189216</v>
      </c>
      <c r="M20" s="17">
        <v>142963.20000000001</v>
      </c>
      <c r="N20" s="17">
        <v>95904</v>
      </c>
      <c r="O20" s="17">
        <v>95904</v>
      </c>
      <c r="P20" s="17">
        <v>97862.399999999994</v>
      </c>
      <c r="Q20" s="17">
        <v>95846.399999999994</v>
      </c>
      <c r="R20" s="17">
        <v>95731.199999999997</v>
      </c>
      <c r="S20" s="17">
        <v>97344</v>
      </c>
      <c r="T20" s="17">
        <v>96364.800000000003</v>
      </c>
      <c r="U20" s="17">
        <v>96595.199999999997</v>
      </c>
      <c r="V20" s="17">
        <v>96076.800000000003</v>
      </c>
      <c r="W20" s="17">
        <v>95616</v>
      </c>
      <c r="X20" s="17">
        <v>96249.600000000006</v>
      </c>
      <c r="Y20" s="17">
        <v>97113.600000000006</v>
      </c>
      <c r="Z20" s="17">
        <v>96249.600000000006</v>
      </c>
      <c r="AA20" s="17">
        <v>96768</v>
      </c>
      <c r="AB20" s="17">
        <v>96249.600000000006</v>
      </c>
      <c r="AC20" s="17">
        <v>97171.199999999997</v>
      </c>
    </row>
    <row r="21" spans="1:29" x14ac:dyDescent="0.25">
      <c r="A21" s="17" t="s">
        <v>202</v>
      </c>
      <c r="B21" s="17">
        <v>102</v>
      </c>
      <c r="C21" s="17">
        <v>9</v>
      </c>
      <c r="D21" s="17">
        <v>20</v>
      </c>
      <c r="E21" s="17">
        <v>2013</v>
      </c>
      <c r="F21" s="17">
        <v>97056</v>
      </c>
      <c r="G21" s="17">
        <v>96134.399999999994</v>
      </c>
      <c r="H21" s="17">
        <v>96537.600000000006</v>
      </c>
      <c r="I21" s="17">
        <v>97344</v>
      </c>
      <c r="J21" s="17">
        <v>96537.600000000006</v>
      </c>
      <c r="K21" s="17">
        <v>97286.399999999994</v>
      </c>
      <c r="L21" s="17">
        <v>98035.199999999997</v>
      </c>
      <c r="M21" s="17">
        <v>96825.600000000006</v>
      </c>
      <c r="N21" s="17">
        <v>96537.600000000006</v>
      </c>
      <c r="O21" s="17">
        <v>96998.399999999994</v>
      </c>
      <c r="P21" s="17">
        <v>97632</v>
      </c>
      <c r="Q21" s="17">
        <v>97286.399999999994</v>
      </c>
      <c r="R21" s="17">
        <v>97171.199999999997</v>
      </c>
      <c r="S21" s="17">
        <v>95846.399999999994</v>
      </c>
      <c r="T21" s="17">
        <v>96076.800000000003</v>
      </c>
      <c r="U21" s="17">
        <v>96883.199999999997</v>
      </c>
      <c r="V21" s="17">
        <v>96307.199999999997</v>
      </c>
      <c r="W21" s="17">
        <v>96134.399999999994</v>
      </c>
      <c r="X21" s="17">
        <v>95731.199999999997</v>
      </c>
      <c r="Y21" s="17">
        <v>95846.399999999994</v>
      </c>
      <c r="Z21" s="17">
        <v>95961.600000000006</v>
      </c>
      <c r="AA21" s="17">
        <v>96825.600000000006</v>
      </c>
      <c r="AB21" s="17">
        <v>95500.800000000003</v>
      </c>
      <c r="AC21" s="17">
        <v>96192</v>
      </c>
    </row>
    <row r="22" spans="1:29" x14ac:dyDescent="0.25">
      <c r="A22" s="17" t="s">
        <v>202</v>
      </c>
      <c r="B22" s="17">
        <v>102</v>
      </c>
      <c r="C22" s="17">
        <v>9</v>
      </c>
      <c r="D22" s="17">
        <v>21</v>
      </c>
      <c r="E22" s="17">
        <v>2013</v>
      </c>
      <c r="F22" s="17">
        <v>95500.800000000003</v>
      </c>
      <c r="G22" s="17">
        <v>95846.399999999994</v>
      </c>
      <c r="H22" s="17">
        <v>96710.399999999994</v>
      </c>
      <c r="I22" s="17">
        <v>95616</v>
      </c>
      <c r="J22" s="17">
        <v>95212.800000000003</v>
      </c>
      <c r="K22" s="17">
        <v>96076.800000000003</v>
      </c>
      <c r="L22" s="17">
        <v>95961.600000000006</v>
      </c>
      <c r="M22" s="17">
        <v>95616</v>
      </c>
      <c r="N22" s="17">
        <v>95270.399999999994</v>
      </c>
      <c r="O22" s="17">
        <v>95443.199999999997</v>
      </c>
      <c r="P22" s="17">
        <v>93081.600000000006</v>
      </c>
      <c r="Q22" s="17">
        <v>92102.399999999994</v>
      </c>
      <c r="R22" s="17">
        <v>91814.399999999994</v>
      </c>
      <c r="S22" s="17">
        <v>91353.600000000006</v>
      </c>
      <c r="T22" s="17">
        <v>90777.600000000006</v>
      </c>
      <c r="U22" s="17">
        <v>93715.199999999997</v>
      </c>
      <c r="V22" s="17">
        <v>95673.600000000006</v>
      </c>
      <c r="W22" s="17">
        <v>95961.600000000006</v>
      </c>
      <c r="X22" s="17">
        <v>95731.199999999997</v>
      </c>
      <c r="Y22" s="17">
        <v>95558.399999999994</v>
      </c>
      <c r="Z22" s="17">
        <v>95904</v>
      </c>
      <c r="AA22" s="17">
        <v>95673.600000000006</v>
      </c>
      <c r="AB22" s="17">
        <v>95443.199999999997</v>
      </c>
      <c r="AC22" s="17">
        <v>95673.600000000006</v>
      </c>
    </row>
    <row r="23" spans="1:29" x14ac:dyDescent="0.25">
      <c r="A23" s="17" t="s">
        <v>202</v>
      </c>
      <c r="B23" s="17">
        <v>102</v>
      </c>
      <c r="C23" s="17">
        <v>9</v>
      </c>
      <c r="D23" s="17">
        <v>22</v>
      </c>
      <c r="E23" s="17">
        <v>2013</v>
      </c>
      <c r="F23" s="17">
        <v>96019.199999999997</v>
      </c>
      <c r="G23" s="17">
        <v>95673.600000000006</v>
      </c>
      <c r="H23" s="17">
        <v>95097.600000000006</v>
      </c>
      <c r="I23" s="17">
        <v>96192</v>
      </c>
      <c r="J23" s="17">
        <v>94924.800000000003</v>
      </c>
      <c r="K23" s="17">
        <v>95097.600000000006</v>
      </c>
      <c r="L23" s="17">
        <v>94118.399999999994</v>
      </c>
      <c r="M23" s="17">
        <v>93772.800000000003</v>
      </c>
      <c r="N23" s="17">
        <v>96422.399999999994</v>
      </c>
      <c r="O23" s="17">
        <v>94579.199999999997</v>
      </c>
      <c r="P23" s="17">
        <v>94406.399999999994</v>
      </c>
      <c r="Q23" s="17">
        <v>95673.600000000006</v>
      </c>
      <c r="R23" s="17">
        <v>94982.399999999994</v>
      </c>
      <c r="S23" s="17">
        <v>94636.800000000003</v>
      </c>
      <c r="T23" s="17">
        <v>96422.399999999994</v>
      </c>
      <c r="U23" s="17">
        <v>95846.399999999994</v>
      </c>
      <c r="V23" s="17">
        <v>94636.800000000003</v>
      </c>
      <c r="W23" s="17">
        <v>78796.800000000003</v>
      </c>
      <c r="X23" s="17">
        <v>93772.800000000003</v>
      </c>
      <c r="Y23" s="17">
        <v>92505.600000000006</v>
      </c>
      <c r="Z23" s="17">
        <v>93369.600000000006</v>
      </c>
      <c r="AA23" s="17">
        <v>93369.600000000006</v>
      </c>
      <c r="AB23" s="17">
        <v>93830.399999999994</v>
      </c>
      <c r="AC23" s="17">
        <v>94464</v>
      </c>
    </row>
    <row r="24" spans="1:29" x14ac:dyDescent="0.25">
      <c r="A24" s="17" t="s">
        <v>202</v>
      </c>
      <c r="B24" s="17">
        <v>102</v>
      </c>
      <c r="C24" s="17">
        <v>9</v>
      </c>
      <c r="D24" s="17">
        <v>23</v>
      </c>
      <c r="E24" s="17">
        <v>2013</v>
      </c>
      <c r="F24" s="17">
        <v>94636.800000000003</v>
      </c>
      <c r="G24" s="17">
        <v>95328</v>
      </c>
      <c r="H24" s="17">
        <v>95212.800000000003</v>
      </c>
      <c r="I24" s="17">
        <v>94233.600000000006</v>
      </c>
      <c r="J24" s="17">
        <v>94982.399999999994</v>
      </c>
      <c r="K24" s="17">
        <v>94867.199999999997</v>
      </c>
      <c r="L24" s="17">
        <v>95212.800000000003</v>
      </c>
      <c r="M24" s="17">
        <v>94636.800000000003</v>
      </c>
      <c r="N24" s="17">
        <v>94521.600000000006</v>
      </c>
      <c r="O24" s="17">
        <v>95097.600000000006</v>
      </c>
      <c r="P24" s="17">
        <v>94521.600000000006</v>
      </c>
      <c r="Q24" s="17">
        <v>94406.399999999994</v>
      </c>
      <c r="R24" s="17">
        <v>94291.199999999997</v>
      </c>
      <c r="S24" s="17">
        <v>94406.399999999994</v>
      </c>
      <c r="T24" s="17">
        <v>94982.399999999994</v>
      </c>
      <c r="U24" s="17">
        <v>94579.199999999997</v>
      </c>
      <c r="V24" s="17">
        <v>95385.600000000006</v>
      </c>
      <c r="W24" s="17">
        <v>95097.600000000006</v>
      </c>
      <c r="X24" s="17">
        <v>95097.600000000006</v>
      </c>
      <c r="Y24" s="17">
        <v>94982.399999999994</v>
      </c>
      <c r="Z24" s="17">
        <v>95558.399999999994</v>
      </c>
      <c r="AA24" s="17">
        <v>95904</v>
      </c>
      <c r="AB24" s="17">
        <v>94752</v>
      </c>
      <c r="AC24" s="17">
        <v>95616</v>
      </c>
    </row>
    <row r="25" spans="1:29" x14ac:dyDescent="0.25">
      <c r="A25" s="17" t="s">
        <v>202</v>
      </c>
      <c r="B25" s="17">
        <v>102</v>
      </c>
      <c r="C25" s="17">
        <v>9</v>
      </c>
      <c r="D25" s="17">
        <v>24</v>
      </c>
      <c r="E25" s="17">
        <v>2013</v>
      </c>
      <c r="F25" s="17">
        <v>95731.199999999997</v>
      </c>
      <c r="G25" s="17">
        <v>95788.800000000003</v>
      </c>
      <c r="H25" s="17">
        <v>94809.600000000006</v>
      </c>
      <c r="I25" s="17">
        <v>94924.800000000003</v>
      </c>
      <c r="J25" s="17">
        <v>94982.399999999994</v>
      </c>
      <c r="K25" s="17">
        <v>95616</v>
      </c>
      <c r="L25" s="17">
        <v>94579.199999999997</v>
      </c>
      <c r="M25" s="17">
        <v>94809.600000000006</v>
      </c>
      <c r="N25" s="17">
        <v>95097.600000000006</v>
      </c>
      <c r="O25" s="17">
        <v>93484.800000000003</v>
      </c>
      <c r="P25" s="17">
        <v>95385.600000000006</v>
      </c>
      <c r="Q25" s="17">
        <v>95846.399999999994</v>
      </c>
      <c r="R25" s="17">
        <v>94521.600000000006</v>
      </c>
      <c r="S25" s="17">
        <v>94176</v>
      </c>
      <c r="T25" s="17">
        <v>95673.600000000006</v>
      </c>
      <c r="U25" s="17">
        <v>95270.399999999994</v>
      </c>
      <c r="V25" s="17">
        <v>95673.600000000006</v>
      </c>
      <c r="W25" s="17">
        <v>94636.800000000003</v>
      </c>
      <c r="X25" s="17">
        <v>95097.600000000006</v>
      </c>
      <c r="Y25" s="17">
        <v>94924.800000000003</v>
      </c>
      <c r="Z25" s="17">
        <v>94636.800000000003</v>
      </c>
      <c r="AA25" s="17">
        <v>94752</v>
      </c>
      <c r="AB25" s="17">
        <v>95040</v>
      </c>
      <c r="AC25" s="17">
        <v>95731.199999999997</v>
      </c>
    </row>
    <row r="26" spans="1:29" x14ac:dyDescent="0.25">
      <c r="A26" s="17" t="s">
        <v>202</v>
      </c>
      <c r="B26" s="17">
        <v>102</v>
      </c>
      <c r="C26" s="17">
        <v>9</v>
      </c>
      <c r="D26" s="17">
        <v>25</v>
      </c>
      <c r="E26" s="17">
        <v>2013</v>
      </c>
      <c r="F26" s="17">
        <v>94924.800000000003</v>
      </c>
      <c r="G26" s="17">
        <v>95731.199999999997</v>
      </c>
      <c r="H26" s="17">
        <v>94924.800000000003</v>
      </c>
      <c r="I26" s="17">
        <v>95040</v>
      </c>
      <c r="J26" s="17">
        <v>94924.800000000003</v>
      </c>
      <c r="K26" s="17">
        <v>94809.600000000006</v>
      </c>
      <c r="L26" s="17">
        <v>94924.800000000003</v>
      </c>
      <c r="M26" s="17">
        <v>94809.600000000006</v>
      </c>
      <c r="N26" s="17">
        <v>83462.399999999994</v>
      </c>
      <c r="O26" s="17">
        <v>84902.399999999994</v>
      </c>
      <c r="P26" s="17">
        <v>85017.600000000006</v>
      </c>
      <c r="Q26" s="17">
        <v>85017.600000000006</v>
      </c>
      <c r="R26" s="17">
        <v>91353.600000000006</v>
      </c>
      <c r="S26" s="17">
        <v>95500.800000000003</v>
      </c>
      <c r="T26" s="17">
        <v>95270.399999999994</v>
      </c>
      <c r="U26" s="17">
        <v>94982.399999999994</v>
      </c>
      <c r="V26" s="17">
        <v>96192</v>
      </c>
      <c r="W26" s="17">
        <v>95616</v>
      </c>
      <c r="X26" s="17">
        <v>95731.199999999997</v>
      </c>
      <c r="Y26" s="17">
        <v>95040</v>
      </c>
      <c r="Z26" s="17">
        <v>94809.600000000006</v>
      </c>
      <c r="AA26" s="17">
        <v>94982.399999999994</v>
      </c>
      <c r="AB26" s="17">
        <v>95385.600000000006</v>
      </c>
      <c r="AC26" s="17">
        <v>95212.800000000003</v>
      </c>
    </row>
    <row r="27" spans="1:29" x14ac:dyDescent="0.25">
      <c r="A27" s="17" t="s">
        <v>202</v>
      </c>
      <c r="B27" s="17">
        <v>102</v>
      </c>
      <c r="C27" s="17">
        <v>9</v>
      </c>
      <c r="D27" s="17">
        <v>26</v>
      </c>
      <c r="E27" s="17">
        <v>2013</v>
      </c>
      <c r="F27" s="17">
        <v>96710.399999999994</v>
      </c>
      <c r="G27" s="17">
        <v>95270.399999999994</v>
      </c>
      <c r="H27" s="17">
        <v>95731.199999999997</v>
      </c>
      <c r="I27" s="17">
        <v>95500.800000000003</v>
      </c>
      <c r="J27" s="17">
        <v>95328</v>
      </c>
      <c r="K27" s="17">
        <v>95385.600000000006</v>
      </c>
      <c r="L27" s="17">
        <v>94579.199999999997</v>
      </c>
      <c r="M27" s="17">
        <v>94694.399999999994</v>
      </c>
      <c r="N27" s="17">
        <v>94406.399999999994</v>
      </c>
      <c r="O27" s="17">
        <v>94406.399999999994</v>
      </c>
      <c r="P27" s="17">
        <v>95097.600000000006</v>
      </c>
      <c r="Q27" s="17">
        <v>95097.600000000006</v>
      </c>
      <c r="R27" s="17">
        <v>91123.199999999997</v>
      </c>
      <c r="S27" s="17">
        <v>91468.800000000003</v>
      </c>
      <c r="T27" s="17">
        <v>94982.399999999994</v>
      </c>
      <c r="U27" s="17">
        <v>95328</v>
      </c>
      <c r="V27" s="17">
        <v>94521.600000000006</v>
      </c>
      <c r="W27" s="17">
        <v>97459.199999999997</v>
      </c>
      <c r="X27" s="17">
        <v>94752</v>
      </c>
      <c r="Y27" s="17">
        <v>95328</v>
      </c>
      <c r="Z27" s="17">
        <v>95097.600000000006</v>
      </c>
      <c r="AA27" s="17">
        <v>95155.199999999997</v>
      </c>
      <c r="AB27" s="17">
        <v>94118.399999999994</v>
      </c>
      <c r="AC27" s="17">
        <v>94867.199999999997</v>
      </c>
    </row>
    <row r="28" spans="1:29" x14ac:dyDescent="0.25">
      <c r="A28" s="17" t="s">
        <v>202</v>
      </c>
      <c r="B28" s="17">
        <v>102</v>
      </c>
      <c r="C28" s="17">
        <v>9</v>
      </c>
      <c r="D28" s="17">
        <v>27</v>
      </c>
      <c r="E28" s="17">
        <v>2013</v>
      </c>
      <c r="F28" s="17">
        <v>95500.800000000003</v>
      </c>
      <c r="G28" s="17">
        <v>95328</v>
      </c>
      <c r="H28" s="17">
        <v>95040</v>
      </c>
      <c r="I28" s="17">
        <v>94752</v>
      </c>
      <c r="J28" s="17">
        <v>95155.199999999997</v>
      </c>
      <c r="K28" s="17">
        <v>95731.199999999997</v>
      </c>
      <c r="L28" s="17">
        <v>95385.600000000006</v>
      </c>
      <c r="M28" s="17">
        <v>94521.600000000006</v>
      </c>
      <c r="N28" s="17">
        <v>94579.199999999997</v>
      </c>
      <c r="O28" s="17">
        <v>95385.600000000006</v>
      </c>
      <c r="P28" s="17">
        <v>95385.600000000006</v>
      </c>
      <c r="Q28" s="17">
        <v>95616</v>
      </c>
      <c r="R28" s="17">
        <v>95270.399999999994</v>
      </c>
      <c r="S28" s="17">
        <v>94694.399999999994</v>
      </c>
      <c r="T28" s="17">
        <v>95212.800000000003</v>
      </c>
      <c r="U28" s="17">
        <v>95500.800000000003</v>
      </c>
      <c r="V28" s="17">
        <v>95673.600000000006</v>
      </c>
      <c r="W28" s="17">
        <v>95385.600000000006</v>
      </c>
      <c r="X28" s="17">
        <v>95328</v>
      </c>
      <c r="Y28" s="17">
        <v>95443.199999999997</v>
      </c>
      <c r="Z28" s="17">
        <v>95558.399999999994</v>
      </c>
      <c r="AA28" s="17">
        <v>95500.800000000003</v>
      </c>
      <c r="AB28" s="17">
        <v>94464</v>
      </c>
      <c r="AC28" s="17">
        <v>95385.600000000006</v>
      </c>
    </row>
    <row r="29" spans="1:29" x14ac:dyDescent="0.25">
      <c r="A29" s="17" t="s">
        <v>202</v>
      </c>
      <c r="B29" s="17">
        <v>102</v>
      </c>
      <c r="C29" s="17">
        <v>9</v>
      </c>
      <c r="D29" s="17">
        <v>28</v>
      </c>
      <c r="E29" s="17">
        <v>2013</v>
      </c>
      <c r="F29" s="17">
        <v>95443.199999999997</v>
      </c>
      <c r="G29" s="17">
        <v>96019.199999999997</v>
      </c>
      <c r="H29" s="17">
        <v>95443.199999999997</v>
      </c>
      <c r="I29" s="17">
        <v>93830.399999999994</v>
      </c>
      <c r="J29" s="17">
        <v>95097.600000000006</v>
      </c>
      <c r="K29" s="17">
        <v>95731.199999999997</v>
      </c>
      <c r="L29" s="17">
        <v>94348.800000000003</v>
      </c>
      <c r="M29" s="17">
        <v>94233.600000000006</v>
      </c>
      <c r="N29" s="17">
        <v>95328</v>
      </c>
      <c r="O29" s="17">
        <v>95500.800000000003</v>
      </c>
      <c r="P29" s="17">
        <v>95385.600000000006</v>
      </c>
      <c r="Q29" s="17">
        <v>94924.800000000003</v>
      </c>
      <c r="R29" s="17">
        <v>94924.800000000003</v>
      </c>
      <c r="S29" s="17">
        <v>94521.600000000006</v>
      </c>
      <c r="T29" s="17">
        <v>95385.600000000006</v>
      </c>
      <c r="U29" s="17">
        <v>95097.600000000006</v>
      </c>
      <c r="V29" s="17">
        <v>94118.399999999994</v>
      </c>
      <c r="W29" s="17">
        <v>94521.600000000006</v>
      </c>
      <c r="X29" s="17">
        <v>95040</v>
      </c>
      <c r="Y29" s="17">
        <v>95731.199999999997</v>
      </c>
      <c r="Z29" s="17">
        <v>95212.800000000003</v>
      </c>
      <c r="AA29" s="17">
        <v>95328</v>
      </c>
      <c r="AB29" s="17">
        <v>94348.800000000003</v>
      </c>
      <c r="AC29" s="17">
        <v>95270.399999999994</v>
      </c>
    </row>
    <row r="30" spans="1:29" x14ac:dyDescent="0.25">
      <c r="A30" s="17" t="s">
        <v>202</v>
      </c>
      <c r="B30" s="17">
        <v>102</v>
      </c>
      <c r="C30" s="17">
        <v>9</v>
      </c>
      <c r="D30" s="17">
        <v>29</v>
      </c>
      <c r="E30" s="17">
        <v>2013</v>
      </c>
      <c r="F30" s="17">
        <v>94291.199999999997</v>
      </c>
      <c r="G30" s="17">
        <v>95846.399999999994</v>
      </c>
      <c r="H30" s="17">
        <v>95097.600000000006</v>
      </c>
      <c r="I30" s="17">
        <v>95155.199999999997</v>
      </c>
      <c r="J30" s="17">
        <v>95097.600000000006</v>
      </c>
      <c r="K30" s="17">
        <v>95097.600000000006</v>
      </c>
      <c r="L30" s="17">
        <v>95097.600000000006</v>
      </c>
      <c r="M30" s="17">
        <v>95155.199999999997</v>
      </c>
      <c r="N30" s="17">
        <v>94060.800000000003</v>
      </c>
      <c r="O30" s="17">
        <v>93830.399999999994</v>
      </c>
      <c r="P30" s="17">
        <v>93772.800000000003</v>
      </c>
      <c r="Q30" s="17">
        <v>93715.199999999997</v>
      </c>
      <c r="R30" s="17">
        <v>94809.600000000006</v>
      </c>
      <c r="S30" s="17">
        <v>95904</v>
      </c>
      <c r="T30" s="17">
        <v>94867.199999999997</v>
      </c>
      <c r="U30" s="17">
        <v>94694.399999999994</v>
      </c>
      <c r="V30" s="17">
        <v>95616</v>
      </c>
      <c r="W30" s="17">
        <v>95385.600000000006</v>
      </c>
      <c r="X30" s="17">
        <v>95097.600000000006</v>
      </c>
      <c r="Y30" s="17">
        <v>94579.199999999997</v>
      </c>
      <c r="Z30" s="17">
        <v>94579.199999999997</v>
      </c>
      <c r="AA30" s="17">
        <v>94982.399999999994</v>
      </c>
      <c r="AB30" s="17">
        <v>94752</v>
      </c>
      <c r="AC30" s="17">
        <v>95731.199999999997</v>
      </c>
    </row>
    <row r="31" spans="1:29" x14ac:dyDescent="0.25">
      <c r="A31" s="17" t="s">
        <v>202</v>
      </c>
      <c r="B31" s="17">
        <v>102</v>
      </c>
      <c r="C31" s="17">
        <v>9</v>
      </c>
      <c r="D31" s="17">
        <v>30</v>
      </c>
      <c r="E31" s="17">
        <v>2013</v>
      </c>
      <c r="F31" s="17">
        <v>95385.600000000006</v>
      </c>
      <c r="G31" s="17">
        <v>95443.199999999997</v>
      </c>
      <c r="H31" s="17">
        <v>95097.600000000006</v>
      </c>
      <c r="I31" s="17">
        <v>95097.600000000006</v>
      </c>
      <c r="J31" s="17">
        <v>95904</v>
      </c>
      <c r="K31" s="17">
        <v>95616</v>
      </c>
      <c r="L31" s="17">
        <v>95212.800000000003</v>
      </c>
      <c r="M31" s="17">
        <v>95270.399999999994</v>
      </c>
      <c r="N31" s="17">
        <v>95155.199999999997</v>
      </c>
      <c r="O31" s="17">
        <v>96076.800000000003</v>
      </c>
      <c r="P31" s="17">
        <v>95270.399999999994</v>
      </c>
      <c r="Q31" s="17">
        <v>95673.600000000006</v>
      </c>
      <c r="R31" s="17">
        <v>96134.399999999994</v>
      </c>
      <c r="S31" s="17">
        <v>95500.800000000003</v>
      </c>
      <c r="T31" s="17">
        <v>95155.199999999997</v>
      </c>
      <c r="U31" s="17">
        <v>95673.600000000006</v>
      </c>
      <c r="V31" s="17">
        <v>96076.800000000003</v>
      </c>
      <c r="W31" s="17">
        <v>95788.800000000003</v>
      </c>
      <c r="X31" s="17">
        <v>95788.800000000003</v>
      </c>
      <c r="Y31" s="17">
        <v>95097.600000000006</v>
      </c>
      <c r="Z31" s="17">
        <v>95328</v>
      </c>
      <c r="AA31" s="17">
        <v>95443.199999999997</v>
      </c>
      <c r="AB31" s="17">
        <v>95731.199999999997</v>
      </c>
      <c r="AC31" s="17">
        <v>95731.199999999997</v>
      </c>
    </row>
    <row r="32" spans="1:29" x14ac:dyDescent="0.25">
      <c r="A32" s="17" t="s">
        <v>202</v>
      </c>
      <c r="B32" s="17">
        <v>103</v>
      </c>
      <c r="C32" s="17">
        <v>9</v>
      </c>
      <c r="D32" s="17">
        <v>1</v>
      </c>
      <c r="E32" s="17">
        <v>2013</v>
      </c>
      <c r="F32" s="17">
        <v>95788.800000000003</v>
      </c>
      <c r="G32" s="17">
        <v>95040</v>
      </c>
      <c r="H32" s="17">
        <v>95443.199999999997</v>
      </c>
      <c r="I32" s="17">
        <v>96480</v>
      </c>
      <c r="J32" s="17">
        <v>95385.600000000006</v>
      </c>
      <c r="K32" s="17">
        <v>96192</v>
      </c>
      <c r="L32" s="17">
        <v>95385.600000000006</v>
      </c>
      <c r="M32" s="17">
        <v>95904</v>
      </c>
      <c r="N32" s="17">
        <v>95558.399999999994</v>
      </c>
      <c r="O32" s="17">
        <v>96595.199999999997</v>
      </c>
      <c r="P32" s="17">
        <v>96595.199999999997</v>
      </c>
      <c r="Q32" s="17">
        <v>94867.199999999997</v>
      </c>
      <c r="R32" s="17">
        <v>96480</v>
      </c>
      <c r="S32" s="17">
        <v>96537.600000000006</v>
      </c>
      <c r="T32" s="17">
        <v>96364.800000000003</v>
      </c>
      <c r="U32" s="17">
        <v>96192</v>
      </c>
      <c r="V32" s="17">
        <v>95904</v>
      </c>
      <c r="W32" s="17">
        <v>95673.600000000006</v>
      </c>
      <c r="X32" s="17">
        <v>95731.199999999997</v>
      </c>
      <c r="Y32" s="17">
        <v>94867.199999999997</v>
      </c>
      <c r="Z32" s="17">
        <v>95904</v>
      </c>
      <c r="AA32" s="17">
        <v>95500.800000000003</v>
      </c>
      <c r="AB32" s="17">
        <v>95904</v>
      </c>
      <c r="AC32" s="17">
        <v>95846.399999999994</v>
      </c>
    </row>
    <row r="33" spans="1:29" x14ac:dyDescent="0.25">
      <c r="A33" s="17" t="s">
        <v>202</v>
      </c>
      <c r="B33" s="17">
        <v>103</v>
      </c>
      <c r="C33" s="17">
        <v>9</v>
      </c>
      <c r="D33" s="17">
        <v>2</v>
      </c>
      <c r="E33" s="17">
        <v>2013</v>
      </c>
      <c r="F33" s="17">
        <v>96940.800000000003</v>
      </c>
      <c r="G33" s="17">
        <v>96422.399999999994</v>
      </c>
      <c r="H33" s="17">
        <v>96076.800000000003</v>
      </c>
      <c r="I33" s="17">
        <v>96480</v>
      </c>
      <c r="J33" s="17">
        <v>96249.600000000006</v>
      </c>
      <c r="K33" s="17">
        <v>96134.399999999994</v>
      </c>
      <c r="L33" s="17">
        <v>95846.399999999994</v>
      </c>
      <c r="M33" s="17">
        <v>96364.800000000003</v>
      </c>
      <c r="N33" s="17">
        <v>96249.600000000006</v>
      </c>
      <c r="O33" s="17">
        <v>95558.399999999994</v>
      </c>
      <c r="P33" s="17">
        <v>95961.600000000006</v>
      </c>
      <c r="Q33" s="17">
        <v>96134.399999999994</v>
      </c>
      <c r="R33" s="17">
        <v>95731.199999999997</v>
      </c>
      <c r="S33" s="17">
        <v>97228.800000000003</v>
      </c>
      <c r="T33" s="17">
        <v>95961.600000000006</v>
      </c>
      <c r="U33" s="17">
        <v>96480</v>
      </c>
      <c r="V33" s="17">
        <v>96364.800000000003</v>
      </c>
      <c r="W33" s="17">
        <v>96307.199999999997</v>
      </c>
      <c r="X33" s="17">
        <v>95558.399999999994</v>
      </c>
      <c r="Y33" s="17">
        <v>95558.399999999994</v>
      </c>
      <c r="Z33" s="17">
        <v>95558.399999999994</v>
      </c>
      <c r="AA33" s="17">
        <v>95558.399999999994</v>
      </c>
      <c r="AB33" s="17">
        <v>95961.600000000006</v>
      </c>
      <c r="AC33" s="17">
        <v>96134.399999999994</v>
      </c>
    </row>
    <row r="34" spans="1:29" x14ac:dyDescent="0.25">
      <c r="A34" s="17" t="s">
        <v>202</v>
      </c>
      <c r="B34" s="17">
        <v>103</v>
      </c>
      <c r="C34" s="17">
        <v>9</v>
      </c>
      <c r="D34" s="17">
        <v>3</v>
      </c>
      <c r="E34" s="17">
        <v>2013</v>
      </c>
      <c r="F34" s="17">
        <v>95731.199999999997</v>
      </c>
      <c r="G34" s="17">
        <v>96134.399999999994</v>
      </c>
      <c r="H34" s="17">
        <v>96249.600000000006</v>
      </c>
      <c r="I34" s="17">
        <v>95904</v>
      </c>
      <c r="J34" s="17">
        <v>95731.199999999997</v>
      </c>
      <c r="K34" s="17">
        <v>96825.600000000006</v>
      </c>
      <c r="L34" s="17">
        <v>95788.800000000003</v>
      </c>
      <c r="M34" s="17">
        <v>95731.199999999997</v>
      </c>
      <c r="N34" s="17">
        <v>96710.399999999994</v>
      </c>
      <c r="O34" s="17">
        <v>96422.399999999994</v>
      </c>
      <c r="P34" s="17">
        <v>96019.199999999997</v>
      </c>
      <c r="Q34" s="17">
        <v>85075.199999999997</v>
      </c>
      <c r="R34" s="17">
        <v>87436.800000000003</v>
      </c>
      <c r="S34" s="17">
        <v>87033.600000000006</v>
      </c>
      <c r="T34" s="17">
        <v>96940.800000000003</v>
      </c>
      <c r="U34" s="17">
        <v>96076.800000000003</v>
      </c>
      <c r="V34" s="17">
        <v>96364.800000000003</v>
      </c>
      <c r="W34" s="17">
        <v>96134.399999999994</v>
      </c>
      <c r="X34" s="17">
        <v>95846.399999999994</v>
      </c>
      <c r="Y34" s="17">
        <v>95961.600000000006</v>
      </c>
      <c r="Z34" s="17">
        <v>95616</v>
      </c>
      <c r="AA34" s="17">
        <v>95097.600000000006</v>
      </c>
      <c r="AB34" s="17">
        <v>96998.399999999994</v>
      </c>
      <c r="AC34" s="17">
        <v>96537.600000000006</v>
      </c>
    </row>
    <row r="35" spans="1:29" x14ac:dyDescent="0.25">
      <c r="A35" s="17" t="s">
        <v>202</v>
      </c>
      <c r="B35" s="17">
        <v>103</v>
      </c>
      <c r="C35" s="17">
        <v>9</v>
      </c>
      <c r="D35" s="17">
        <v>4</v>
      </c>
      <c r="E35" s="17">
        <v>2013</v>
      </c>
      <c r="F35" s="17">
        <v>96768</v>
      </c>
      <c r="G35" s="17">
        <v>97228.800000000003</v>
      </c>
      <c r="H35" s="17">
        <v>97286.399999999994</v>
      </c>
      <c r="I35" s="17">
        <v>97344</v>
      </c>
      <c r="J35" s="17">
        <v>97459.199999999997</v>
      </c>
      <c r="K35" s="17">
        <v>97574.399999999994</v>
      </c>
      <c r="L35" s="17">
        <v>96652.800000000003</v>
      </c>
      <c r="M35" s="17">
        <v>96652.800000000003</v>
      </c>
      <c r="N35" s="17">
        <v>95673.600000000006</v>
      </c>
      <c r="O35" s="17">
        <v>96768</v>
      </c>
      <c r="P35" s="17">
        <v>97401.600000000006</v>
      </c>
      <c r="Q35" s="17">
        <v>96537.600000000006</v>
      </c>
      <c r="R35" s="17">
        <v>96019.199999999997</v>
      </c>
      <c r="S35" s="17">
        <v>95846.399999999994</v>
      </c>
      <c r="T35" s="17">
        <v>96480</v>
      </c>
      <c r="U35" s="17">
        <v>95788.800000000003</v>
      </c>
      <c r="V35" s="17">
        <v>95731.199999999997</v>
      </c>
      <c r="W35" s="17">
        <v>96422.399999999994</v>
      </c>
      <c r="X35" s="17">
        <v>95904</v>
      </c>
      <c r="Y35" s="17">
        <v>94982.399999999994</v>
      </c>
      <c r="Z35" s="17">
        <v>96537.600000000006</v>
      </c>
      <c r="AA35" s="17">
        <v>95673.600000000006</v>
      </c>
      <c r="AB35" s="17">
        <v>96019.199999999997</v>
      </c>
      <c r="AC35" s="17">
        <v>96537.600000000006</v>
      </c>
    </row>
    <row r="36" spans="1:29" x14ac:dyDescent="0.25">
      <c r="A36" s="17" t="s">
        <v>202</v>
      </c>
      <c r="B36" s="17">
        <v>103</v>
      </c>
      <c r="C36" s="17">
        <v>9</v>
      </c>
      <c r="D36" s="17">
        <v>5</v>
      </c>
      <c r="E36" s="17">
        <v>2013</v>
      </c>
      <c r="F36" s="17">
        <v>95443.199999999997</v>
      </c>
      <c r="G36" s="17">
        <v>96192</v>
      </c>
      <c r="H36" s="17">
        <v>96883.199999999997</v>
      </c>
      <c r="I36" s="17">
        <v>96652.800000000003</v>
      </c>
      <c r="J36" s="17">
        <v>96076.800000000003</v>
      </c>
      <c r="K36" s="17">
        <v>97747.199999999997</v>
      </c>
      <c r="L36" s="17">
        <v>96307.199999999997</v>
      </c>
      <c r="M36" s="17">
        <v>96883.199999999997</v>
      </c>
      <c r="N36" s="17">
        <v>96998.399999999994</v>
      </c>
      <c r="O36" s="17">
        <v>96768</v>
      </c>
      <c r="P36" s="17">
        <v>96710.399999999994</v>
      </c>
      <c r="Q36" s="17">
        <v>96768</v>
      </c>
      <c r="R36" s="17">
        <v>96134.399999999994</v>
      </c>
      <c r="S36" s="17">
        <v>95673.600000000006</v>
      </c>
      <c r="T36" s="17">
        <v>98092.800000000003</v>
      </c>
      <c r="U36" s="17">
        <v>97228.800000000003</v>
      </c>
      <c r="V36" s="17">
        <v>96422.399999999994</v>
      </c>
      <c r="W36" s="17">
        <v>96480</v>
      </c>
      <c r="X36" s="17">
        <v>96134.399999999994</v>
      </c>
      <c r="Y36" s="17">
        <v>96480</v>
      </c>
      <c r="Z36" s="17">
        <v>95846.399999999994</v>
      </c>
      <c r="AA36" s="17">
        <v>95788.800000000003</v>
      </c>
      <c r="AB36" s="17">
        <v>95961.600000000006</v>
      </c>
      <c r="AC36" s="17">
        <v>96307.199999999997</v>
      </c>
    </row>
    <row r="37" spans="1:29" x14ac:dyDescent="0.25">
      <c r="A37" s="17" t="s">
        <v>202</v>
      </c>
      <c r="B37" s="17">
        <v>103</v>
      </c>
      <c r="C37" s="17">
        <v>9</v>
      </c>
      <c r="D37" s="17">
        <v>6</v>
      </c>
      <c r="E37" s="17">
        <v>2013</v>
      </c>
      <c r="F37" s="17">
        <v>95616</v>
      </c>
      <c r="G37" s="17">
        <v>97286.399999999994</v>
      </c>
      <c r="H37" s="17">
        <v>96825.600000000006</v>
      </c>
      <c r="I37" s="17">
        <v>96307.199999999997</v>
      </c>
      <c r="J37" s="17">
        <v>96768</v>
      </c>
      <c r="K37" s="17">
        <v>97516.800000000003</v>
      </c>
      <c r="L37" s="17">
        <v>96422.399999999994</v>
      </c>
      <c r="M37" s="17">
        <v>96825.600000000006</v>
      </c>
      <c r="N37" s="17">
        <v>96134.399999999994</v>
      </c>
      <c r="O37" s="17">
        <v>96825.600000000006</v>
      </c>
      <c r="P37" s="17">
        <v>96480</v>
      </c>
      <c r="Q37" s="17">
        <v>95731.199999999997</v>
      </c>
      <c r="R37" s="17">
        <v>95788.800000000003</v>
      </c>
      <c r="S37" s="17">
        <v>96883.199999999997</v>
      </c>
      <c r="T37" s="17">
        <v>96364.800000000003</v>
      </c>
      <c r="U37" s="17">
        <v>96480</v>
      </c>
      <c r="V37" s="17">
        <v>97574.399999999994</v>
      </c>
      <c r="W37" s="17">
        <v>96998.399999999994</v>
      </c>
      <c r="X37" s="17">
        <v>95846.399999999994</v>
      </c>
      <c r="Y37" s="17">
        <v>96134.399999999994</v>
      </c>
      <c r="Z37" s="17">
        <v>96019.199999999997</v>
      </c>
      <c r="AA37" s="17">
        <v>96076.800000000003</v>
      </c>
      <c r="AB37" s="17">
        <v>96940.800000000003</v>
      </c>
      <c r="AC37" s="17">
        <v>96652.800000000003</v>
      </c>
    </row>
    <row r="38" spans="1:29" x14ac:dyDescent="0.25">
      <c r="A38" s="17" t="s">
        <v>202</v>
      </c>
      <c r="B38" s="17">
        <v>103</v>
      </c>
      <c r="C38" s="17">
        <v>9</v>
      </c>
      <c r="D38" s="17">
        <v>7</v>
      </c>
      <c r="E38" s="17">
        <v>2013</v>
      </c>
      <c r="F38" s="17">
        <v>95731.199999999997</v>
      </c>
      <c r="G38" s="17">
        <v>97228.800000000003</v>
      </c>
      <c r="H38" s="17">
        <v>96652.800000000003</v>
      </c>
      <c r="I38" s="17">
        <v>96192</v>
      </c>
      <c r="J38" s="17">
        <v>97228.800000000003</v>
      </c>
      <c r="K38" s="17">
        <v>96883.199999999997</v>
      </c>
      <c r="L38" s="17">
        <v>96595.199999999997</v>
      </c>
      <c r="M38" s="17">
        <v>96076.800000000003</v>
      </c>
      <c r="N38" s="17">
        <v>96307.199999999997</v>
      </c>
      <c r="O38" s="17">
        <v>97171.199999999997</v>
      </c>
      <c r="P38" s="17">
        <v>95731.199999999997</v>
      </c>
      <c r="Q38" s="17">
        <v>96192</v>
      </c>
      <c r="R38" s="17">
        <v>95500.800000000003</v>
      </c>
      <c r="S38" s="17">
        <v>95731.199999999997</v>
      </c>
      <c r="T38" s="17">
        <v>95961.600000000006</v>
      </c>
      <c r="U38" s="17">
        <v>95846.399999999994</v>
      </c>
      <c r="V38" s="17">
        <v>95961.600000000006</v>
      </c>
      <c r="W38" s="17">
        <v>95097.600000000006</v>
      </c>
      <c r="X38" s="17">
        <v>94982.399999999994</v>
      </c>
      <c r="Y38" s="17">
        <v>95731.199999999997</v>
      </c>
      <c r="Z38" s="17">
        <v>96307.199999999997</v>
      </c>
      <c r="AA38" s="17">
        <v>95500.800000000003</v>
      </c>
      <c r="AB38" s="17">
        <v>95155.199999999997</v>
      </c>
      <c r="AC38" s="17">
        <v>95788.800000000003</v>
      </c>
    </row>
    <row r="39" spans="1:29" x14ac:dyDescent="0.25">
      <c r="A39" s="17" t="s">
        <v>202</v>
      </c>
      <c r="B39" s="17">
        <v>103</v>
      </c>
      <c r="C39" s="17">
        <v>9</v>
      </c>
      <c r="D39" s="17">
        <v>8</v>
      </c>
      <c r="E39" s="17">
        <v>2013</v>
      </c>
      <c r="F39" s="17">
        <v>95616</v>
      </c>
      <c r="G39" s="17">
        <v>95270.399999999994</v>
      </c>
      <c r="H39" s="17">
        <v>95040</v>
      </c>
      <c r="I39" s="17">
        <v>95961.600000000006</v>
      </c>
      <c r="J39" s="17">
        <v>95961.600000000006</v>
      </c>
      <c r="K39" s="17">
        <v>95328</v>
      </c>
      <c r="L39" s="17">
        <v>95731.199999999997</v>
      </c>
      <c r="M39" s="17">
        <v>95904</v>
      </c>
      <c r="N39" s="17">
        <v>94982.399999999994</v>
      </c>
      <c r="O39" s="17">
        <v>94464</v>
      </c>
      <c r="P39" s="17">
        <v>95328</v>
      </c>
      <c r="Q39" s="17">
        <v>94982.399999999994</v>
      </c>
      <c r="R39" s="17">
        <v>94464</v>
      </c>
      <c r="S39" s="17">
        <v>80236.800000000003</v>
      </c>
      <c r="T39" s="17">
        <v>93312</v>
      </c>
      <c r="U39" s="17">
        <v>93600</v>
      </c>
      <c r="V39" s="17">
        <v>94118.399999999994</v>
      </c>
      <c r="W39" s="17">
        <v>94867.199999999997</v>
      </c>
      <c r="X39" s="17">
        <v>95155.199999999997</v>
      </c>
      <c r="Y39" s="17">
        <v>94291.199999999997</v>
      </c>
      <c r="Z39" s="17">
        <v>94579.199999999997</v>
      </c>
      <c r="AA39" s="17">
        <v>93196.800000000003</v>
      </c>
      <c r="AB39" s="17">
        <v>93888</v>
      </c>
      <c r="AC39" s="17">
        <v>94176</v>
      </c>
    </row>
    <row r="40" spans="1:29" x14ac:dyDescent="0.25">
      <c r="A40" s="17" t="s">
        <v>202</v>
      </c>
      <c r="B40" s="17">
        <v>103</v>
      </c>
      <c r="C40" s="17">
        <v>9</v>
      </c>
      <c r="D40" s="17">
        <v>9</v>
      </c>
      <c r="E40" s="17">
        <v>2013</v>
      </c>
      <c r="F40" s="17">
        <v>94003.199999999997</v>
      </c>
      <c r="G40" s="17">
        <v>95155.199999999997</v>
      </c>
      <c r="H40" s="17">
        <v>94060.800000000003</v>
      </c>
      <c r="I40" s="17">
        <v>95155.199999999997</v>
      </c>
      <c r="J40" s="17">
        <v>94636.800000000003</v>
      </c>
      <c r="K40" s="17">
        <v>94003.199999999997</v>
      </c>
      <c r="L40" s="17">
        <v>95443.199999999997</v>
      </c>
      <c r="M40" s="17">
        <v>94752</v>
      </c>
      <c r="N40" s="17">
        <v>94809.600000000006</v>
      </c>
      <c r="O40" s="17">
        <v>96076.800000000003</v>
      </c>
      <c r="P40" s="17">
        <v>95040</v>
      </c>
      <c r="Q40" s="17">
        <v>95385.600000000006</v>
      </c>
      <c r="R40" s="17">
        <v>96940.800000000003</v>
      </c>
      <c r="S40" s="17">
        <v>96307.199999999997</v>
      </c>
      <c r="T40" s="17">
        <v>94694.399999999994</v>
      </c>
      <c r="U40" s="17">
        <v>95558.399999999994</v>
      </c>
      <c r="V40" s="17">
        <v>95731.199999999997</v>
      </c>
      <c r="W40" s="17">
        <v>94924.800000000003</v>
      </c>
      <c r="X40" s="17">
        <v>95731.199999999997</v>
      </c>
      <c r="Y40" s="17">
        <v>95731.199999999997</v>
      </c>
      <c r="Z40" s="17">
        <v>95443.199999999997</v>
      </c>
      <c r="AA40" s="17">
        <v>95212.800000000003</v>
      </c>
      <c r="AB40" s="17">
        <v>94867.199999999997</v>
      </c>
      <c r="AC40" s="17">
        <v>95500.800000000003</v>
      </c>
    </row>
    <row r="41" spans="1:29" x14ac:dyDescent="0.25">
      <c r="A41" s="17" t="s">
        <v>202</v>
      </c>
      <c r="B41" s="17">
        <v>103</v>
      </c>
      <c r="C41" s="17">
        <v>9</v>
      </c>
      <c r="D41" s="17">
        <v>10</v>
      </c>
      <c r="E41" s="17">
        <v>2013</v>
      </c>
      <c r="F41" s="17">
        <v>96076.800000000003</v>
      </c>
      <c r="G41" s="17">
        <v>95788.800000000003</v>
      </c>
      <c r="H41" s="17">
        <v>95500.800000000003</v>
      </c>
      <c r="I41" s="17">
        <v>95097.600000000006</v>
      </c>
      <c r="J41" s="17">
        <v>96768</v>
      </c>
      <c r="K41" s="17">
        <v>94636.800000000003</v>
      </c>
      <c r="L41" s="17">
        <v>96307.199999999997</v>
      </c>
      <c r="M41" s="17">
        <v>96192</v>
      </c>
      <c r="N41" s="17">
        <v>95961.600000000006</v>
      </c>
      <c r="O41" s="17">
        <v>95961.600000000006</v>
      </c>
      <c r="P41" s="17">
        <v>96134.399999999994</v>
      </c>
      <c r="Q41" s="17">
        <v>95731.199999999997</v>
      </c>
      <c r="R41" s="17">
        <v>95904</v>
      </c>
      <c r="S41" s="17">
        <v>95500.800000000003</v>
      </c>
      <c r="T41" s="17">
        <v>96768</v>
      </c>
      <c r="U41" s="17">
        <v>96422.399999999994</v>
      </c>
      <c r="V41" s="17">
        <v>95904</v>
      </c>
      <c r="W41" s="17">
        <v>95961.600000000006</v>
      </c>
      <c r="X41" s="17">
        <v>95961.600000000006</v>
      </c>
      <c r="Y41" s="17">
        <v>95270.399999999994</v>
      </c>
      <c r="Z41" s="17">
        <v>95328</v>
      </c>
      <c r="AA41" s="17">
        <v>96249.600000000006</v>
      </c>
      <c r="AB41" s="17">
        <v>95673.600000000006</v>
      </c>
      <c r="AC41" s="17">
        <v>95961.600000000006</v>
      </c>
    </row>
    <row r="42" spans="1:29" x14ac:dyDescent="0.25">
      <c r="A42" s="17" t="s">
        <v>202</v>
      </c>
      <c r="B42" s="17">
        <v>103</v>
      </c>
      <c r="C42" s="17">
        <v>9</v>
      </c>
      <c r="D42" s="17">
        <v>11</v>
      </c>
      <c r="E42" s="17">
        <v>2013</v>
      </c>
      <c r="F42" s="17">
        <v>95961.600000000006</v>
      </c>
      <c r="G42" s="17">
        <v>96019.199999999997</v>
      </c>
      <c r="H42" s="17">
        <v>95385.600000000006</v>
      </c>
      <c r="I42" s="17">
        <v>95904</v>
      </c>
      <c r="J42" s="17">
        <v>96192</v>
      </c>
      <c r="K42" s="17">
        <v>94636.800000000003</v>
      </c>
      <c r="L42" s="17">
        <v>95385.600000000006</v>
      </c>
      <c r="M42" s="17">
        <v>95673.600000000006</v>
      </c>
      <c r="N42" s="17">
        <v>95097.600000000006</v>
      </c>
      <c r="O42" s="17">
        <v>95731.199999999997</v>
      </c>
      <c r="P42" s="17">
        <v>95961.600000000006</v>
      </c>
      <c r="Q42" s="17">
        <v>95788.800000000003</v>
      </c>
      <c r="R42" s="17">
        <v>96883.199999999997</v>
      </c>
      <c r="S42" s="17">
        <v>95558.399999999994</v>
      </c>
      <c r="T42" s="17">
        <v>96364.800000000003</v>
      </c>
      <c r="U42" s="17">
        <v>96134.399999999994</v>
      </c>
      <c r="V42" s="17">
        <v>96192</v>
      </c>
      <c r="W42" s="17">
        <v>95961.600000000006</v>
      </c>
      <c r="X42" s="17">
        <v>95616</v>
      </c>
      <c r="Y42" s="17">
        <v>95443.199999999997</v>
      </c>
      <c r="Z42" s="17">
        <v>95616</v>
      </c>
      <c r="AA42" s="17">
        <v>94867.199999999997</v>
      </c>
      <c r="AB42" s="17">
        <v>95500.800000000003</v>
      </c>
      <c r="AC42" s="17">
        <v>96192</v>
      </c>
    </row>
    <row r="43" spans="1:29" x14ac:dyDescent="0.25">
      <c r="A43" s="17" t="s">
        <v>202</v>
      </c>
      <c r="B43" s="17">
        <v>103</v>
      </c>
      <c r="C43" s="17">
        <v>9</v>
      </c>
      <c r="D43" s="17">
        <v>12</v>
      </c>
      <c r="E43" s="17">
        <v>2013</v>
      </c>
      <c r="F43" s="17">
        <v>96364.800000000003</v>
      </c>
      <c r="G43" s="17">
        <v>95673.600000000006</v>
      </c>
      <c r="H43" s="17">
        <v>95788.800000000003</v>
      </c>
      <c r="I43" s="17">
        <v>96019.199999999997</v>
      </c>
      <c r="J43" s="17">
        <v>95788.800000000003</v>
      </c>
      <c r="K43" s="17">
        <v>95155.199999999997</v>
      </c>
      <c r="L43" s="17">
        <v>96134.399999999994</v>
      </c>
      <c r="M43" s="17">
        <v>95500.800000000003</v>
      </c>
      <c r="N43" s="17">
        <v>95904</v>
      </c>
      <c r="O43" s="17">
        <v>95040</v>
      </c>
      <c r="P43" s="17">
        <v>95443.199999999997</v>
      </c>
      <c r="Q43" s="17">
        <v>96249.600000000006</v>
      </c>
      <c r="R43" s="17">
        <v>95904</v>
      </c>
      <c r="S43" s="17">
        <v>95788.800000000003</v>
      </c>
      <c r="T43" s="17">
        <v>96019.199999999997</v>
      </c>
      <c r="U43" s="17">
        <v>95673.600000000006</v>
      </c>
      <c r="V43" s="17">
        <v>94809.600000000006</v>
      </c>
      <c r="W43" s="17">
        <v>94694.399999999994</v>
      </c>
      <c r="X43" s="17">
        <v>96192</v>
      </c>
      <c r="Y43" s="17">
        <v>95270.399999999994</v>
      </c>
      <c r="Z43" s="17">
        <v>95270.399999999994</v>
      </c>
      <c r="AA43" s="17">
        <v>95385.600000000006</v>
      </c>
      <c r="AB43" s="17">
        <v>95558.399999999994</v>
      </c>
      <c r="AC43" s="17">
        <v>96019.199999999997</v>
      </c>
    </row>
    <row r="44" spans="1:29" x14ac:dyDescent="0.25">
      <c r="A44" s="17" t="s">
        <v>202</v>
      </c>
      <c r="B44" s="17">
        <v>103</v>
      </c>
      <c r="C44" s="17">
        <v>9</v>
      </c>
      <c r="D44" s="17">
        <v>13</v>
      </c>
      <c r="E44" s="17">
        <v>2013</v>
      </c>
      <c r="F44" s="17">
        <v>95788.800000000003</v>
      </c>
      <c r="G44" s="17">
        <v>97171.199999999997</v>
      </c>
      <c r="H44" s="17">
        <v>96480</v>
      </c>
      <c r="I44" s="17">
        <v>96307.199999999997</v>
      </c>
      <c r="J44" s="17">
        <v>96249.600000000006</v>
      </c>
      <c r="K44" s="17">
        <v>96134.399999999994</v>
      </c>
      <c r="L44" s="17">
        <v>95616</v>
      </c>
      <c r="M44" s="17">
        <v>95846.399999999994</v>
      </c>
      <c r="N44" s="17">
        <v>95616</v>
      </c>
      <c r="O44" s="17">
        <v>94809.600000000006</v>
      </c>
      <c r="P44" s="17">
        <v>94118.399999999994</v>
      </c>
      <c r="Q44" s="17">
        <v>95443.199999999997</v>
      </c>
      <c r="R44" s="17">
        <v>96192</v>
      </c>
      <c r="S44" s="17">
        <v>95731.199999999997</v>
      </c>
      <c r="T44" s="17">
        <v>96537.600000000006</v>
      </c>
      <c r="U44" s="17">
        <v>96076.800000000003</v>
      </c>
      <c r="V44" s="17">
        <v>96940.800000000003</v>
      </c>
      <c r="W44" s="17">
        <v>96940.800000000003</v>
      </c>
      <c r="X44" s="17">
        <v>96134.399999999994</v>
      </c>
      <c r="Y44" s="17">
        <v>96076.800000000003</v>
      </c>
      <c r="Z44" s="17">
        <v>96192</v>
      </c>
      <c r="AA44" s="17">
        <v>95846.399999999994</v>
      </c>
      <c r="AB44" s="17">
        <v>95155.199999999997</v>
      </c>
      <c r="AC44" s="17">
        <v>95616</v>
      </c>
    </row>
    <row r="45" spans="1:29" x14ac:dyDescent="0.25">
      <c r="A45" s="17" t="s">
        <v>202</v>
      </c>
      <c r="B45" s="17">
        <v>103</v>
      </c>
      <c r="C45" s="17">
        <v>9</v>
      </c>
      <c r="D45" s="17">
        <v>14</v>
      </c>
      <c r="E45" s="17">
        <v>2013</v>
      </c>
      <c r="F45" s="17">
        <v>95212.800000000003</v>
      </c>
      <c r="G45" s="17">
        <v>95673.600000000006</v>
      </c>
      <c r="H45" s="17">
        <v>95788.800000000003</v>
      </c>
      <c r="I45" s="17">
        <v>95500.800000000003</v>
      </c>
      <c r="J45" s="17">
        <v>95328</v>
      </c>
      <c r="K45" s="17">
        <v>94579.199999999997</v>
      </c>
      <c r="L45" s="17">
        <v>94809.600000000006</v>
      </c>
      <c r="M45" s="17">
        <v>95961.600000000006</v>
      </c>
      <c r="N45" s="17">
        <v>95385.600000000006</v>
      </c>
      <c r="O45" s="17">
        <v>94752</v>
      </c>
      <c r="P45" s="17">
        <v>94809.600000000006</v>
      </c>
      <c r="Q45" s="17">
        <v>96249.600000000006</v>
      </c>
      <c r="R45" s="17">
        <v>94348.800000000003</v>
      </c>
      <c r="S45" s="17">
        <v>95500.800000000003</v>
      </c>
      <c r="T45" s="17">
        <v>95616</v>
      </c>
      <c r="U45" s="17">
        <v>96019.199999999997</v>
      </c>
      <c r="V45" s="17">
        <v>95212.800000000003</v>
      </c>
      <c r="W45" s="17">
        <v>96019.199999999997</v>
      </c>
      <c r="X45" s="17">
        <v>94694.399999999994</v>
      </c>
      <c r="Y45" s="17">
        <v>95097.600000000006</v>
      </c>
      <c r="Z45" s="17">
        <v>95731.199999999997</v>
      </c>
      <c r="AA45" s="17">
        <v>95155.199999999997</v>
      </c>
      <c r="AB45" s="17">
        <v>94694.399999999994</v>
      </c>
      <c r="AC45" s="17">
        <v>95328</v>
      </c>
    </row>
    <row r="46" spans="1:29" x14ac:dyDescent="0.25">
      <c r="A46" s="17" t="s">
        <v>202</v>
      </c>
      <c r="B46" s="17">
        <v>103</v>
      </c>
      <c r="C46" s="17">
        <v>9</v>
      </c>
      <c r="D46" s="17">
        <v>15</v>
      </c>
      <c r="E46" s="17">
        <v>2013</v>
      </c>
      <c r="F46" s="17">
        <v>95443.199999999997</v>
      </c>
      <c r="G46" s="17">
        <v>95270.399999999994</v>
      </c>
      <c r="H46" s="17">
        <v>94636.800000000003</v>
      </c>
      <c r="I46" s="17">
        <v>95270.399999999994</v>
      </c>
      <c r="J46" s="17">
        <v>94924.800000000003</v>
      </c>
      <c r="K46" s="17">
        <v>94924.800000000003</v>
      </c>
      <c r="L46" s="17">
        <v>95558.399999999994</v>
      </c>
      <c r="M46" s="17">
        <v>95616</v>
      </c>
      <c r="N46" s="17">
        <v>94809.600000000006</v>
      </c>
      <c r="O46" s="17">
        <v>96249.600000000006</v>
      </c>
      <c r="P46" s="17">
        <v>97344</v>
      </c>
      <c r="Q46" s="17">
        <v>96825.600000000006</v>
      </c>
      <c r="R46" s="17">
        <v>97632</v>
      </c>
      <c r="S46" s="17">
        <v>97747.199999999997</v>
      </c>
      <c r="T46" s="17">
        <v>95961.600000000006</v>
      </c>
      <c r="U46" s="17">
        <v>96652.800000000003</v>
      </c>
      <c r="V46" s="17">
        <v>96883.199999999997</v>
      </c>
      <c r="W46" s="17">
        <v>96768</v>
      </c>
      <c r="X46" s="17">
        <v>96537.600000000006</v>
      </c>
      <c r="Y46" s="17">
        <v>96537.600000000006</v>
      </c>
      <c r="Z46" s="17">
        <v>96480</v>
      </c>
      <c r="AA46" s="17">
        <v>96307.199999999997</v>
      </c>
      <c r="AB46" s="17">
        <v>96883.199999999997</v>
      </c>
      <c r="AC46" s="17">
        <v>97862.399999999994</v>
      </c>
    </row>
    <row r="47" spans="1:29" x14ac:dyDescent="0.25">
      <c r="A47" s="17" t="s">
        <v>202</v>
      </c>
      <c r="B47" s="17">
        <v>103</v>
      </c>
      <c r="C47" s="17">
        <v>9</v>
      </c>
      <c r="D47" s="17">
        <v>16</v>
      </c>
      <c r="E47" s="17">
        <v>2013</v>
      </c>
      <c r="F47" s="17">
        <v>98496</v>
      </c>
      <c r="G47" s="17">
        <v>98553.600000000006</v>
      </c>
      <c r="H47" s="17">
        <v>99360</v>
      </c>
      <c r="I47" s="17">
        <v>98784</v>
      </c>
      <c r="J47" s="17">
        <v>99648</v>
      </c>
      <c r="K47" s="17">
        <v>99244.800000000003</v>
      </c>
      <c r="L47" s="17">
        <v>99648</v>
      </c>
      <c r="M47" s="17">
        <v>99187.199999999997</v>
      </c>
      <c r="N47" s="17">
        <v>98035.199999999997</v>
      </c>
      <c r="O47" s="17">
        <v>98380.800000000003</v>
      </c>
      <c r="P47" s="17">
        <v>98841.600000000006</v>
      </c>
      <c r="Q47" s="17">
        <v>98035.199999999997</v>
      </c>
      <c r="R47" s="17">
        <v>98726.399999999994</v>
      </c>
      <c r="S47" s="17">
        <v>99244.800000000003</v>
      </c>
      <c r="T47" s="17">
        <v>98553.600000000006</v>
      </c>
      <c r="U47" s="17">
        <v>98611.199999999997</v>
      </c>
      <c r="V47" s="17">
        <v>99302.399999999994</v>
      </c>
      <c r="W47" s="17">
        <v>98323.199999999997</v>
      </c>
      <c r="X47" s="17">
        <v>98092.800000000003</v>
      </c>
      <c r="Y47" s="17">
        <v>98380.800000000003</v>
      </c>
      <c r="Z47" s="17">
        <v>98784</v>
      </c>
      <c r="AA47" s="17">
        <v>99187.199999999997</v>
      </c>
      <c r="AB47" s="17">
        <v>98496</v>
      </c>
      <c r="AC47" s="17">
        <v>99072</v>
      </c>
    </row>
    <row r="48" spans="1:29" x14ac:dyDescent="0.25">
      <c r="A48" s="17" t="s">
        <v>202</v>
      </c>
      <c r="B48" s="17">
        <v>103</v>
      </c>
      <c r="C48" s="17">
        <v>9</v>
      </c>
      <c r="D48" s="17">
        <v>17</v>
      </c>
      <c r="E48" s="17">
        <v>2013</v>
      </c>
      <c r="F48" s="17">
        <v>99993.600000000006</v>
      </c>
      <c r="G48" s="17">
        <v>100166.39999999999</v>
      </c>
      <c r="H48" s="17">
        <v>99705.600000000006</v>
      </c>
      <c r="I48" s="17">
        <v>99417.600000000006</v>
      </c>
      <c r="J48" s="17">
        <v>99129.600000000006</v>
      </c>
      <c r="K48" s="17">
        <v>99244.800000000003</v>
      </c>
      <c r="L48" s="17">
        <v>99129.600000000006</v>
      </c>
      <c r="M48" s="17">
        <v>52358.400000000001</v>
      </c>
      <c r="N48" s="17">
        <v>7084.8</v>
      </c>
      <c r="O48" s="17">
        <v>6278.4</v>
      </c>
      <c r="P48" s="17">
        <v>4780.8</v>
      </c>
      <c r="Q48" s="17">
        <v>5126.3999999999996</v>
      </c>
      <c r="R48" s="17">
        <v>5356.8</v>
      </c>
      <c r="S48" s="17">
        <v>5414.4</v>
      </c>
      <c r="T48" s="17">
        <v>5529.6</v>
      </c>
      <c r="U48" s="17">
        <v>5356.8</v>
      </c>
      <c r="V48" s="17">
        <v>5760</v>
      </c>
      <c r="W48" s="17">
        <v>5587.2</v>
      </c>
      <c r="X48" s="17">
        <v>5356.8</v>
      </c>
      <c r="Y48" s="17">
        <v>5356.8</v>
      </c>
      <c r="Z48" s="17">
        <v>5356.8</v>
      </c>
      <c r="AA48" s="17">
        <v>5414.4</v>
      </c>
      <c r="AB48" s="17">
        <v>5472</v>
      </c>
      <c r="AC48" s="17">
        <v>5356.8</v>
      </c>
    </row>
    <row r="49" spans="1:29" x14ac:dyDescent="0.25">
      <c r="A49" s="17" t="s">
        <v>202</v>
      </c>
      <c r="B49" s="17">
        <v>103</v>
      </c>
      <c r="C49" s="17">
        <v>9</v>
      </c>
      <c r="D49" s="17">
        <v>18</v>
      </c>
      <c r="E49" s="17">
        <v>2013</v>
      </c>
      <c r="F49" s="17">
        <v>5241.6000000000004</v>
      </c>
      <c r="G49" s="17">
        <v>5414.4</v>
      </c>
      <c r="H49" s="17">
        <v>5241.6000000000004</v>
      </c>
      <c r="I49" s="17">
        <v>5184</v>
      </c>
      <c r="J49" s="17">
        <v>5241.6000000000004</v>
      </c>
      <c r="K49" s="17">
        <v>3340.8</v>
      </c>
      <c r="L49" s="17">
        <v>3225.6</v>
      </c>
      <c r="M49" s="17">
        <v>4723.2</v>
      </c>
      <c r="N49" s="17">
        <v>6048</v>
      </c>
      <c r="O49" s="17">
        <v>5875.2</v>
      </c>
      <c r="P49" s="17">
        <v>6105.6</v>
      </c>
      <c r="Q49" s="17">
        <v>6105.6</v>
      </c>
      <c r="R49" s="17">
        <v>6220.8</v>
      </c>
      <c r="S49" s="17">
        <v>6048</v>
      </c>
      <c r="T49" s="17">
        <v>5875.2</v>
      </c>
      <c r="U49" s="17">
        <v>5990.4</v>
      </c>
      <c r="V49" s="17">
        <v>5587.2</v>
      </c>
      <c r="W49" s="17">
        <v>5817.6</v>
      </c>
      <c r="X49" s="17">
        <v>5702.4</v>
      </c>
      <c r="Y49" s="17">
        <v>5875.2</v>
      </c>
      <c r="Z49" s="17">
        <v>6220.8</v>
      </c>
      <c r="AA49" s="17">
        <v>6278.4</v>
      </c>
      <c r="AB49" s="17">
        <v>6163.2</v>
      </c>
      <c r="AC49" s="17">
        <v>5990.4</v>
      </c>
    </row>
    <row r="50" spans="1:29" x14ac:dyDescent="0.25">
      <c r="A50" s="17" t="s">
        <v>202</v>
      </c>
      <c r="B50" s="17">
        <v>103</v>
      </c>
      <c r="C50" s="17">
        <v>9</v>
      </c>
      <c r="D50" s="17">
        <v>19</v>
      </c>
      <c r="E50" s="17">
        <v>2013</v>
      </c>
      <c r="F50" s="17">
        <v>5817.6</v>
      </c>
      <c r="G50" s="17">
        <v>5990.4</v>
      </c>
      <c r="H50" s="17">
        <v>6105.6</v>
      </c>
      <c r="I50" s="17">
        <v>6220.8</v>
      </c>
      <c r="J50" s="17">
        <v>6048</v>
      </c>
      <c r="K50" s="17">
        <v>6163.2</v>
      </c>
      <c r="L50" s="17">
        <v>5875.2</v>
      </c>
      <c r="M50" s="17">
        <v>42105.599999999999</v>
      </c>
      <c r="N50" s="17">
        <v>96940.800000000003</v>
      </c>
      <c r="O50" s="17">
        <v>98496</v>
      </c>
      <c r="P50" s="17">
        <v>97862.399999999994</v>
      </c>
      <c r="Q50" s="17">
        <v>97574.399999999994</v>
      </c>
      <c r="R50" s="17">
        <v>97459.199999999997</v>
      </c>
      <c r="S50" s="17">
        <v>96883.199999999997</v>
      </c>
      <c r="T50" s="17">
        <v>96480</v>
      </c>
      <c r="U50" s="17">
        <v>97977.600000000006</v>
      </c>
      <c r="V50" s="17">
        <v>97804.800000000003</v>
      </c>
      <c r="W50" s="17">
        <v>97056</v>
      </c>
      <c r="X50" s="17">
        <v>96883.199999999997</v>
      </c>
      <c r="Y50" s="17">
        <v>96825.600000000006</v>
      </c>
      <c r="Z50" s="17">
        <v>97228.800000000003</v>
      </c>
      <c r="AA50" s="17">
        <v>97344</v>
      </c>
      <c r="AB50" s="17">
        <v>96307.199999999997</v>
      </c>
      <c r="AC50" s="17">
        <v>97344</v>
      </c>
    </row>
    <row r="51" spans="1:29" x14ac:dyDescent="0.25">
      <c r="A51" s="17" t="s">
        <v>202</v>
      </c>
      <c r="B51" s="17">
        <v>103</v>
      </c>
      <c r="C51" s="17">
        <v>9</v>
      </c>
      <c r="D51" s="17">
        <v>20</v>
      </c>
      <c r="E51" s="17">
        <v>2013</v>
      </c>
      <c r="F51" s="17">
        <v>97171.199999999997</v>
      </c>
      <c r="G51" s="17">
        <v>96883.199999999997</v>
      </c>
      <c r="H51" s="17">
        <v>96825.600000000006</v>
      </c>
      <c r="I51" s="17">
        <v>96652.800000000003</v>
      </c>
      <c r="J51" s="17">
        <v>97113.600000000006</v>
      </c>
      <c r="K51" s="17">
        <v>96825.600000000006</v>
      </c>
      <c r="L51" s="17">
        <v>96940.800000000003</v>
      </c>
      <c r="M51" s="17">
        <v>96710.399999999994</v>
      </c>
      <c r="N51" s="17">
        <v>97862.399999999994</v>
      </c>
      <c r="O51" s="17">
        <v>97632</v>
      </c>
      <c r="P51" s="17">
        <v>98035.199999999997</v>
      </c>
      <c r="Q51" s="17">
        <v>97401.600000000006</v>
      </c>
      <c r="R51" s="17">
        <v>96537.600000000006</v>
      </c>
      <c r="S51" s="17">
        <v>98035.199999999997</v>
      </c>
      <c r="T51" s="17">
        <v>97747.199999999997</v>
      </c>
      <c r="U51" s="17">
        <v>97459.199999999997</v>
      </c>
      <c r="V51" s="17">
        <v>97804.800000000003</v>
      </c>
      <c r="W51" s="17">
        <v>97574.399999999994</v>
      </c>
      <c r="X51" s="17">
        <v>97344</v>
      </c>
      <c r="Y51" s="17">
        <v>96825.600000000006</v>
      </c>
      <c r="Z51" s="17">
        <v>96652.800000000003</v>
      </c>
      <c r="AA51" s="17">
        <v>96364.800000000003</v>
      </c>
      <c r="AB51" s="17">
        <v>97056</v>
      </c>
      <c r="AC51" s="17">
        <v>97401.600000000006</v>
      </c>
    </row>
    <row r="52" spans="1:29" x14ac:dyDescent="0.25">
      <c r="A52" s="17" t="s">
        <v>202</v>
      </c>
      <c r="B52" s="17">
        <v>103</v>
      </c>
      <c r="C52" s="17">
        <v>9</v>
      </c>
      <c r="D52" s="17">
        <v>21</v>
      </c>
      <c r="E52" s="17">
        <v>2013</v>
      </c>
      <c r="F52" s="17">
        <v>96480</v>
      </c>
      <c r="G52" s="17">
        <v>96825.600000000006</v>
      </c>
      <c r="H52" s="17">
        <v>96998.399999999994</v>
      </c>
      <c r="I52" s="17">
        <v>96710.399999999994</v>
      </c>
      <c r="J52" s="17">
        <v>96825.600000000006</v>
      </c>
      <c r="K52" s="17">
        <v>96768</v>
      </c>
      <c r="L52" s="17">
        <v>96537.600000000006</v>
      </c>
      <c r="M52" s="17">
        <v>96940.800000000003</v>
      </c>
      <c r="N52" s="17">
        <v>95673.600000000006</v>
      </c>
      <c r="O52" s="17">
        <v>96422.399999999994</v>
      </c>
      <c r="P52" s="17">
        <v>96710.399999999994</v>
      </c>
      <c r="Q52" s="17">
        <v>96768</v>
      </c>
      <c r="R52" s="17">
        <v>98438.399999999994</v>
      </c>
      <c r="S52" s="17">
        <v>99187.199999999997</v>
      </c>
      <c r="T52" s="17">
        <v>100224</v>
      </c>
      <c r="U52" s="17">
        <v>98438.399999999994</v>
      </c>
      <c r="V52" s="17">
        <v>97056</v>
      </c>
      <c r="W52" s="17">
        <v>96883.199999999997</v>
      </c>
      <c r="X52" s="17">
        <v>95788.800000000003</v>
      </c>
      <c r="Y52" s="17">
        <v>95788.800000000003</v>
      </c>
      <c r="Z52" s="17">
        <v>97920</v>
      </c>
      <c r="AA52" s="17">
        <v>96537.600000000006</v>
      </c>
      <c r="AB52" s="17">
        <v>96134.399999999994</v>
      </c>
      <c r="AC52" s="17">
        <v>96768</v>
      </c>
    </row>
    <row r="53" spans="1:29" x14ac:dyDescent="0.25">
      <c r="A53" s="17" t="s">
        <v>202</v>
      </c>
      <c r="B53" s="17">
        <v>103</v>
      </c>
      <c r="C53" s="17">
        <v>9</v>
      </c>
      <c r="D53" s="17">
        <v>22</v>
      </c>
      <c r="E53" s="17">
        <v>2013</v>
      </c>
      <c r="F53" s="17">
        <v>98035.199999999997</v>
      </c>
      <c r="G53" s="17">
        <v>96883.199999999997</v>
      </c>
      <c r="H53" s="17">
        <v>96710.399999999994</v>
      </c>
      <c r="I53" s="17">
        <v>96710.399999999994</v>
      </c>
      <c r="J53" s="17">
        <v>97056</v>
      </c>
      <c r="K53" s="17">
        <v>97516.800000000003</v>
      </c>
      <c r="L53" s="17">
        <v>96710.399999999994</v>
      </c>
      <c r="M53" s="17">
        <v>96480</v>
      </c>
      <c r="N53" s="17">
        <v>99072</v>
      </c>
      <c r="O53" s="17">
        <v>97228.800000000003</v>
      </c>
      <c r="P53" s="17">
        <v>96998.399999999994</v>
      </c>
      <c r="Q53" s="17">
        <v>98092.800000000003</v>
      </c>
      <c r="R53" s="17">
        <v>97977.600000000006</v>
      </c>
      <c r="S53" s="17">
        <v>97401.600000000006</v>
      </c>
      <c r="T53" s="17">
        <v>97747.199999999997</v>
      </c>
      <c r="U53" s="17">
        <v>98092.800000000003</v>
      </c>
      <c r="V53" s="17">
        <v>98323.199999999997</v>
      </c>
      <c r="W53" s="17">
        <v>97401.600000000006</v>
      </c>
      <c r="X53" s="17">
        <v>97228.800000000003</v>
      </c>
      <c r="Y53" s="17">
        <v>97401.600000000006</v>
      </c>
      <c r="Z53" s="17">
        <v>96652.800000000003</v>
      </c>
      <c r="AA53" s="17">
        <v>97228.800000000003</v>
      </c>
      <c r="AB53" s="17">
        <v>97286.399999999994</v>
      </c>
      <c r="AC53" s="17">
        <v>97689.600000000006</v>
      </c>
    </row>
    <row r="54" spans="1:29" x14ac:dyDescent="0.25">
      <c r="A54" s="17" t="s">
        <v>202</v>
      </c>
      <c r="B54" s="17">
        <v>103</v>
      </c>
      <c r="C54" s="17">
        <v>9</v>
      </c>
      <c r="D54" s="17">
        <v>23</v>
      </c>
      <c r="E54" s="17">
        <v>2013</v>
      </c>
      <c r="F54" s="17">
        <v>98784</v>
      </c>
      <c r="G54" s="17">
        <v>98438.399999999994</v>
      </c>
      <c r="H54" s="17">
        <v>97689.600000000006</v>
      </c>
      <c r="I54" s="17">
        <v>98208</v>
      </c>
      <c r="J54" s="17">
        <v>98553.600000000006</v>
      </c>
      <c r="K54" s="17">
        <v>98092.800000000003</v>
      </c>
      <c r="L54" s="17">
        <v>98208</v>
      </c>
      <c r="M54" s="17">
        <v>97574.399999999994</v>
      </c>
      <c r="N54" s="17">
        <v>98323.199999999997</v>
      </c>
      <c r="O54" s="17">
        <v>99475.199999999997</v>
      </c>
      <c r="P54" s="17">
        <v>97286.399999999994</v>
      </c>
      <c r="Q54" s="17">
        <v>97228.800000000003</v>
      </c>
      <c r="R54" s="17">
        <v>98380.800000000003</v>
      </c>
      <c r="S54" s="17">
        <v>98323.199999999997</v>
      </c>
      <c r="T54" s="17">
        <v>98035.199999999997</v>
      </c>
      <c r="U54" s="17">
        <v>98668.800000000003</v>
      </c>
      <c r="V54" s="17">
        <v>97632</v>
      </c>
      <c r="W54" s="17">
        <v>97747.199999999997</v>
      </c>
      <c r="X54" s="17">
        <v>98092.800000000003</v>
      </c>
      <c r="Y54" s="17">
        <v>98150.399999999994</v>
      </c>
      <c r="Z54" s="17">
        <v>98150.399999999994</v>
      </c>
      <c r="AA54" s="17">
        <v>98035.199999999997</v>
      </c>
      <c r="AB54" s="17">
        <v>96710.399999999994</v>
      </c>
      <c r="AC54" s="17">
        <v>97344</v>
      </c>
    </row>
    <row r="55" spans="1:29" x14ac:dyDescent="0.25">
      <c r="A55" s="17" t="s">
        <v>202</v>
      </c>
      <c r="B55" s="17">
        <v>103</v>
      </c>
      <c r="C55" s="17">
        <v>9</v>
      </c>
      <c r="D55" s="17">
        <v>24</v>
      </c>
      <c r="E55" s="17">
        <v>2013</v>
      </c>
      <c r="F55" s="17">
        <v>98553.600000000006</v>
      </c>
      <c r="G55" s="17">
        <v>98150.399999999994</v>
      </c>
      <c r="H55" s="17">
        <v>97344</v>
      </c>
      <c r="I55" s="17">
        <v>97228.800000000003</v>
      </c>
      <c r="J55" s="17">
        <v>97977.600000000006</v>
      </c>
      <c r="K55" s="17">
        <v>97228.800000000003</v>
      </c>
      <c r="L55" s="17">
        <v>97344</v>
      </c>
      <c r="M55" s="17">
        <v>97920</v>
      </c>
      <c r="N55" s="17">
        <v>86457.600000000006</v>
      </c>
      <c r="O55" s="17">
        <v>86572.800000000003</v>
      </c>
      <c r="P55" s="17">
        <v>86112</v>
      </c>
      <c r="Q55" s="17">
        <v>86227.199999999997</v>
      </c>
      <c r="R55" s="17">
        <v>91065.600000000006</v>
      </c>
      <c r="S55" s="17">
        <v>98668.800000000003</v>
      </c>
      <c r="T55" s="17">
        <v>98956.800000000003</v>
      </c>
      <c r="U55" s="17">
        <v>99360</v>
      </c>
      <c r="V55" s="17">
        <v>98784</v>
      </c>
      <c r="W55" s="17">
        <v>98841.600000000006</v>
      </c>
      <c r="X55" s="17">
        <v>98611.199999999997</v>
      </c>
      <c r="Y55" s="17">
        <v>98035.199999999997</v>
      </c>
      <c r="Z55" s="17">
        <v>97344</v>
      </c>
      <c r="AA55" s="17">
        <v>98841.600000000006</v>
      </c>
      <c r="AB55" s="17">
        <v>97747.199999999997</v>
      </c>
      <c r="AC55" s="17">
        <v>98553.600000000006</v>
      </c>
    </row>
    <row r="56" spans="1:29" x14ac:dyDescent="0.25">
      <c r="A56" s="17" t="s">
        <v>202</v>
      </c>
      <c r="B56" s="17">
        <v>103</v>
      </c>
      <c r="C56" s="17">
        <v>9</v>
      </c>
      <c r="D56" s="17">
        <v>25</v>
      </c>
      <c r="E56" s="17">
        <v>2013</v>
      </c>
      <c r="F56" s="17">
        <v>98496</v>
      </c>
      <c r="G56" s="17">
        <v>98380.800000000003</v>
      </c>
      <c r="H56" s="17">
        <v>98956.800000000003</v>
      </c>
      <c r="I56" s="17">
        <v>99187.199999999997</v>
      </c>
      <c r="J56" s="17">
        <v>98150.399999999994</v>
      </c>
      <c r="K56" s="17">
        <v>97862.399999999994</v>
      </c>
      <c r="L56" s="17">
        <v>97977.600000000006</v>
      </c>
      <c r="M56" s="17">
        <v>97632</v>
      </c>
      <c r="N56" s="17">
        <v>98496</v>
      </c>
      <c r="O56" s="17">
        <v>98956.800000000003</v>
      </c>
      <c r="P56" s="17">
        <v>97574.399999999994</v>
      </c>
      <c r="Q56" s="17">
        <v>97804.800000000003</v>
      </c>
      <c r="R56" s="17">
        <v>98208</v>
      </c>
      <c r="S56" s="17">
        <v>98265.600000000006</v>
      </c>
      <c r="T56" s="17">
        <v>96249.600000000006</v>
      </c>
      <c r="U56" s="17">
        <v>97574.399999999994</v>
      </c>
      <c r="V56" s="17">
        <v>98726.399999999994</v>
      </c>
      <c r="W56" s="17">
        <v>98035.199999999997</v>
      </c>
      <c r="X56" s="17">
        <v>98150.399999999994</v>
      </c>
      <c r="Y56" s="17">
        <v>96422.399999999994</v>
      </c>
      <c r="Z56" s="17">
        <v>98611.199999999997</v>
      </c>
      <c r="AA56" s="17">
        <v>98092.800000000003</v>
      </c>
      <c r="AB56" s="17">
        <v>97286.399999999994</v>
      </c>
      <c r="AC56" s="17">
        <v>98035.199999999997</v>
      </c>
    </row>
    <row r="57" spans="1:29" x14ac:dyDescent="0.25">
      <c r="A57" s="17" t="s">
        <v>202</v>
      </c>
      <c r="B57" s="17">
        <v>103</v>
      </c>
      <c r="C57" s="17">
        <v>9</v>
      </c>
      <c r="D57" s="17">
        <v>26</v>
      </c>
      <c r="E57" s="17">
        <v>2013</v>
      </c>
      <c r="F57" s="17">
        <v>97920</v>
      </c>
      <c r="G57" s="17">
        <v>98092.800000000003</v>
      </c>
      <c r="H57" s="17">
        <v>97977.600000000006</v>
      </c>
      <c r="I57" s="17">
        <v>98035.199999999997</v>
      </c>
      <c r="J57" s="17">
        <v>97286.399999999994</v>
      </c>
      <c r="K57" s="17">
        <v>97632</v>
      </c>
      <c r="L57" s="17">
        <v>97862.399999999994</v>
      </c>
      <c r="M57" s="17">
        <v>97804.800000000003</v>
      </c>
      <c r="N57" s="17">
        <v>97977.600000000006</v>
      </c>
      <c r="O57" s="17">
        <v>98956.800000000003</v>
      </c>
      <c r="P57" s="17">
        <v>98611.199999999997</v>
      </c>
      <c r="Q57" s="17">
        <v>97459.199999999997</v>
      </c>
      <c r="R57" s="17">
        <v>98150.399999999994</v>
      </c>
      <c r="S57" s="17">
        <v>97401.600000000006</v>
      </c>
      <c r="T57" s="17">
        <v>98035.199999999997</v>
      </c>
      <c r="U57" s="17">
        <v>98323.199999999997</v>
      </c>
      <c r="V57" s="17">
        <v>97344</v>
      </c>
      <c r="W57" s="17">
        <v>97286.399999999994</v>
      </c>
      <c r="X57" s="17">
        <v>98092.800000000003</v>
      </c>
      <c r="Y57" s="17">
        <v>97862.399999999994</v>
      </c>
      <c r="Z57" s="17">
        <v>97459.199999999997</v>
      </c>
      <c r="AA57" s="17">
        <v>97632</v>
      </c>
      <c r="AB57" s="17">
        <v>97228.800000000003</v>
      </c>
      <c r="AC57" s="17">
        <v>97401.600000000006</v>
      </c>
    </row>
    <row r="58" spans="1:29" x14ac:dyDescent="0.25">
      <c r="A58" s="17" t="s">
        <v>202</v>
      </c>
      <c r="B58" s="17">
        <v>103</v>
      </c>
      <c r="C58" s="17">
        <v>9</v>
      </c>
      <c r="D58" s="17">
        <v>27</v>
      </c>
      <c r="E58" s="17">
        <v>2013</v>
      </c>
      <c r="F58" s="17">
        <v>97286.399999999994</v>
      </c>
      <c r="G58" s="17">
        <v>98035.199999999997</v>
      </c>
      <c r="H58" s="17">
        <v>97113.600000000006</v>
      </c>
      <c r="I58" s="17">
        <v>98611.199999999997</v>
      </c>
      <c r="J58" s="17">
        <v>97689.600000000006</v>
      </c>
      <c r="K58" s="17">
        <v>96883.199999999997</v>
      </c>
      <c r="L58" s="17">
        <v>99014.399999999994</v>
      </c>
      <c r="M58" s="17">
        <v>98323.199999999997</v>
      </c>
      <c r="N58" s="17">
        <v>97401.600000000006</v>
      </c>
      <c r="O58" s="17">
        <v>98784</v>
      </c>
      <c r="P58" s="17">
        <v>98956.800000000003</v>
      </c>
      <c r="Q58" s="17">
        <v>97286.399999999994</v>
      </c>
      <c r="R58" s="17">
        <v>97344</v>
      </c>
      <c r="S58" s="17">
        <v>97574.399999999994</v>
      </c>
      <c r="T58" s="17">
        <v>97344</v>
      </c>
      <c r="U58" s="17">
        <v>97516.800000000003</v>
      </c>
      <c r="V58" s="17">
        <v>97401.600000000006</v>
      </c>
      <c r="W58" s="17">
        <v>97574.399999999994</v>
      </c>
      <c r="X58" s="17">
        <v>98784</v>
      </c>
      <c r="Y58" s="17">
        <v>98092.800000000003</v>
      </c>
      <c r="Z58" s="17">
        <v>97747.199999999997</v>
      </c>
      <c r="AA58" s="17">
        <v>97747.199999999997</v>
      </c>
      <c r="AB58" s="17">
        <v>97113.600000000006</v>
      </c>
      <c r="AC58" s="17">
        <v>97574.399999999994</v>
      </c>
    </row>
    <row r="59" spans="1:29" x14ac:dyDescent="0.25">
      <c r="A59" s="17" t="s">
        <v>202</v>
      </c>
      <c r="B59" s="17">
        <v>103</v>
      </c>
      <c r="C59" s="17">
        <v>9</v>
      </c>
      <c r="D59" s="17">
        <v>28</v>
      </c>
      <c r="E59" s="17">
        <v>2013</v>
      </c>
      <c r="F59" s="17">
        <v>97344</v>
      </c>
      <c r="G59" s="17">
        <v>97632</v>
      </c>
      <c r="H59" s="17">
        <v>96076.800000000003</v>
      </c>
      <c r="I59" s="17">
        <v>97113.600000000006</v>
      </c>
      <c r="J59" s="17">
        <v>98150.399999999994</v>
      </c>
      <c r="K59" s="17">
        <v>97747.199999999997</v>
      </c>
      <c r="L59" s="17">
        <v>96595.199999999997</v>
      </c>
      <c r="M59" s="17">
        <v>96076.800000000003</v>
      </c>
      <c r="N59" s="17">
        <v>98265.600000000006</v>
      </c>
      <c r="O59" s="17">
        <v>96652.800000000003</v>
      </c>
      <c r="P59" s="17">
        <v>97920</v>
      </c>
      <c r="Q59" s="17">
        <v>97344</v>
      </c>
      <c r="R59" s="17">
        <v>96364.800000000003</v>
      </c>
      <c r="S59" s="17">
        <v>95673.600000000006</v>
      </c>
      <c r="T59" s="17">
        <v>96940.800000000003</v>
      </c>
      <c r="U59" s="17">
        <v>96595.199999999997</v>
      </c>
      <c r="V59" s="17">
        <v>96883.199999999997</v>
      </c>
      <c r="W59" s="17">
        <v>98553.600000000006</v>
      </c>
      <c r="X59" s="17">
        <v>97171.199999999997</v>
      </c>
      <c r="Y59" s="17">
        <v>96768</v>
      </c>
      <c r="Z59" s="17">
        <v>96652.800000000003</v>
      </c>
      <c r="AA59" s="17">
        <v>97574.399999999994</v>
      </c>
      <c r="AB59" s="17">
        <v>96595.199999999997</v>
      </c>
      <c r="AC59" s="17">
        <v>97171.199999999997</v>
      </c>
    </row>
    <row r="60" spans="1:29" x14ac:dyDescent="0.25">
      <c r="A60" s="17" t="s">
        <v>202</v>
      </c>
      <c r="B60" s="17">
        <v>103</v>
      </c>
      <c r="C60" s="17">
        <v>9</v>
      </c>
      <c r="D60" s="17">
        <v>29</v>
      </c>
      <c r="E60" s="17">
        <v>2013</v>
      </c>
      <c r="F60" s="17">
        <v>96422.399999999994</v>
      </c>
      <c r="G60" s="17">
        <v>97574.399999999994</v>
      </c>
      <c r="H60" s="17">
        <v>96480</v>
      </c>
      <c r="I60" s="17">
        <v>97286.399999999994</v>
      </c>
      <c r="J60" s="17">
        <v>98035.199999999997</v>
      </c>
      <c r="K60" s="17">
        <v>98092.800000000003</v>
      </c>
      <c r="L60" s="17">
        <v>97344</v>
      </c>
      <c r="M60" s="17">
        <v>97459.199999999997</v>
      </c>
      <c r="N60" s="17">
        <v>98553.600000000006</v>
      </c>
      <c r="O60" s="17">
        <v>97632</v>
      </c>
      <c r="P60" s="17">
        <v>97171.199999999997</v>
      </c>
      <c r="Q60" s="17">
        <v>97747.199999999997</v>
      </c>
      <c r="R60" s="17">
        <v>96883.199999999997</v>
      </c>
      <c r="S60" s="17">
        <v>97977.600000000006</v>
      </c>
      <c r="T60" s="17">
        <v>97171.199999999997</v>
      </c>
      <c r="U60" s="17">
        <v>97401.600000000006</v>
      </c>
      <c r="V60" s="17">
        <v>96883.199999999997</v>
      </c>
      <c r="W60" s="17">
        <v>98092.800000000003</v>
      </c>
      <c r="X60" s="17">
        <v>97401.600000000006</v>
      </c>
      <c r="Y60" s="17">
        <v>96883.199999999997</v>
      </c>
      <c r="Z60" s="17">
        <v>96940.800000000003</v>
      </c>
      <c r="AA60" s="17">
        <v>97574.399999999994</v>
      </c>
      <c r="AB60" s="17">
        <v>97056</v>
      </c>
      <c r="AC60" s="17">
        <v>96825.600000000006</v>
      </c>
    </row>
    <row r="61" spans="1:29" x14ac:dyDescent="0.25">
      <c r="A61" s="17" t="s">
        <v>202</v>
      </c>
      <c r="B61" s="17">
        <v>103</v>
      </c>
      <c r="C61" s="17">
        <v>9</v>
      </c>
      <c r="D61" s="17">
        <v>30</v>
      </c>
      <c r="E61" s="17">
        <v>2013</v>
      </c>
      <c r="F61" s="17">
        <v>97747.199999999997</v>
      </c>
      <c r="G61" s="17">
        <v>97689.600000000006</v>
      </c>
      <c r="H61" s="17">
        <v>97689.600000000006</v>
      </c>
      <c r="I61" s="17">
        <v>98380.800000000003</v>
      </c>
      <c r="J61" s="17">
        <v>98956.800000000003</v>
      </c>
      <c r="K61" s="17">
        <v>97747.199999999997</v>
      </c>
      <c r="L61" s="17">
        <v>97862.399999999994</v>
      </c>
      <c r="M61" s="17">
        <v>97459.199999999997</v>
      </c>
      <c r="N61" s="17">
        <v>98553.600000000006</v>
      </c>
      <c r="O61" s="17">
        <v>98092.800000000003</v>
      </c>
      <c r="P61" s="17">
        <v>99187.199999999997</v>
      </c>
      <c r="Q61" s="17">
        <v>99648</v>
      </c>
      <c r="R61" s="17">
        <v>97977.600000000006</v>
      </c>
      <c r="S61" s="17">
        <v>99475.199999999997</v>
      </c>
      <c r="T61" s="17">
        <v>99532.800000000003</v>
      </c>
      <c r="U61" s="17">
        <v>99360</v>
      </c>
      <c r="V61" s="17">
        <v>98035.199999999997</v>
      </c>
      <c r="W61" s="17">
        <v>97977.600000000006</v>
      </c>
      <c r="X61" s="17">
        <v>98841.600000000006</v>
      </c>
      <c r="Y61" s="17">
        <v>99014.399999999994</v>
      </c>
      <c r="Z61" s="17">
        <v>98208</v>
      </c>
      <c r="AA61" s="17">
        <v>97920</v>
      </c>
      <c r="AB61" s="17">
        <v>96940.800000000003</v>
      </c>
      <c r="AC61" s="17">
        <v>97113.600000000006</v>
      </c>
    </row>
    <row r="62" spans="1:29" x14ac:dyDescent="0.25">
      <c r="A62" s="17" t="s">
        <v>202</v>
      </c>
      <c r="B62" s="17">
        <v>104</v>
      </c>
      <c r="C62" s="17">
        <v>9</v>
      </c>
      <c r="D62" s="17">
        <v>1</v>
      </c>
      <c r="E62" s="17">
        <v>2013</v>
      </c>
      <c r="F62" s="17">
        <v>91699.199999999997</v>
      </c>
      <c r="G62" s="17">
        <v>91411.199999999997</v>
      </c>
      <c r="H62" s="17">
        <v>91814.399999999994</v>
      </c>
      <c r="I62" s="17">
        <v>91526.399999999994</v>
      </c>
      <c r="J62" s="17">
        <v>90720</v>
      </c>
      <c r="K62" s="17">
        <v>91123.199999999997</v>
      </c>
      <c r="L62" s="17">
        <v>91468.800000000003</v>
      </c>
      <c r="M62" s="17">
        <v>91814.399999999994</v>
      </c>
      <c r="N62" s="17">
        <v>90892.800000000003</v>
      </c>
      <c r="O62" s="17">
        <v>91411.199999999997</v>
      </c>
      <c r="P62" s="17">
        <v>91987.199999999997</v>
      </c>
      <c r="Q62" s="17">
        <v>91238.399999999994</v>
      </c>
      <c r="R62" s="17">
        <v>91872</v>
      </c>
      <c r="S62" s="17">
        <v>92102.399999999994</v>
      </c>
      <c r="T62" s="17">
        <v>92044.800000000003</v>
      </c>
      <c r="U62" s="17">
        <v>91929.600000000006</v>
      </c>
      <c r="V62" s="17">
        <v>91872</v>
      </c>
      <c r="W62" s="17">
        <v>92678.399999999994</v>
      </c>
      <c r="X62" s="17">
        <v>92044.800000000003</v>
      </c>
      <c r="Y62" s="17">
        <v>91699.199999999997</v>
      </c>
      <c r="Z62" s="17">
        <v>91756.800000000003</v>
      </c>
      <c r="AA62" s="17">
        <v>91987.199999999997</v>
      </c>
      <c r="AB62" s="17">
        <v>92275.199999999997</v>
      </c>
      <c r="AC62" s="17">
        <v>91526.399999999994</v>
      </c>
    </row>
    <row r="63" spans="1:29" x14ac:dyDescent="0.25">
      <c r="A63" s="17" t="s">
        <v>202</v>
      </c>
      <c r="B63" s="17">
        <v>104</v>
      </c>
      <c r="C63" s="17">
        <v>9</v>
      </c>
      <c r="D63" s="17">
        <v>2</v>
      </c>
      <c r="E63" s="17">
        <v>2013</v>
      </c>
      <c r="F63" s="17">
        <v>92217.600000000006</v>
      </c>
      <c r="G63" s="17">
        <v>91353.600000000006</v>
      </c>
      <c r="H63" s="17">
        <v>91238.399999999994</v>
      </c>
      <c r="I63" s="17">
        <v>91238.399999999994</v>
      </c>
      <c r="J63" s="17">
        <v>92160</v>
      </c>
      <c r="K63" s="17">
        <v>91180.800000000003</v>
      </c>
      <c r="L63" s="17">
        <v>91123.199999999997</v>
      </c>
      <c r="M63" s="17">
        <v>91814.399999999994</v>
      </c>
      <c r="N63" s="17">
        <v>91929.600000000006</v>
      </c>
      <c r="O63" s="17">
        <v>91872</v>
      </c>
      <c r="P63" s="17">
        <v>92390.399999999994</v>
      </c>
      <c r="Q63" s="17">
        <v>91987.199999999997</v>
      </c>
      <c r="R63" s="17">
        <v>92620.800000000003</v>
      </c>
      <c r="S63" s="17">
        <v>92275.199999999997</v>
      </c>
      <c r="T63" s="17">
        <v>91526.399999999994</v>
      </c>
      <c r="U63" s="17">
        <v>91526.399999999994</v>
      </c>
      <c r="V63" s="17">
        <v>92160</v>
      </c>
      <c r="W63" s="17">
        <v>92217.600000000006</v>
      </c>
      <c r="X63" s="17">
        <v>92505.600000000006</v>
      </c>
      <c r="Y63" s="17">
        <v>91641.600000000006</v>
      </c>
      <c r="Z63" s="17">
        <v>90028.800000000003</v>
      </c>
      <c r="AA63" s="17">
        <v>92044.800000000003</v>
      </c>
      <c r="AB63" s="17">
        <v>92102.399999999994</v>
      </c>
      <c r="AC63" s="17">
        <v>91584</v>
      </c>
    </row>
    <row r="64" spans="1:29" x14ac:dyDescent="0.25">
      <c r="A64" s="17" t="s">
        <v>202</v>
      </c>
      <c r="B64" s="17">
        <v>104</v>
      </c>
      <c r="C64" s="17">
        <v>9</v>
      </c>
      <c r="D64" s="17">
        <v>3</v>
      </c>
      <c r="E64" s="17">
        <v>2013</v>
      </c>
      <c r="F64" s="17">
        <v>92851.199999999997</v>
      </c>
      <c r="G64" s="17">
        <v>92275.199999999997</v>
      </c>
      <c r="H64" s="17">
        <v>92966.399999999994</v>
      </c>
      <c r="I64" s="17">
        <v>93254.399999999994</v>
      </c>
      <c r="J64" s="17">
        <v>92793.600000000006</v>
      </c>
      <c r="K64" s="17">
        <v>91929.600000000006</v>
      </c>
      <c r="L64" s="17">
        <v>91699.199999999997</v>
      </c>
      <c r="M64" s="17">
        <v>91929.600000000006</v>
      </c>
      <c r="N64" s="17">
        <v>92448</v>
      </c>
      <c r="O64" s="17">
        <v>92332.800000000003</v>
      </c>
      <c r="P64" s="17">
        <v>91641.600000000006</v>
      </c>
      <c r="Q64" s="17">
        <v>93196.800000000003</v>
      </c>
      <c r="R64" s="17">
        <v>92908.800000000003</v>
      </c>
      <c r="S64" s="17">
        <v>92390.399999999994</v>
      </c>
      <c r="T64" s="17">
        <v>92736</v>
      </c>
      <c r="U64" s="17">
        <v>92505.600000000006</v>
      </c>
      <c r="V64" s="17">
        <v>93542.399999999994</v>
      </c>
      <c r="W64" s="17">
        <v>92851.199999999997</v>
      </c>
      <c r="X64" s="17">
        <v>92736</v>
      </c>
      <c r="Y64" s="17">
        <v>92044.800000000003</v>
      </c>
      <c r="Z64" s="17">
        <v>91584</v>
      </c>
      <c r="AA64" s="17">
        <v>91756.800000000003</v>
      </c>
      <c r="AB64" s="17">
        <v>92505.600000000006</v>
      </c>
      <c r="AC64" s="17">
        <v>92217.600000000006</v>
      </c>
    </row>
    <row r="65" spans="1:29" x14ac:dyDescent="0.25">
      <c r="A65" s="17" t="s">
        <v>202</v>
      </c>
      <c r="B65" s="17">
        <v>104</v>
      </c>
      <c r="C65" s="17">
        <v>9</v>
      </c>
      <c r="D65" s="17">
        <v>4</v>
      </c>
      <c r="E65" s="17">
        <v>2013</v>
      </c>
      <c r="F65" s="17">
        <v>93081.600000000006</v>
      </c>
      <c r="G65" s="17">
        <v>92217.600000000006</v>
      </c>
      <c r="H65" s="17">
        <v>92851.199999999997</v>
      </c>
      <c r="I65" s="17">
        <v>93081.600000000006</v>
      </c>
      <c r="J65" s="17">
        <v>92505.600000000006</v>
      </c>
      <c r="K65" s="17">
        <v>91584</v>
      </c>
      <c r="L65" s="17">
        <v>91814.399999999994</v>
      </c>
      <c r="M65" s="17">
        <v>91756.800000000003</v>
      </c>
      <c r="N65" s="17">
        <v>92217.600000000006</v>
      </c>
      <c r="O65" s="17">
        <v>91987.199999999997</v>
      </c>
      <c r="P65" s="17">
        <v>91468.800000000003</v>
      </c>
      <c r="Q65" s="17">
        <v>91065.600000000006</v>
      </c>
      <c r="R65" s="17">
        <v>92332.800000000003</v>
      </c>
      <c r="S65" s="17">
        <v>92217.600000000006</v>
      </c>
      <c r="T65" s="17">
        <v>92044.800000000003</v>
      </c>
      <c r="U65" s="17">
        <v>92102.399999999994</v>
      </c>
      <c r="V65" s="17">
        <v>91584</v>
      </c>
      <c r="W65" s="17">
        <v>92332.800000000003</v>
      </c>
      <c r="X65" s="17">
        <v>91872</v>
      </c>
      <c r="Y65" s="17">
        <v>91526.399999999994</v>
      </c>
      <c r="Z65" s="17">
        <v>93715.199999999997</v>
      </c>
      <c r="AA65" s="17">
        <v>92390.399999999994</v>
      </c>
      <c r="AB65" s="17">
        <v>92448</v>
      </c>
      <c r="AC65" s="17">
        <v>93196.800000000003</v>
      </c>
    </row>
    <row r="66" spans="1:29" x14ac:dyDescent="0.25">
      <c r="A66" s="17" t="s">
        <v>202</v>
      </c>
      <c r="B66" s="17">
        <v>104</v>
      </c>
      <c r="C66" s="17">
        <v>9</v>
      </c>
      <c r="D66" s="17">
        <v>5</v>
      </c>
      <c r="E66" s="17">
        <v>2013</v>
      </c>
      <c r="F66" s="17">
        <v>92678.399999999994</v>
      </c>
      <c r="G66" s="17">
        <v>93139.199999999997</v>
      </c>
      <c r="H66" s="17">
        <v>93081.600000000006</v>
      </c>
      <c r="I66" s="17">
        <v>92620.800000000003</v>
      </c>
      <c r="J66" s="17">
        <v>91814.399999999994</v>
      </c>
      <c r="K66" s="17">
        <v>92102.399999999994</v>
      </c>
      <c r="L66" s="17">
        <v>92620.800000000003</v>
      </c>
      <c r="M66" s="17">
        <v>91584</v>
      </c>
      <c r="N66" s="17">
        <v>92505.600000000006</v>
      </c>
      <c r="O66" s="17">
        <v>92044.800000000003</v>
      </c>
      <c r="P66" s="17">
        <v>91929.600000000006</v>
      </c>
      <c r="Q66" s="17">
        <v>91872</v>
      </c>
      <c r="R66" s="17">
        <v>91929.600000000006</v>
      </c>
      <c r="S66" s="17">
        <v>92793.600000000006</v>
      </c>
      <c r="T66" s="17">
        <v>81849.600000000006</v>
      </c>
      <c r="U66" s="17">
        <v>73036.800000000003</v>
      </c>
      <c r="V66" s="17">
        <v>92160</v>
      </c>
      <c r="W66" s="17">
        <v>90259.199999999997</v>
      </c>
      <c r="X66" s="17">
        <v>90662.399999999994</v>
      </c>
      <c r="Y66" s="17">
        <v>90259.199999999997</v>
      </c>
      <c r="Z66" s="17">
        <v>90144</v>
      </c>
      <c r="AA66" s="17">
        <v>91180.800000000003</v>
      </c>
      <c r="AB66" s="17">
        <v>90835.199999999997</v>
      </c>
      <c r="AC66" s="17">
        <v>90662.399999999994</v>
      </c>
    </row>
    <row r="67" spans="1:29" x14ac:dyDescent="0.25">
      <c r="A67" s="17" t="s">
        <v>202</v>
      </c>
      <c r="B67" s="17">
        <v>104</v>
      </c>
      <c r="C67" s="17">
        <v>9</v>
      </c>
      <c r="D67" s="17">
        <v>6</v>
      </c>
      <c r="E67" s="17">
        <v>2013</v>
      </c>
      <c r="F67" s="17">
        <v>90259.199999999997</v>
      </c>
      <c r="G67" s="17">
        <v>90835.199999999997</v>
      </c>
      <c r="H67" s="17">
        <v>90950.399999999994</v>
      </c>
      <c r="I67" s="17">
        <v>90547.199999999997</v>
      </c>
      <c r="J67" s="17">
        <v>90316.800000000003</v>
      </c>
      <c r="K67" s="17">
        <v>91296</v>
      </c>
      <c r="L67" s="17">
        <v>90547.199999999997</v>
      </c>
      <c r="M67" s="17">
        <v>90201.600000000006</v>
      </c>
      <c r="N67" s="17">
        <v>91296</v>
      </c>
      <c r="O67" s="17">
        <v>90950.399999999994</v>
      </c>
      <c r="P67" s="17">
        <v>90604.800000000003</v>
      </c>
      <c r="Q67" s="17">
        <v>90432</v>
      </c>
      <c r="R67" s="17">
        <v>91238.399999999994</v>
      </c>
      <c r="S67" s="17">
        <v>90547.199999999997</v>
      </c>
      <c r="T67" s="17">
        <v>90950.399999999994</v>
      </c>
      <c r="U67" s="17">
        <v>90547.199999999997</v>
      </c>
      <c r="V67" s="17">
        <v>90835.199999999997</v>
      </c>
      <c r="W67" s="17">
        <v>90316.800000000003</v>
      </c>
      <c r="X67" s="17">
        <v>90259.199999999997</v>
      </c>
      <c r="Y67" s="17">
        <v>89280</v>
      </c>
      <c r="Z67" s="17">
        <v>89568</v>
      </c>
      <c r="AA67" s="17">
        <v>90432</v>
      </c>
      <c r="AB67" s="17">
        <v>90028.800000000003</v>
      </c>
      <c r="AC67" s="17">
        <v>90028.800000000003</v>
      </c>
    </row>
    <row r="68" spans="1:29" x14ac:dyDescent="0.25">
      <c r="A68" s="17" t="s">
        <v>202</v>
      </c>
      <c r="B68" s="17">
        <v>104</v>
      </c>
      <c r="C68" s="17">
        <v>9</v>
      </c>
      <c r="D68" s="17">
        <v>7</v>
      </c>
      <c r="E68" s="17">
        <v>2013</v>
      </c>
      <c r="F68" s="17">
        <v>90432</v>
      </c>
      <c r="G68" s="17">
        <v>90316.800000000003</v>
      </c>
      <c r="H68" s="17">
        <v>90201.600000000006</v>
      </c>
      <c r="I68" s="17">
        <v>89625.600000000006</v>
      </c>
      <c r="J68" s="17">
        <v>90720</v>
      </c>
      <c r="K68" s="17">
        <v>90547.199999999997</v>
      </c>
      <c r="L68" s="17">
        <v>89568</v>
      </c>
      <c r="M68" s="17">
        <v>89452.800000000003</v>
      </c>
      <c r="N68" s="17">
        <v>89856</v>
      </c>
      <c r="O68" s="17">
        <v>90547.199999999997</v>
      </c>
      <c r="P68" s="17">
        <v>90432</v>
      </c>
      <c r="Q68" s="17">
        <v>90950.399999999994</v>
      </c>
      <c r="R68" s="17">
        <v>90777.600000000006</v>
      </c>
      <c r="S68" s="17">
        <v>90777.600000000006</v>
      </c>
      <c r="T68" s="17">
        <v>90374.399999999994</v>
      </c>
      <c r="U68" s="17">
        <v>90604.800000000003</v>
      </c>
      <c r="V68" s="17">
        <v>91411.199999999997</v>
      </c>
      <c r="W68" s="17">
        <v>90777.600000000006</v>
      </c>
      <c r="X68" s="17">
        <v>91008</v>
      </c>
      <c r="Y68" s="17">
        <v>90489.600000000006</v>
      </c>
      <c r="Z68" s="17">
        <v>89107.199999999997</v>
      </c>
      <c r="AA68" s="17">
        <v>90662.399999999994</v>
      </c>
      <c r="AB68" s="17">
        <v>90489.600000000006</v>
      </c>
      <c r="AC68" s="17">
        <v>90259.199999999997</v>
      </c>
    </row>
    <row r="69" spans="1:29" x14ac:dyDescent="0.25">
      <c r="A69" s="17" t="s">
        <v>202</v>
      </c>
      <c r="B69" s="17">
        <v>104</v>
      </c>
      <c r="C69" s="17">
        <v>9</v>
      </c>
      <c r="D69" s="17">
        <v>8</v>
      </c>
      <c r="E69" s="17">
        <v>2013</v>
      </c>
      <c r="F69" s="17">
        <v>91756.800000000003</v>
      </c>
      <c r="G69" s="17">
        <v>90547.199999999997</v>
      </c>
      <c r="H69" s="17">
        <v>89798.399999999994</v>
      </c>
      <c r="I69" s="17">
        <v>90489.600000000006</v>
      </c>
      <c r="J69" s="17">
        <v>91065.600000000006</v>
      </c>
      <c r="K69" s="17">
        <v>91008</v>
      </c>
      <c r="L69" s="17">
        <v>91123.199999999997</v>
      </c>
      <c r="M69" s="17">
        <v>90201.600000000006</v>
      </c>
      <c r="N69" s="17">
        <v>90835.199999999997</v>
      </c>
      <c r="O69" s="17">
        <v>90720</v>
      </c>
      <c r="P69" s="17">
        <v>89913.600000000006</v>
      </c>
      <c r="Q69" s="17">
        <v>91411.199999999997</v>
      </c>
      <c r="R69" s="17">
        <v>90604.800000000003</v>
      </c>
      <c r="S69" s="17">
        <v>90662.399999999994</v>
      </c>
      <c r="T69" s="17">
        <v>90432</v>
      </c>
      <c r="U69" s="17">
        <v>90604.800000000003</v>
      </c>
      <c r="V69" s="17">
        <v>90950.399999999994</v>
      </c>
      <c r="W69" s="17">
        <v>90201.600000000006</v>
      </c>
      <c r="X69" s="17">
        <v>90028.800000000003</v>
      </c>
      <c r="Y69" s="17">
        <v>89452.800000000003</v>
      </c>
      <c r="Z69" s="17">
        <v>89452.800000000003</v>
      </c>
      <c r="AA69" s="17">
        <v>90144</v>
      </c>
      <c r="AB69" s="17">
        <v>90777.600000000006</v>
      </c>
      <c r="AC69" s="17">
        <v>90259.199999999997</v>
      </c>
    </row>
    <row r="70" spans="1:29" x14ac:dyDescent="0.25">
      <c r="A70" s="17" t="s">
        <v>202</v>
      </c>
      <c r="B70" s="17">
        <v>104</v>
      </c>
      <c r="C70" s="17">
        <v>9</v>
      </c>
      <c r="D70" s="17">
        <v>9</v>
      </c>
      <c r="E70" s="17">
        <v>2013</v>
      </c>
      <c r="F70" s="17">
        <v>89913.600000000006</v>
      </c>
      <c r="G70" s="17">
        <v>90777.600000000006</v>
      </c>
      <c r="H70" s="17">
        <v>90028.800000000003</v>
      </c>
      <c r="I70" s="17">
        <v>90201.600000000006</v>
      </c>
      <c r="J70" s="17">
        <v>88819.199999999997</v>
      </c>
      <c r="K70" s="17">
        <v>85478.399999999994</v>
      </c>
      <c r="L70" s="17">
        <v>89683.199999999997</v>
      </c>
      <c r="M70" s="17">
        <v>89913.600000000006</v>
      </c>
      <c r="N70" s="17">
        <v>90086.399999999994</v>
      </c>
      <c r="O70" s="17">
        <v>90892.800000000003</v>
      </c>
      <c r="P70" s="17">
        <v>90892.800000000003</v>
      </c>
      <c r="Q70" s="17">
        <v>90835.199999999997</v>
      </c>
      <c r="R70" s="17">
        <v>91699.199999999997</v>
      </c>
      <c r="S70" s="17">
        <v>91008</v>
      </c>
      <c r="T70" s="17">
        <v>90316.800000000003</v>
      </c>
      <c r="U70" s="17">
        <v>91065.600000000006</v>
      </c>
      <c r="V70" s="17">
        <v>91123.199999999997</v>
      </c>
      <c r="W70" s="17">
        <v>90489.600000000006</v>
      </c>
      <c r="X70" s="17">
        <v>89913.600000000006</v>
      </c>
      <c r="Y70" s="17">
        <v>88588.800000000003</v>
      </c>
      <c r="Z70" s="17">
        <v>90144</v>
      </c>
      <c r="AA70" s="17">
        <v>90950.399999999994</v>
      </c>
      <c r="AB70" s="17">
        <v>89107.199999999997</v>
      </c>
      <c r="AC70" s="17">
        <v>90201.600000000006</v>
      </c>
    </row>
    <row r="71" spans="1:29" x14ac:dyDescent="0.25">
      <c r="A71" s="17" t="s">
        <v>202</v>
      </c>
      <c r="B71" s="17">
        <v>104</v>
      </c>
      <c r="C71" s="17">
        <v>9</v>
      </c>
      <c r="D71" s="17">
        <v>10</v>
      </c>
      <c r="E71" s="17">
        <v>2013</v>
      </c>
      <c r="F71" s="17">
        <v>89280</v>
      </c>
      <c r="G71" s="17">
        <v>90086.399999999994</v>
      </c>
      <c r="H71" s="17">
        <v>90432</v>
      </c>
      <c r="I71" s="17">
        <v>90720</v>
      </c>
      <c r="J71" s="17">
        <v>90028.800000000003</v>
      </c>
      <c r="K71" s="17">
        <v>83692.800000000003</v>
      </c>
      <c r="L71" s="17">
        <v>90547.199999999997</v>
      </c>
      <c r="M71" s="17">
        <v>87091.199999999997</v>
      </c>
      <c r="N71" s="17">
        <v>91584</v>
      </c>
      <c r="O71" s="17">
        <v>91526.399999999994</v>
      </c>
      <c r="P71" s="17">
        <v>90662.399999999994</v>
      </c>
      <c r="Q71" s="17">
        <v>92217.600000000006</v>
      </c>
      <c r="R71" s="17">
        <v>92275.199999999997</v>
      </c>
      <c r="S71" s="17">
        <v>91641.600000000006</v>
      </c>
      <c r="T71" s="17">
        <v>92851.199999999997</v>
      </c>
      <c r="U71" s="17">
        <v>92217.600000000006</v>
      </c>
      <c r="V71" s="17">
        <v>92217.600000000006</v>
      </c>
      <c r="W71" s="17">
        <v>91641.600000000006</v>
      </c>
      <c r="X71" s="17">
        <v>91641.600000000006</v>
      </c>
      <c r="Y71" s="17">
        <v>90547.199999999997</v>
      </c>
      <c r="Z71" s="17">
        <v>90432</v>
      </c>
      <c r="AA71" s="17">
        <v>90950.399999999994</v>
      </c>
      <c r="AB71" s="17">
        <v>76435.199999999997</v>
      </c>
      <c r="AC71" s="17">
        <v>90604.800000000003</v>
      </c>
    </row>
    <row r="72" spans="1:29" x14ac:dyDescent="0.25">
      <c r="A72" s="17" t="s">
        <v>202</v>
      </c>
      <c r="B72" s="17">
        <v>104</v>
      </c>
      <c r="C72" s="17">
        <v>9</v>
      </c>
      <c r="D72" s="17">
        <v>11</v>
      </c>
      <c r="E72" s="17">
        <v>2013</v>
      </c>
      <c r="F72" s="17">
        <v>90720</v>
      </c>
      <c r="G72" s="17">
        <v>90604.800000000003</v>
      </c>
      <c r="H72" s="17">
        <v>89913.600000000006</v>
      </c>
      <c r="I72" s="17">
        <v>90374.399999999994</v>
      </c>
      <c r="J72" s="17">
        <v>90604.800000000003</v>
      </c>
      <c r="K72" s="17">
        <v>90201.600000000006</v>
      </c>
      <c r="L72" s="17">
        <v>91180.800000000003</v>
      </c>
      <c r="M72" s="17">
        <v>90604.800000000003</v>
      </c>
      <c r="N72" s="17">
        <v>89395.199999999997</v>
      </c>
      <c r="O72" s="17">
        <v>90144</v>
      </c>
      <c r="P72" s="17">
        <v>90144</v>
      </c>
      <c r="Q72" s="17">
        <v>90144</v>
      </c>
      <c r="R72" s="17">
        <v>89913.600000000006</v>
      </c>
      <c r="S72" s="17">
        <v>89913.600000000006</v>
      </c>
      <c r="T72" s="17">
        <v>89856</v>
      </c>
      <c r="U72" s="17">
        <v>90777.600000000006</v>
      </c>
      <c r="V72" s="17">
        <v>91180.800000000003</v>
      </c>
      <c r="W72" s="17">
        <v>91180.800000000003</v>
      </c>
      <c r="X72" s="17">
        <v>91065.600000000006</v>
      </c>
      <c r="Y72" s="17">
        <v>90028.800000000003</v>
      </c>
      <c r="Z72" s="17">
        <v>90547.199999999997</v>
      </c>
      <c r="AA72" s="17">
        <v>89856</v>
      </c>
      <c r="AB72" s="17">
        <v>90662.399999999994</v>
      </c>
      <c r="AC72" s="17">
        <v>90201.600000000006</v>
      </c>
    </row>
    <row r="73" spans="1:29" x14ac:dyDescent="0.25">
      <c r="A73" s="17" t="s">
        <v>202</v>
      </c>
      <c r="B73" s="17">
        <v>104</v>
      </c>
      <c r="C73" s="17">
        <v>9</v>
      </c>
      <c r="D73" s="17">
        <v>12</v>
      </c>
      <c r="E73" s="17">
        <v>2013</v>
      </c>
      <c r="F73" s="17">
        <v>89798.399999999994</v>
      </c>
      <c r="G73" s="17">
        <v>88876.800000000003</v>
      </c>
      <c r="H73" s="17">
        <v>89913.600000000006</v>
      </c>
      <c r="I73" s="17">
        <v>89683.199999999997</v>
      </c>
      <c r="J73" s="17">
        <v>90374.399999999994</v>
      </c>
      <c r="K73" s="17">
        <v>88934.399999999994</v>
      </c>
      <c r="L73" s="17">
        <v>84844.800000000003</v>
      </c>
      <c r="M73" s="17">
        <v>66182.399999999994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29" x14ac:dyDescent="0.25">
      <c r="A74" s="17" t="s">
        <v>202</v>
      </c>
      <c r="B74" s="17">
        <v>104</v>
      </c>
      <c r="C74" s="17">
        <v>9</v>
      </c>
      <c r="D74" s="17">
        <v>13</v>
      </c>
      <c r="E74" s="17">
        <v>2013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230.4</v>
      </c>
      <c r="R74" s="17">
        <v>91353.600000000006</v>
      </c>
      <c r="S74" s="17">
        <v>91238.399999999994</v>
      </c>
      <c r="T74" s="17">
        <v>92275.199999999997</v>
      </c>
      <c r="U74" s="17">
        <v>92217.600000000006</v>
      </c>
      <c r="V74" s="17">
        <v>91065.600000000006</v>
      </c>
      <c r="W74" s="17">
        <v>91584</v>
      </c>
      <c r="X74" s="17">
        <v>92332.800000000003</v>
      </c>
      <c r="Y74" s="17">
        <v>91872</v>
      </c>
      <c r="Z74" s="17">
        <v>91008</v>
      </c>
      <c r="AA74" s="17">
        <v>91238.399999999994</v>
      </c>
      <c r="AB74" s="17">
        <v>91814.399999999994</v>
      </c>
      <c r="AC74" s="17">
        <v>91987.199999999997</v>
      </c>
    </row>
    <row r="75" spans="1:29" x14ac:dyDescent="0.25">
      <c r="A75" s="17" t="s">
        <v>202</v>
      </c>
      <c r="B75" s="17">
        <v>104</v>
      </c>
      <c r="C75" s="17">
        <v>9</v>
      </c>
      <c r="D75" s="17">
        <v>14</v>
      </c>
      <c r="E75" s="17">
        <v>2013</v>
      </c>
      <c r="F75" s="17">
        <v>91180.800000000003</v>
      </c>
      <c r="G75" s="17">
        <v>90777.600000000006</v>
      </c>
      <c r="H75" s="17">
        <v>92160</v>
      </c>
      <c r="I75" s="17">
        <v>91584</v>
      </c>
      <c r="J75" s="17">
        <v>90316.800000000003</v>
      </c>
      <c r="K75" s="17">
        <v>91123.199999999997</v>
      </c>
      <c r="L75" s="17">
        <v>91756.800000000003</v>
      </c>
      <c r="M75" s="17">
        <v>91987.199999999997</v>
      </c>
      <c r="N75" s="17">
        <v>90720</v>
      </c>
      <c r="O75" s="17">
        <v>92851.199999999997</v>
      </c>
      <c r="P75" s="17">
        <v>91296</v>
      </c>
      <c r="Q75" s="17">
        <v>91699.199999999997</v>
      </c>
      <c r="R75" s="17">
        <v>92678.399999999994</v>
      </c>
      <c r="S75" s="17">
        <v>92390.399999999994</v>
      </c>
      <c r="T75" s="17">
        <v>91756.800000000003</v>
      </c>
      <c r="U75" s="17">
        <v>92332.800000000003</v>
      </c>
      <c r="V75" s="17">
        <v>92217.600000000006</v>
      </c>
      <c r="W75" s="17">
        <v>92044.800000000003</v>
      </c>
      <c r="X75" s="17">
        <v>91526.399999999994</v>
      </c>
      <c r="Y75" s="17">
        <v>91353.600000000006</v>
      </c>
      <c r="Z75" s="17">
        <v>91584</v>
      </c>
      <c r="AA75" s="17">
        <v>91123.199999999997</v>
      </c>
      <c r="AB75" s="17">
        <v>91353.600000000006</v>
      </c>
      <c r="AC75" s="17">
        <v>91353.600000000006</v>
      </c>
    </row>
    <row r="76" spans="1:29" x14ac:dyDescent="0.25">
      <c r="A76" s="17" t="s">
        <v>202</v>
      </c>
      <c r="B76" s="17">
        <v>104</v>
      </c>
      <c r="C76" s="17">
        <v>9</v>
      </c>
      <c r="D76" s="17">
        <v>15</v>
      </c>
      <c r="E76" s="17">
        <v>2013</v>
      </c>
      <c r="F76" s="17">
        <v>90720</v>
      </c>
      <c r="G76" s="17">
        <v>90547.199999999997</v>
      </c>
      <c r="H76" s="17">
        <v>90777.600000000006</v>
      </c>
      <c r="I76" s="17">
        <v>92044.800000000003</v>
      </c>
      <c r="J76" s="17">
        <v>91814.399999999994</v>
      </c>
      <c r="K76" s="17">
        <v>91296</v>
      </c>
      <c r="L76" s="17">
        <v>90720</v>
      </c>
      <c r="M76" s="17">
        <v>91008</v>
      </c>
      <c r="N76" s="17">
        <v>92102.399999999994</v>
      </c>
      <c r="O76" s="17">
        <v>92217.600000000006</v>
      </c>
      <c r="P76" s="17">
        <v>91584</v>
      </c>
      <c r="Q76" s="17">
        <v>92908.800000000003</v>
      </c>
      <c r="R76" s="17">
        <v>92102.399999999994</v>
      </c>
      <c r="S76" s="17">
        <v>91468.800000000003</v>
      </c>
      <c r="T76" s="17">
        <v>90777.600000000006</v>
      </c>
      <c r="U76" s="17">
        <v>91180.800000000003</v>
      </c>
      <c r="V76" s="17">
        <v>92217.600000000006</v>
      </c>
      <c r="W76" s="17">
        <v>91987.199999999997</v>
      </c>
      <c r="X76" s="17">
        <v>90950.399999999994</v>
      </c>
      <c r="Y76" s="17">
        <v>90777.600000000006</v>
      </c>
      <c r="Z76" s="17">
        <v>90777.600000000006</v>
      </c>
      <c r="AA76" s="17">
        <v>93139.199999999997</v>
      </c>
      <c r="AB76" s="17">
        <v>91468.800000000003</v>
      </c>
      <c r="AC76" s="17">
        <v>91526.399999999994</v>
      </c>
    </row>
    <row r="77" spans="1:29" x14ac:dyDescent="0.25">
      <c r="A77" s="17" t="s">
        <v>202</v>
      </c>
      <c r="B77" s="17">
        <v>104</v>
      </c>
      <c r="C77" s="17">
        <v>9</v>
      </c>
      <c r="D77" s="17">
        <v>16</v>
      </c>
      <c r="E77" s="17">
        <v>2013</v>
      </c>
      <c r="F77" s="17">
        <v>91814.399999999994</v>
      </c>
      <c r="G77" s="17">
        <v>91468.800000000003</v>
      </c>
      <c r="H77" s="17">
        <v>91296</v>
      </c>
      <c r="I77" s="17">
        <v>91008</v>
      </c>
      <c r="J77" s="17">
        <v>90720</v>
      </c>
      <c r="K77" s="17">
        <v>91008</v>
      </c>
      <c r="L77" s="17">
        <v>91296</v>
      </c>
      <c r="M77" s="17">
        <v>90604.800000000003</v>
      </c>
      <c r="N77" s="17">
        <v>92563.199999999997</v>
      </c>
      <c r="O77" s="17">
        <v>91353.600000000006</v>
      </c>
      <c r="P77" s="17">
        <v>90835.199999999997</v>
      </c>
      <c r="Q77" s="17">
        <v>92448</v>
      </c>
      <c r="R77" s="17">
        <v>92563.199999999997</v>
      </c>
      <c r="S77" s="17">
        <v>92102.399999999994</v>
      </c>
      <c r="T77" s="17">
        <v>91929.600000000006</v>
      </c>
      <c r="U77" s="17">
        <v>91641.600000000006</v>
      </c>
      <c r="V77" s="17">
        <v>91699.199999999997</v>
      </c>
      <c r="W77" s="17">
        <v>90892.800000000003</v>
      </c>
      <c r="X77" s="17">
        <v>90316.800000000003</v>
      </c>
      <c r="Y77" s="17">
        <v>90201.600000000006</v>
      </c>
      <c r="Z77" s="17">
        <v>90892.800000000003</v>
      </c>
      <c r="AA77" s="17">
        <v>91238.399999999994</v>
      </c>
      <c r="AB77" s="17">
        <v>90720</v>
      </c>
      <c r="AC77" s="17">
        <v>91468.800000000003</v>
      </c>
    </row>
    <row r="78" spans="1:29" x14ac:dyDescent="0.25">
      <c r="A78" s="17" t="s">
        <v>202</v>
      </c>
      <c r="B78" s="17">
        <v>104</v>
      </c>
      <c r="C78" s="17">
        <v>9</v>
      </c>
      <c r="D78" s="17">
        <v>17</v>
      </c>
      <c r="E78" s="17">
        <v>2013</v>
      </c>
      <c r="F78" s="17">
        <v>91065.600000000006</v>
      </c>
      <c r="G78" s="17">
        <v>90835.199999999997</v>
      </c>
      <c r="H78" s="17">
        <v>90777.600000000006</v>
      </c>
      <c r="I78" s="17">
        <v>89913.600000000006</v>
      </c>
      <c r="J78" s="17">
        <v>91238.399999999994</v>
      </c>
      <c r="K78" s="17">
        <v>90489.600000000006</v>
      </c>
      <c r="L78" s="17">
        <v>90835.199999999997</v>
      </c>
      <c r="M78" s="17">
        <v>91296</v>
      </c>
      <c r="N78" s="17">
        <v>92448</v>
      </c>
      <c r="O78" s="17">
        <v>91296</v>
      </c>
      <c r="P78" s="17">
        <v>91526.399999999994</v>
      </c>
      <c r="Q78" s="17">
        <v>91353.600000000006</v>
      </c>
      <c r="R78" s="17">
        <v>91814.399999999994</v>
      </c>
      <c r="S78" s="17">
        <v>91929.600000000006</v>
      </c>
      <c r="T78" s="17">
        <v>90950.399999999994</v>
      </c>
      <c r="U78" s="17">
        <v>91296</v>
      </c>
      <c r="V78" s="17">
        <v>91411.199999999997</v>
      </c>
      <c r="W78" s="17">
        <v>91180.800000000003</v>
      </c>
      <c r="X78" s="17">
        <v>90489.600000000006</v>
      </c>
      <c r="Y78" s="17">
        <v>89856</v>
      </c>
      <c r="Z78" s="17">
        <v>91584</v>
      </c>
      <c r="AA78" s="17">
        <v>91756.800000000003</v>
      </c>
      <c r="AB78" s="17">
        <v>90316.800000000003</v>
      </c>
      <c r="AC78" s="17">
        <v>92044.800000000003</v>
      </c>
    </row>
    <row r="79" spans="1:29" x14ac:dyDescent="0.25">
      <c r="A79" s="17" t="s">
        <v>202</v>
      </c>
      <c r="B79" s="17">
        <v>104</v>
      </c>
      <c r="C79" s="17">
        <v>9</v>
      </c>
      <c r="D79" s="17">
        <v>18</v>
      </c>
      <c r="E79" s="17">
        <v>2013</v>
      </c>
      <c r="F79" s="17">
        <v>91641.600000000006</v>
      </c>
      <c r="G79" s="17">
        <v>91238.399999999994</v>
      </c>
      <c r="H79" s="17">
        <v>92160</v>
      </c>
      <c r="I79" s="17">
        <v>91814.399999999994</v>
      </c>
      <c r="J79" s="17">
        <v>91468.800000000003</v>
      </c>
      <c r="K79" s="17">
        <v>91123.199999999997</v>
      </c>
      <c r="L79" s="17">
        <v>90662.399999999994</v>
      </c>
      <c r="M79" s="17">
        <v>90835.199999999997</v>
      </c>
      <c r="N79" s="17">
        <v>90489.600000000006</v>
      </c>
      <c r="O79" s="17">
        <v>90201.600000000006</v>
      </c>
      <c r="P79" s="17">
        <v>90892.800000000003</v>
      </c>
      <c r="Q79" s="17">
        <v>91123.199999999997</v>
      </c>
      <c r="R79" s="17">
        <v>91065.600000000006</v>
      </c>
      <c r="S79" s="17">
        <v>91411.199999999997</v>
      </c>
      <c r="T79" s="17">
        <v>91468.800000000003</v>
      </c>
      <c r="U79" s="17">
        <v>91468.800000000003</v>
      </c>
      <c r="V79" s="17">
        <v>91353.600000000006</v>
      </c>
      <c r="W79" s="17">
        <v>90720</v>
      </c>
      <c r="X79" s="17">
        <v>90835.199999999997</v>
      </c>
      <c r="Y79" s="17">
        <v>90547.199999999997</v>
      </c>
      <c r="Z79" s="17">
        <v>91008</v>
      </c>
      <c r="AA79" s="17">
        <v>91411.199999999997</v>
      </c>
      <c r="AB79" s="17">
        <v>90489.600000000006</v>
      </c>
      <c r="AC79" s="17">
        <v>91123.199999999997</v>
      </c>
    </row>
    <row r="80" spans="1:29" x14ac:dyDescent="0.25">
      <c r="A80" s="17" t="s">
        <v>202</v>
      </c>
      <c r="B80" s="17">
        <v>104</v>
      </c>
      <c r="C80" s="17">
        <v>9</v>
      </c>
      <c r="D80" s="17">
        <v>19</v>
      </c>
      <c r="E80" s="17">
        <v>2013</v>
      </c>
      <c r="F80" s="17">
        <v>91468.800000000003</v>
      </c>
      <c r="G80" s="17">
        <v>91411.199999999997</v>
      </c>
      <c r="H80" s="17">
        <v>91296</v>
      </c>
      <c r="I80" s="17">
        <v>92217.600000000006</v>
      </c>
      <c r="J80" s="17">
        <v>91699.199999999997</v>
      </c>
      <c r="K80" s="17">
        <v>91526.399999999994</v>
      </c>
      <c r="L80" s="17">
        <v>91987.199999999997</v>
      </c>
      <c r="M80" s="17">
        <v>91238.399999999994</v>
      </c>
      <c r="N80" s="17">
        <v>91756.800000000003</v>
      </c>
      <c r="O80" s="17">
        <v>92908.800000000003</v>
      </c>
      <c r="P80" s="17">
        <v>92563.199999999997</v>
      </c>
      <c r="Q80" s="17">
        <v>91468.800000000003</v>
      </c>
      <c r="R80" s="17">
        <v>91987.199999999997</v>
      </c>
      <c r="S80" s="17">
        <v>92793.600000000006</v>
      </c>
      <c r="T80" s="17">
        <v>91411.199999999997</v>
      </c>
      <c r="U80" s="17">
        <v>91872</v>
      </c>
      <c r="V80" s="17">
        <v>92793.600000000006</v>
      </c>
      <c r="W80" s="17">
        <v>92044.800000000003</v>
      </c>
      <c r="X80" s="17">
        <v>91296</v>
      </c>
      <c r="Y80" s="17">
        <v>91411.199999999997</v>
      </c>
      <c r="Z80" s="17">
        <v>91814.399999999994</v>
      </c>
      <c r="AA80" s="17">
        <v>90777.600000000006</v>
      </c>
      <c r="AB80" s="17">
        <v>90720</v>
      </c>
      <c r="AC80" s="17">
        <v>90835.199999999997</v>
      </c>
    </row>
    <row r="81" spans="1:29" x14ac:dyDescent="0.25">
      <c r="A81" s="17" t="s">
        <v>202</v>
      </c>
      <c r="B81" s="17">
        <v>104</v>
      </c>
      <c r="C81" s="17">
        <v>9</v>
      </c>
      <c r="D81" s="17">
        <v>20</v>
      </c>
      <c r="E81" s="17">
        <v>2013</v>
      </c>
      <c r="F81" s="17">
        <v>91756.800000000003</v>
      </c>
      <c r="G81" s="17">
        <v>91123.199999999997</v>
      </c>
      <c r="H81" s="17">
        <v>91756.800000000003</v>
      </c>
      <c r="I81" s="17">
        <v>92966.399999999994</v>
      </c>
      <c r="J81" s="17">
        <v>91699.199999999997</v>
      </c>
      <c r="K81" s="17">
        <v>91584</v>
      </c>
      <c r="L81" s="17">
        <v>92217.600000000006</v>
      </c>
      <c r="M81" s="17">
        <v>91468.800000000003</v>
      </c>
      <c r="N81" s="17">
        <v>90835.199999999997</v>
      </c>
      <c r="O81" s="17">
        <v>91814.399999999994</v>
      </c>
      <c r="P81" s="17">
        <v>91180.800000000003</v>
      </c>
      <c r="Q81" s="17">
        <v>90259.199999999997</v>
      </c>
      <c r="R81" s="17">
        <v>90201.600000000006</v>
      </c>
      <c r="S81" s="17">
        <v>90835.199999999997</v>
      </c>
      <c r="T81" s="17">
        <v>89971.199999999997</v>
      </c>
      <c r="U81" s="17">
        <v>91180.800000000003</v>
      </c>
      <c r="V81" s="17">
        <v>90432</v>
      </c>
      <c r="W81" s="17">
        <v>90201.600000000006</v>
      </c>
      <c r="X81" s="17">
        <v>90892.800000000003</v>
      </c>
      <c r="Y81" s="17">
        <v>90547.199999999997</v>
      </c>
      <c r="Z81" s="17">
        <v>90604.800000000003</v>
      </c>
      <c r="AA81" s="17">
        <v>90604.800000000003</v>
      </c>
      <c r="AB81" s="17">
        <v>90259.199999999997</v>
      </c>
      <c r="AC81" s="17">
        <v>90835.199999999997</v>
      </c>
    </row>
    <row r="82" spans="1:29" x14ac:dyDescent="0.25">
      <c r="A82" s="17" t="s">
        <v>202</v>
      </c>
      <c r="B82" s="17">
        <v>104</v>
      </c>
      <c r="C82" s="17">
        <v>9</v>
      </c>
      <c r="D82" s="17">
        <v>21</v>
      </c>
      <c r="E82" s="17">
        <v>2013</v>
      </c>
      <c r="F82" s="17">
        <v>91641.600000000006</v>
      </c>
      <c r="G82" s="17">
        <v>91526.399999999994</v>
      </c>
      <c r="H82" s="17">
        <v>90604.800000000003</v>
      </c>
      <c r="I82" s="17">
        <v>90835.199999999997</v>
      </c>
      <c r="J82" s="17">
        <v>90662.399999999994</v>
      </c>
      <c r="K82" s="17">
        <v>90259.199999999997</v>
      </c>
      <c r="L82" s="17">
        <v>90028.800000000003</v>
      </c>
      <c r="M82" s="17">
        <v>89913.600000000006</v>
      </c>
      <c r="N82" s="17">
        <v>90432</v>
      </c>
      <c r="O82" s="17">
        <v>91123.199999999997</v>
      </c>
      <c r="P82" s="17">
        <v>89913.600000000006</v>
      </c>
      <c r="Q82" s="17">
        <v>88416</v>
      </c>
      <c r="R82" s="17">
        <v>93484.800000000003</v>
      </c>
      <c r="S82" s="17">
        <v>93196.800000000003</v>
      </c>
      <c r="T82" s="17">
        <v>93254.399999999994</v>
      </c>
      <c r="U82" s="17">
        <v>91872</v>
      </c>
      <c r="V82" s="17">
        <v>91238.399999999994</v>
      </c>
      <c r="W82" s="17">
        <v>92563.199999999997</v>
      </c>
      <c r="X82" s="17">
        <v>91872</v>
      </c>
      <c r="Y82" s="17">
        <v>91987.199999999997</v>
      </c>
      <c r="Z82" s="17">
        <v>91929.600000000006</v>
      </c>
      <c r="AA82" s="17">
        <v>91814.399999999994</v>
      </c>
      <c r="AB82" s="17">
        <v>91008</v>
      </c>
      <c r="AC82" s="17">
        <v>91238.399999999994</v>
      </c>
    </row>
    <row r="83" spans="1:29" x14ac:dyDescent="0.25">
      <c r="A83" s="17" t="s">
        <v>202</v>
      </c>
      <c r="B83" s="17">
        <v>104</v>
      </c>
      <c r="C83" s="17">
        <v>9</v>
      </c>
      <c r="D83" s="17">
        <v>22</v>
      </c>
      <c r="E83" s="17">
        <v>2013</v>
      </c>
      <c r="F83" s="17">
        <v>91526.399999999994</v>
      </c>
      <c r="G83" s="17">
        <v>92160</v>
      </c>
      <c r="H83" s="17">
        <v>91756.800000000003</v>
      </c>
      <c r="I83" s="17">
        <v>91180.800000000003</v>
      </c>
      <c r="J83" s="17">
        <v>91584</v>
      </c>
      <c r="K83" s="17">
        <v>92332.800000000003</v>
      </c>
      <c r="L83" s="17">
        <v>91584</v>
      </c>
      <c r="M83" s="17">
        <v>91238.399999999994</v>
      </c>
      <c r="N83" s="17">
        <v>92160</v>
      </c>
      <c r="O83" s="17">
        <v>91641.600000000006</v>
      </c>
      <c r="P83" s="17">
        <v>91065.600000000006</v>
      </c>
      <c r="Q83" s="17">
        <v>90892.800000000003</v>
      </c>
      <c r="R83" s="17">
        <v>91180.800000000003</v>
      </c>
      <c r="S83" s="17">
        <v>91180.800000000003</v>
      </c>
      <c r="T83" s="17">
        <v>90662.399999999994</v>
      </c>
      <c r="U83" s="17">
        <v>90892.800000000003</v>
      </c>
      <c r="V83" s="17">
        <v>91411.199999999997</v>
      </c>
      <c r="W83" s="17">
        <v>91180.800000000003</v>
      </c>
      <c r="X83" s="17">
        <v>91526.399999999994</v>
      </c>
      <c r="Y83" s="17">
        <v>91411.199999999997</v>
      </c>
      <c r="Z83" s="17">
        <v>90201.600000000006</v>
      </c>
      <c r="AA83" s="17">
        <v>90835.199999999997</v>
      </c>
      <c r="AB83" s="17">
        <v>91296</v>
      </c>
      <c r="AC83" s="17">
        <v>91180.800000000003</v>
      </c>
    </row>
    <row r="84" spans="1:29" x14ac:dyDescent="0.25">
      <c r="A84" s="17" t="s">
        <v>202</v>
      </c>
      <c r="B84" s="17">
        <v>104</v>
      </c>
      <c r="C84" s="17">
        <v>9</v>
      </c>
      <c r="D84" s="17">
        <v>23</v>
      </c>
      <c r="E84" s="17">
        <v>2013</v>
      </c>
      <c r="F84" s="17">
        <v>91641.600000000006</v>
      </c>
      <c r="G84" s="17">
        <v>91699.199999999997</v>
      </c>
      <c r="H84" s="17">
        <v>91641.600000000006</v>
      </c>
      <c r="I84" s="17">
        <v>92160</v>
      </c>
      <c r="J84" s="17">
        <v>92102.399999999994</v>
      </c>
      <c r="K84" s="17">
        <v>92275.199999999997</v>
      </c>
      <c r="L84" s="17">
        <v>91296</v>
      </c>
      <c r="M84" s="17">
        <v>91526.399999999994</v>
      </c>
      <c r="N84" s="17">
        <v>91756.800000000003</v>
      </c>
      <c r="O84" s="17">
        <v>68832</v>
      </c>
      <c r="P84" s="17">
        <v>43315.199999999997</v>
      </c>
      <c r="Q84" s="17">
        <v>91641.600000000006</v>
      </c>
      <c r="R84" s="17">
        <v>93427.199999999997</v>
      </c>
      <c r="S84" s="17">
        <v>93888</v>
      </c>
      <c r="T84" s="17">
        <v>93024</v>
      </c>
      <c r="U84" s="17">
        <v>92793.600000000006</v>
      </c>
      <c r="V84" s="17">
        <v>91468.800000000003</v>
      </c>
      <c r="W84" s="17">
        <v>90777.600000000006</v>
      </c>
      <c r="X84" s="17">
        <v>90720</v>
      </c>
      <c r="Y84" s="17">
        <v>89913.600000000006</v>
      </c>
      <c r="Z84" s="17">
        <v>91584</v>
      </c>
      <c r="AA84" s="17">
        <v>91180.800000000003</v>
      </c>
      <c r="AB84" s="17">
        <v>91353.600000000006</v>
      </c>
      <c r="AC84" s="17">
        <v>91584</v>
      </c>
    </row>
    <row r="85" spans="1:29" x14ac:dyDescent="0.25">
      <c r="A85" s="17" t="s">
        <v>202</v>
      </c>
      <c r="B85" s="17">
        <v>104</v>
      </c>
      <c r="C85" s="17">
        <v>9</v>
      </c>
      <c r="D85" s="17">
        <v>24</v>
      </c>
      <c r="E85" s="17">
        <v>2013</v>
      </c>
      <c r="F85" s="17">
        <v>91296</v>
      </c>
      <c r="G85" s="17">
        <v>91180.800000000003</v>
      </c>
      <c r="H85" s="17">
        <v>90950.399999999994</v>
      </c>
      <c r="I85" s="17">
        <v>91238.399999999994</v>
      </c>
      <c r="J85" s="17">
        <v>92332.800000000003</v>
      </c>
      <c r="K85" s="17">
        <v>91008</v>
      </c>
      <c r="L85" s="17">
        <v>91008</v>
      </c>
      <c r="M85" s="17">
        <v>91411.199999999997</v>
      </c>
      <c r="N85" s="17">
        <v>90720</v>
      </c>
      <c r="O85" s="17">
        <v>90892.800000000003</v>
      </c>
      <c r="P85" s="17">
        <v>91699.199999999997</v>
      </c>
      <c r="Q85" s="17">
        <v>91411.199999999997</v>
      </c>
      <c r="R85" s="17">
        <v>73152</v>
      </c>
      <c r="S85" s="17">
        <v>89452.800000000003</v>
      </c>
      <c r="T85" s="17">
        <v>90432</v>
      </c>
      <c r="U85" s="17">
        <v>90835.199999999997</v>
      </c>
      <c r="V85" s="17">
        <v>91641.600000000006</v>
      </c>
      <c r="W85" s="17">
        <v>90489.600000000006</v>
      </c>
      <c r="X85" s="17">
        <v>90892.800000000003</v>
      </c>
      <c r="Y85" s="17">
        <v>91468.800000000003</v>
      </c>
      <c r="Z85" s="17">
        <v>90777.600000000006</v>
      </c>
      <c r="AA85" s="17">
        <v>90201.600000000006</v>
      </c>
      <c r="AB85" s="17">
        <v>89913.600000000006</v>
      </c>
      <c r="AC85" s="17">
        <v>90662.399999999994</v>
      </c>
    </row>
    <row r="86" spans="1:29" x14ac:dyDescent="0.25">
      <c r="A86" s="17" t="s">
        <v>202</v>
      </c>
      <c r="B86" s="17">
        <v>104</v>
      </c>
      <c r="C86" s="17">
        <v>9</v>
      </c>
      <c r="D86" s="17">
        <v>25</v>
      </c>
      <c r="E86" s="17">
        <v>2013</v>
      </c>
      <c r="F86" s="17">
        <v>90259.199999999997</v>
      </c>
      <c r="G86" s="17">
        <v>90028.800000000003</v>
      </c>
      <c r="H86" s="17">
        <v>90547.199999999997</v>
      </c>
      <c r="I86" s="17">
        <v>90374.399999999994</v>
      </c>
      <c r="J86" s="17">
        <v>90316.800000000003</v>
      </c>
      <c r="K86" s="17">
        <v>89798.399999999994</v>
      </c>
      <c r="L86" s="17">
        <v>90489.600000000006</v>
      </c>
      <c r="M86" s="17">
        <v>90259.199999999997</v>
      </c>
      <c r="N86" s="17">
        <v>91411.199999999997</v>
      </c>
      <c r="O86" s="17">
        <v>90259.199999999997</v>
      </c>
      <c r="P86" s="17">
        <v>90201.600000000006</v>
      </c>
      <c r="Q86" s="17">
        <v>91238.399999999994</v>
      </c>
      <c r="R86" s="17">
        <v>91526.399999999994</v>
      </c>
      <c r="S86" s="17">
        <v>90028.800000000003</v>
      </c>
      <c r="T86" s="17">
        <v>90432</v>
      </c>
      <c r="U86" s="17">
        <v>91123.199999999997</v>
      </c>
      <c r="V86" s="17">
        <v>90892.800000000003</v>
      </c>
      <c r="W86" s="17">
        <v>90028.800000000003</v>
      </c>
      <c r="X86" s="17">
        <v>90316.800000000003</v>
      </c>
      <c r="Y86" s="17">
        <v>90086.399999999994</v>
      </c>
      <c r="Z86" s="17">
        <v>88992</v>
      </c>
      <c r="AA86" s="17">
        <v>91296</v>
      </c>
      <c r="AB86" s="17">
        <v>90432</v>
      </c>
      <c r="AC86" s="17">
        <v>90892.800000000003</v>
      </c>
    </row>
    <row r="87" spans="1:29" x14ac:dyDescent="0.25">
      <c r="A87" s="17" t="s">
        <v>202</v>
      </c>
      <c r="B87" s="17">
        <v>104</v>
      </c>
      <c r="C87" s="17">
        <v>9</v>
      </c>
      <c r="D87" s="17">
        <v>26</v>
      </c>
      <c r="E87" s="17">
        <v>2013</v>
      </c>
      <c r="F87" s="17">
        <v>90432</v>
      </c>
      <c r="G87" s="17">
        <v>89510.399999999994</v>
      </c>
      <c r="H87" s="17">
        <v>90316.800000000003</v>
      </c>
      <c r="I87" s="17">
        <v>91065.600000000006</v>
      </c>
      <c r="J87" s="17">
        <v>89971.199999999997</v>
      </c>
      <c r="K87" s="17">
        <v>91180.800000000003</v>
      </c>
      <c r="L87" s="17">
        <v>91180.800000000003</v>
      </c>
      <c r="M87" s="17">
        <v>90489.600000000006</v>
      </c>
      <c r="N87" s="17">
        <v>90259.199999999997</v>
      </c>
      <c r="O87" s="17">
        <v>91123.199999999997</v>
      </c>
      <c r="P87" s="17">
        <v>90720</v>
      </c>
      <c r="Q87" s="17">
        <v>90662.399999999994</v>
      </c>
      <c r="R87" s="17">
        <v>90432</v>
      </c>
      <c r="S87" s="17">
        <v>89856</v>
      </c>
      <c r="T87" s="17">
        <v>90604.800000000003</v>
      </c>
      <c r="U87" s="17">
        <v>90720</v>
      </c>
      <c r="V87" s="17">
        <v>90662.399999999994</v>
      </c>
      <c r="W87" s="17">
        <v>89971.199999999997</v>
      </c>
      <c r="X87" s="17">
        <v>90259.199999999997</v>
      </c>
      <c r="Y87" s="17">
        <v>90316.800000000003</v>
      </c>
      <c r="Z87" s="17">
        <v>89222.399999999994</v>
      </c>
      <c r="AA87" s="17">
        <v>90950.399999999994</v>
      </c>
      <c r="AB87" s="17">
        <v>89856</v>
      </c>
      <c r="AC87" s="17">
        <v>89856</v>
      </c>
    </row>
    <row r="88" spans="1:29" x14ac:dyDescent="0.25">
      <c r="A88" s="17" t="s">
        <v>202</v>
      </c>
      <c r="B88" s="17">
        <v>104</v>
      </c>
      <c r="C88" s="17">
        <v>9</v>
      </c>
      <c r="D88" s="17">
        <v>27</v>
      </c>
      <c r="E88" s="17">
        <v>2013</v>
      </c>
      <c r="F88" s="17">
        <v>90086.399999999994</v>
      </c>
      <c r="G88" s="17">
        <v>89222.399999999994</v>
      </c>
      <c r="H88" s="17">
        <v>90374.399999999994</v>
      </c>
      <c r="I88" s="17">
        <v>89913.600000000006</v>
      </c>
      <c r="J88" s="17">
        <v>90662.399999999994</v>
      </c>
      <c r="K88" s="17">
        <v>90259.199999999997</v>
      </c>
      <c r="L88" s="17">
        <v>89971.199999999997</v>
      </c>
      <c r="M88" s="17">
        <v>90259.199999999997</v>
      </c>
      <c r="N88" s="17">
        <v>89625.600000000006</v>
      </c>
      <c r="O88" s="17">
        <v>90777.600000000006</v>
      </c>
      <c r="P88" s="17">
        <v>90950.399999999994</v>
      </c>
      <c r="Q88" s="17">
        <v>91872</v>
      </c>
      <c r="R88" s="17">
        <v>90604.800000000003</v>
      </c>
      <c r="S88" s="17">
        <v>90432</v>
      </c>
      <c r="T88" s="17">
        <v>90374.399999999994</v>
      </c>
      <c r="U88" s="17">
        <v>90086.399999999994</v>
      </c>
      <c r="V88" s="17">
        <v>91065.600000000006</v>
      </c>
      <c r="W88" s="17">
        <v>90950.399999999994</v>
      </c>
      <c r="X88" s="17">
        <v>90489.600000000006</v>
      </c>
      <c r="Y88" s="17">
        <v>89395.199999999997</v>
      </c>
      <c r="Z88" s="17">
        <v>89452.800000000003</v>
      </c>
      <c r="AA88" s="17">
        <v>90662.399999999994</v>
      </c>
      <c r="AB88" s="17">
        <v>90432</v>
      </c>
      <c r="AC88" s="17">
        <v>90777.600000000006</v>
      </c>
    </row>
    <row r="89" spans="1:29" x14ac:dyDescent="0.25">
      <c r="A89" s="17" t="s">
        <v>202</v>
      </c>
      <c r="B89" s="17">
        <v>104</v>
      </c>
      <c r="C89" s="17">
        <v>9</v>
      </c>
      <c r="D89" s="17">
        <v>28</v>
      </c>
      <c r="E89" s="17">
        <v>2013</v>
      </c>
      <c r="F89" s="17">
        <v>91008</v>
      </c>
      <c r="G89" s="17">
        <v>91123.199999999997</v>
      </c>
      <c r="H89" s="17">
        <v>90720</v>
      </c>
      <c r="I89" s="17">
        <v>91353.600000000006</v>
      </c>
      <c r="J89" s="17">
        <v>91123.199999999997</v>
      </c>
      <c r="K89" s="17">
        <v>91065.600000000006</v>
      </c>
      <c r="L89" s="17">
        <v>90086.399999999994</v>
      </c>
      <c r="M89" s="17">
        <v>90201.600000000006</v>
      </c>
      <c r="N89" s="17">
        <v>90201.600000000006</v>
      </c>
      <c r="O89" s="17">
        <v>90604.800000000003</v>
      </c>
      <c r="P89" s="17">
        <v>91411.199999999997</v>
      </c>
      <c r="Q89" s="17">
        <v>92102.399999999994</v>
      </c>
      <c r="R89" s="17">
        <v>91584</v>
      </c>
      <c r="S89" s="17">
        <v>90489.600000000006</v>
      </c>
      <c r="T89" s="17">
        <v>82598.399999999994</v>
      </c>
      <c r="U89" s="17">
        <v>92217.600000000006</v>
      </c>
      <c r="V89" s="17">
        <v>92160</v>
      </c>
      <c r="W89" s="17">
        <v>91756.800000000003</v>
      </c>
      <c r="X89" s="17">
        <v>91411.199999999997</v>
      </c>
      <c r="Y89" s="17">
        <v>91526.399999999994</v>
      </c>
      <c r="Z89" s="17">
        <v>91123.199999999997</v>
      </c>
      <c r="AA89" s="17">
        <v>90489.600000000006</v>
      </c>
      <c r="AB89" s="17">
        <v>92275.199999999997</v>
      </c>
      <c r="AC89" s="17">
        <v>91123.199999999997</v>
      </c>
    </row>
    <row r="90" spans="1:29" x14ac:dyDescent="0.25">
      <c r="A90" s="17" t="s">
        <v>202</v>
      </c>
      <c r="B90" s="17">
        <v>104</v>
      </c>
      <c r="C90" s="17">
        <v>9</v>
      </c>
      <c r="D90" s="17">
        <v>29</v>
      </c>
      <c r="E90" s="17">
        <v>2013</v>
      </c>
      <c r="F90" s="17">
        <v>91180.800000000003</v>
      </c>
      <c r="G90" s="17">
        <v>91296</v>
      </c>
      <c r="H90" s="17">
        <v>91411.199999999997</v>
      </c>
      <c r="I90" s="17">
        <v>91814.399999999994</v>
      </c>
      <c r="J90" s="17">
        <v>90892.800000000003</v>
      </c>
      <c r="K90" s="17">
        <v>90028.800000000003</v>
      </c>
      <c r="L90" s="17">
        <v>90547.199999999997</v>
      </c>
      <c r="M90" s="17">
        <v>90259.199999999997</v>
      </c>
      <c r="N90" s="17">
        <v>90432</v>
      </c>
      <c r="O90" s="17">
        <v>91065.600000000006</v>
      </c>
      <c r="P90" s="17">
        <v>91411.199999999997</v>
      </c>
      <c r="Q90" s="17">
        <v>92332.800000000003</v>
      </c>
      <c r="R90" s="17">
        <v>92275.199999999997</v>
      </c>
      <c r="S90" s="17">
        <v>92102.399999999994</v>
      </c>
      <c r="T90" s="17">
        <v>91468.800000000003</v>
      </c>
      <c r="U90" s="17">
        <v>91353.600000000006</v>
      </c>
      <c r="V90" s="17">
        <v>92332.800000000003</v>
      </c>
      <c r="W90" s="17">
        <v>91872</v>
      </c>
      <c r="X90" s="17">
        <v>91526.399999999994</v>
      </c>
      <c r="Y90" s="17">
        <v>91123.199999999997</v>
      </c>
      <c r="Z90" s="17">
        <v>91296</v>
      </c>
      <c r="AA90" s="17">
        <v>90777.600000000006</v>
      </c>
      <c r="AB90" s="17">
        <v>90662.399999999994</v>
      </c>
      <c r="AC90" s="17">
        <v>91641.600000000006</v>
      </c>
    </row>
    <row r="91" spans="1:29" x14ac:dyDescent="0.25">
      <c r="A91" s="17" t="s">
        <v>202</v>
      </c>
      <c r="B91" s="17">
        <v>104</v>
      </c>
      <c r="C91" s="17">
        <v>9</v>
      </c>
      <c r="D91" s="17">
        <v>30</v>
      </c>
      <c r="E91" s="17">
        <v>2013</v>
      </c>
      <c r="F91" s="17">
        <v>91699.199999999997</v>
      </c>
      <c r="G91" s="17">
        <v>91180.800000000003</v>
      </c>
      <c r="H91" s="17">
        <v>91065.600000000006</v>
      </c>
      <c r="I91" s="17">
        <v>91238.399999999994</v>
      </c>
      <c r="J91" s="17">
        <v>92275.199999999997</v>
      </c>
      <c r="K91" s="17">
        <v>91180.800000000003</v>
      </c>
      <c r="L91" s="17">
        <v>90950.399999999994</v>
      </c>
      <c r="M91" s="17">
        <v>90892.800000000003</v>
      </c>
      <c r="N91" s="17">
        <v>91180.800000000003</v>
      </c>
      <c r="O91" s="17">
        <v>91353.600000000006</v>
      </c>
      <c r="P91" s="17">
        <v>91238.399999999994</v>
      </c>
      <c r="Q91" s="17">
        <v>90777.600000000006</v>
      </c>
      <c r="R91" s="17">
        <v>91641.600000000006</v>
      </c>
      <c r="S91" s="17">
        <v>92620.800000000003</v>
      </c>
      <c r="T91" s="17">
        <v>91411.199999999997</v>
      </c>
      <c r="U91" s="17">
        <v>91641.600000000006</v>
      </c>
      <c r="V91" s="17">
        <v>91065.600000000006</v>
      </c>
      <c r="W91" s="17">
        <v>90432</v>
      </c>
      <c r="X91" s="17">
        <v>90374.399999999994</v>
      </c>
      <c r="Y91" s="17">
        <v>90777.600000000006</v>
      </c>
      <c r="Z91" s="17">
        <v>91468.800000000003</v>
      </c>
      <c r="AA91" s="17">
        <v>91296</v>
      </c>
      <c r="AB91" s="17">
        <v>92160</v>
      </c>
      <c r="AC91" s="17">
        <v>91929.600000000006</v>
      </c>
    </row>
    <row r="92" spans="1:29" x14ac:dyDescent="0.25">
      <c r="A92" s="17" t="s">
        <v>202</v>
      </c>
      <c r="B92" s="17">
        <v>105</v>
      </c>
      <c r="C92" s="17">
        <v>9</v>
      </c>
      <c r="D92" s="17">
        <v>1</v>
      </c>
      <c r="E92" s="17">
        <v>2013</v>
      </c>
      <c r="F92" s="17">
        <v>95961.600000000006</v>
      </c>
      <c r="G92" s="17">
        <v>95328</v>
      </c>
      <c r="H92" s="17">
        <v>95616</v>
      </c>
      <c r="I92" s="17">
        <v>96019.199999999997</v>
      </c>
      <c r="J92" s="17">
        <v>95097.600000000006</v>
      </c>
      <c r="K92" s="17">
        <v>95212.800000000003</v>
      </c>
      <c r="L92" s="17">
        <v>94867.199999999997</v>
      </c>
      <c r="M92" s="17">
        <v>95270.399999999994</v>
      </c>
      <c r="N92" s="17">
        <v>95731.199999999997</v>
      </c>
      <c r="O92" s="17">
        <v>94982.399999999994</v>
      </c>
      <c r="P92" s="17">
        <v>94579.199999999997</v>
      </c>
      <c r="Q92" s="17">
        <v>96134.399999999994</v>
      </c>
      <c r="R92" s="17">
        <v>95961.600000000006</v>
      </c>
      <c r="S92" s="17">
        <v>96019.199999999997</v>
      </c>
      <c r="T92" s="17">
        <v>82828.800000000003</v>
      </c>
      <c r="U92" s="17">
        <v>94406.399999999994</v>
      </c>
      <c r="V92" s="17">
        <v>95212.800000000003</v>
      </c>
      <c r="W92" s="17">
        <v>95270.399999999994</v>
      </c>
      <c r="X92" s="17">
        <v>95443.199999999997</v>
      </c>
      <c r="Y92" s="17">
        <v>94118.399999999994</v>
      </c>
      <c r="Z92" s="17">
        <v>94694.399999999994</v>
      </c>
      <c r="AA92" s="17">
        <v>94982.399999999994</v>
      </c>
      <c r="AB92" s="17">
        <v>94636.800000000003</v>
      </c>
      <c r="AC92" s="17">
        <v>94118.399999999994</v>
      </c>
    </row>
    <row r="93" spans="1:29" x14ac:dyDescent="0.25">
      <c r="A93" s="17" t="s">
        <v>202</v>
      </c>
      <c r="B93" s="17">
        <v>105</v>
      </c>
      <c r="C93" s="17">
        <v>9</v>
      </c>
      <c r="D93" s="17">
        <v>2</v>
      </c>
      <c r="E93" s="17">
        <v>2013</v>
      </c>
      <c r="F93" s="17">
        <v>94176</v>
      </c>
      <c r="G93" s="17">
        <v>94118.399999999994</v>
      </c>
      <c r="H93" s="17">
        <v>94060.800000000003</v>
      </c>
      <c r="I93" s="17">
        <v>93945.600000000006</v>
      </c>
      <c r="J93" s="17">
        <v>94521.600000000006</v>
      </c>
      <c r="K93" s="17">
        <v>94809.600000000006</v>
      </c>
      <c r="L93" s="17">
        <v>94521.600000000006</v>
      </c>
      <c r="M93" s="17">
        <v>71654.399999999994</v>
      </c>
      <c r="N93" s="17">
        <v>93312</v>
      </c>
      <c r="O93" s="17">
        <v>92851.199999999997</v>
      </c>
      <c r="P93" s="17">
        <v>94060.800000000003</v>
      </c>
      <c r="Q93" s="17">
        <v>94924.800000000003</v>
      </c>
      <c r="R93" s="17">
        <v>93657.600000000006</v>
      </c>
      <c r="S93" s="17">
        <v>93600</v>
      </c>
      <c r="T93" s="17">
        <v>94291.199999999997</v>
      </c>
      <c r="U93" s="17">
        <v>93772.800000000003</v>
      </c>
      <c r="V93" s="17">
        <v>94752</v>
      </c>
      <c r="W93" s="17">
        <v>94291.199999999997</v>
      </c>
      <c r="X93" s="17">
        <v>94060.800000000003</v>
      </c>
      <c r="Y93" s="17">
        <v>93312</v>
      </c>
      <c r="Z93" s="17">
        <v>93600</v>
      </c>
      <c r="AA93" s="17">
        <v>93600</v>
      </c>
      <c r="AB93" s="17">
        <v>92966.399999999994</v>
      </c>
      <c r="AC93" s="17">
        <v>93024</v>
      </c>
    </row>
    <row r="94" spans="1:29" x14ac:dyDescent="0.25">
      <c r="A94" s="17" t="s">
        <v>202</v>
      </c>
      <c r="B94" s="17">
        <v>105</v>
      </c>
      <c r="C94" s="17">
        <v>9</v>
      </c>
      <c r="D94" s="17">
        <v>3</v>
      </c>
      <c r="E94" s="17">
        <v>2013</v>
      </c>
      <c r="F94" s="17">
        <v>93600</v>
      </c>
      <c r="G94" s="17">
        <v>94291.199999999997</v>
      </c>
      <c r="H94" s="17">
        <v>94233.600000000006</v>
      </c>
      <c r="I94" s="17">
        <v>93657.600000000006</v>
      </c>
      <c r="J94" s="17">
        <v>93427.199999999997</v>
      </c>
      <c r="K94" s="17">
        <v>93254.399999999994</v>
      </c>
      <c r="L94" s="17">
        <v>93542.399999999994</v>
      </c>
      <c r="M94" s="17">
        <v>93312</v>
      </c>
      <c r="N94" s="17">
        <v>93600</v>
      </c>
      <c r="O94" s="17">
        <v>93427.199999999997</v>
      </c>
      <c r="P94" s="17">
        <v>93600</v>
      </c>
      <c r="Q94" s="17">
        <v>93312</v>
      </c>
      <c r="R94" s="17">
        <v>94176</v>
      </c>
      <c r="S94" s="17">
        <v>93312</v>
      </c>
      <c r="T94" s="17">
        <v>93024</v>
      </c>
      <c r="U94" s="17">
        <v>93312</v>
      </c>
      <c r="V94" s="17">
        <v>94521.600000000006</v>
      </c>
      <c r="W94" s="17">
        <v>93484.800000000003</v>
      </c>
      <c r="X94" s="17">
        <v>93830.399999999994</v>
      </c>
      <c r="Y94" s="17">
        <v>93312</v>
      </c>
      <c r="Z94" s="17">
        <v>94060.800000000003</v>
      </c>
      <c r="AA94" s="17">
        <v>94579.199999999997</v>
      </c>
      <c r="AB94" s="17">
        <v>93427.199999999997</v>
      </c>
      <c r="AC94" s="17">
        <v>93772.800000000003</v>
      </c>
    </row>
    <row r="95" spans="1:29" x14ac:dyDescent="0.25">
      <c r="A95" s="17" t="s">
        <v>202</v>
      </c>
      <c r="B95" s="17">
        <v>105</v>
      </c>
      <c r="C95" s="17">
        <v>9</v>
      </c>
      <c r="D95" s="17">
        <v>4</v>
      </c>
      <c r="E95" s="17">
        <v>2013</v>
      </c>
      <c r="F95" s="17">
        <v>94924.800000000003</v>
      </c>
      <c r="G95" s="17">
        <v>93772.800000000003</v>
      </c>
      <c r="H95" s="17">
        <v>93427.199999999997</v>
      </c>
      <c r="I95" s="17">
        <v>94636.800000000003</v>
      </c>
      <c r="J95" s="17">
        <v>94233.600000000006</v>
      </c>
      <c r="K95" s="17">
        <v>93254.399999999994</v>
      </c>
      <c r="L95" s="17">
        <v>93945.600000000006</v>
      </c>
      <c r="M95" s="17">
        <v>93312</v>
      </c>
      <c r="N95" s="17">
        <v>93484.800000000003</v>
      </c>
      <c r="O95" s="17">
        <v>93542.399999999994</v>
      </c>
      <c r="P95" s="17">
        <v>93657.600000000006</v>
      </c>
      <c r="Q95" s="17">
        <v>93600</v>
      </c>
      <c r="R95" s="17">
        <v>93772.800000000003</v>
      </c>
      <c r="S95" s="17">
        <v>94579.199999999997</v>
      </c>
      <c r="T95" s="17">
        <v>95155.199999999997</v>
      </c>
      <c r="U95" s="17">
        <v>94464</v>
      </c>
      <c r="V95" s="17">
        <v>94579.199999999997</v>
      </c>
      <c r="W95" s="17">
        <v>94694.399999999994</v>
      </c>
      <c r="X95" s="17">
        <v>94118.399999999994</v>
      </c>
      <c r="Y95" s="17">
        <v>93427.199999999997</v>
      </c>
      <c r="Z95" s="17">
        <v>94348.800000000003</v>
      </c>
      <c r="AA95" s="17">
        <v>93945.600000000006</v>
      </c>
      <c r="AB95" s="17">
        <v>94464</v>
      </c>
      <c r="AC95" s="17">
        <v>94752</v>
      </c>
    </row>
    <row r="96" spans="1:29" x14ac:dyDescent="0.25">
      <c r="A96" s="17" t="s">
        <v>202</v>
      </c>
      <c r="B96" s="17">
        <v>105</v>
      </c>
      <c r="C96" s="17">
        <v>9</v>
      </c>
      <c r="D96" s="17">
        <v>5</v>
      </c>
      <c r="E96" s="17">
        <v>2013</v>
      </c>
      <c r="F96" s="17">
        <v>93600</v>
      </c>
      <c r="G96" s="17">
        <v>93945.600000000006</v>
      </c>
      <c r="H96" s="17">
        <v>94118.399999999994</v>
      </c>
      <c r="I96" s="17">
        <v>92966.399999999994</v>
      </c>
      <c r="J96" s="17">
        <v>93196.800000000003</v>
      </c>
      <c r="K96" s="17">
        <v>94003.199999999997</v>
      </c>
      <c r="L96" s="17">
        <v>94291.199999999997</v>
      </c>
      <c r="M96" s="17">
        <v>93139.199999999997</v>
      </c>
      <c r="N96" s="17">
        <v>93254.399999999994</v>
      </c>
      <c r="O96" s="17">
        <v>93888</v>
      </c>
      <c r="P96" s="17">
        <v>94752</v>
      </c>
      <c r="Q96" s="17">
        <v>93484.800000000003</v>
      </c>
      <c r="R96" s="17">
        <v>93600</v>
      </c>
      <c r="S96" s="17">
        <v>94348.800000000003</v>
      </c>
      <c r="T96" s="17">
        <v>93484.800000000003</v>
      </c>
      <c r="U96" s="17">
        <v>93945.600000000006</v>
      </c>
      <c r="V96" s="17">
        <v>93024</v>
      </c>
      <c r="W96" s="17">
        <v>93542.399999999994</v>
      </c>
      <c r="X96" s="17">
        <v>94003.199999999997</v>
      </c>
      <c r="Y96" s="17">
        <v>92908.800000000003</v>
      </c>
      <c r="Z96" s="17">
        <v>94579.199999999997</v>
      </c>
      <c r="AA96" s="17">
        <v>93830.399999999994</v>
      </c>
      <c r="AB96" s="17">
        <v>93830.399999999994</v>
      </c>
      <c r="AC96" s="17">
        <v>94118.399999999994</v>
      </c>
    </row>
    <row r="97" spans="1:29" x14ac:dyDescent="0.25">
      <c r="A97" s="17" t="s">
        <v>202</v>
      </c>
      <c r="B97" s="17">
        <v>105</v>
      </c>
      <c r="C97" s="17">
        <v>9</v>
      </c>
      <c r="D97" s="17">
        <v>6</v>
      </c>
      <c r="E97" s="17">
        <v>2013</v>
      </c>
      <c r="F97" s="17">
        <v>85305.600000000006</v>
      </c>
      <c r="G97" s="17">
        <v>94291.199999999997</v>
      </c>
      <c r="H97" s="17">
        <v>94291.199999999997</v>
      </c>
      <c r="I97" s="17">
        <v>94982.399999999994</v>
      </c>
      <c r="J97" s="17">
        <v>94694.399999999994</v>
      </c>
      <c r="K97" s="17">
        <v>94809.600000000006</v>
      </c>
      <c r="L97" s="17">
        <v>94176</v>
      </c>
      <c r="M97" s="17">
        <v>94406.399999999994</v>
      </c>
      <c r="N97" s="17">
        <v>94176</v>
      </c>
      <c r="O97" s="17">
        <v>93830.399999999994</v>
      </c>
      <c r="P97" s="17">
        <v>94579.199999999997</v>
      </c>
      <c r="Q97" s="17">
        <v>93715.199999999997</v>
      </c>
      <c r="R97" s="17">
        <v>94464</v>
      </c>
      <c r="S97" s="17">
        <v>93657.600000000006</v>
      </c>
      <c r="T97" s="17">
        <v>93945.600000000006</v>
      </c>
      <c r="U97" s="17">
        <v>94924.800000000003</v>
      </c>
      <c r="V97" s="17">
        <v>94348.800000000003</v>
      </c>
      <c r="W97" s="17">
        <v>94003.199999999997</v>
      </c>
      <c r="X97" s="17">
        <v>94348.800000000003</v>
      </c>
      <c r="Y97" s="17">
        <v>93369.600000000006</v>
      </c>
      <c r="Z97" s="17">
        <v>94291.199999999997</v>
      </c>
      <c r="AA97" s="17">
        <v>94464</v>
      </c>
      <c r="AB97" s="17">
        <v>93945.600000000006</v>
      </c>
      <c r="AC97" s="17">
        <v>94348.800000000003</v>
      </c>
    </row>
    <row r="98" spans="1:29" x14ac:dyDescent="0.25">
      <c r="A98" s="17" t="s">
        <v>202</v>
      </c>
      <c r="B98" s="17">
        <v>105</v>
      </c>
      <c r="C98" s="17">
        <v>9</v>
      </c>
      <c r="D98" s="17">
        <v>7</v>
      </c>
      <c r="E98" s="17">
        <v>2013</v>
      </c>
      <c r="F98" s="17">
        <v>94694.399999999994</v>
      </c>
      <c r="G98" s="17">
        <v>94694.399999999994</v>
      </c>
      <c r="H98" s="17">
        <v>94579.199999999997</v>
      </c>
      <c r="I98" s="17">
        <v>94752</v>
      </c>
      <c r="J98" s="17">
        <v>95212.800000000003</v>
      </c>
      <c r="K98" s="17">
        <v>94521.600000000006</v>
      </c>
      <c r="L98" s="17">
        <v>94176</v>
      </c>
      <c r="M98" s="17">
        <v>94118.399999999994</v>
      </c>
      <c r="N98" s="17">
        <v>94118.399999999994</v>
      </c>
      <c r="O98" s="17">
        <v>93657.600000000006</v>
      </c>
      <c r="P98" s="17">
        <v>94809.600000000006</v>
      </c>
      <c r="Q98" s="17">
        <v>94521.600000000006</v>
      </c>
      <c r="R98" s="17">
        <v>93945.600000000006</v>
      </c>
      <c r="S98" s="17">
        <v>94982.399999999994</v>
      </c>
      <c r="T98" s="17">
        <v>95097.600000000006</v>
      </c>
      <c r="U98" s="17">
        <v>94752</v>
      </c>
      <c r="V98" s="17">
        <v>94291.199999999997</v>
      </c>
      <c r="W98" s="17">
        <v>94233.600000000006</v>
      </c>
      <c r="X98" s="17">
        <v>94694.399999999994</v>
      </c>
      <c r="Y98" s="17">
        <v>94348.800000000003</v>
      </c>
      <c r="Z98" s="17">
        <v>94233.600000000006</v>
      </c>
      <c r="AA98" s="17">
        <v>94521.600000000006</v>
      </c>
      <c r="AB98" s="17">
        <v>93945.600000000006</v>
      </c>
      <c r="AC98" s="17">
        <v>94809.600000000006</v>
      </c>
    </row>
    <row r="99" spans="1:29" x14ac:dyDescent="0.25">
      <c r="A99" s="17" t="s">
        <v>202</v>
      </c>
      <c r="B99" s="17">
        <v>105</v>
      </c>
      <c r="C99" s="17">
        <v>9</v>
      </c>
      <c r="D99" s="17">
        <v>8</v>
      </c>
      <c r="E99" s="17">
        <v>2013</v>
      </c>
      <c r="F99" s="17">
        <v>94924.800000000003</v>
      </c>
      <c r="G99" s="17">
        <v>95270.399999999994</v>
      </c>
      <c r="H99" s="17">
        <v>94521.600000000006</v>
      </c>
      <c r="I99" s="17">
        <v>94464</v>
      </c>
      <c r="J99" s="17">
        <v>95040</v>
      </c>
      <c r="K99" s="17">
        <v>95270.399999999994</v>
      </c>
      <c r="L99" s="17">
        <v>95500.800000000003</v>
      </c>
      <c r="M99" s="17">
        <v>94867.199999999997</v>
      </c>
      <c r="N99" s="17">
        <v>93542.399999999994</v>
      </c>
      <c r="O99" s="17">
        <v>94636.800000000003</v>
      </c>
      <c r="P99" s="17">
        <v>93657.600000000006</v>
      </c>
      <c r="Q99" s="17">
        <v>93888</v>
      </c>
      <c r="R99" s="17">
        <v>92851.199999999997</v>
      </c>
      <c r="S99" s="17">
        <v>94003.199999999997</v>
      </c>
      <c r="T99" s="17">
        <v>94406.399999999994</v>
      </c>
      <c r="U99" s="17">
        <v>94694.399999999994</v>
      </c>
      <c r="V99" s="17">
        <v>93772.800000000003</v>
      </c>
      <c r="W99" s="17">
        <v>95040</v>
      </c>
      <c r="X99" s="17">
        <v>94694.399999999994</v>
      </c>
      <c r="Y99" s="17">
        <v>93715.199999999997</v>
      </c>
      <c r="Z99" s="17">
        <v>95212.800000000003</v>
      </c>
      <c r="AA99" s="17">
        <v>95846.399999999994</v>
      </c>
      <c r="AB99" s="17">
        <v>94521.600000000006</v>
      </c>
      <c r="AC99" s="17">
        <v>94867.199999999997</v>
      </c>
    </row>
    <row r="100" spans="1:29" x14ac:dyDescent="0.25">
      <c r="A100" s="17" t="s">
        <v>202</v>
      </c>
      <c r="B100" s="17">
        <v>105</v>
      </c>
      <c r="C100" s="17">
        <v>9</v>
      </c>
      <c r="D100" s="17">
        <v>9</v>
      </c>
      <c r="E100" s="17">
        <v>2013</v>
      </c>
      <c r="F100" s="17">
        <v>94233.600000000006</v>
      </c>
      <c r="G100" s="17">
        <v>95212.800000000003</v>
      </c>
      <c r="H100" s="17">
        <v>95097.600000000006</v>
      </c>
      <c r="I100" s="17">
        <v>94521.600000000006</v>
      </c>
      <c r="J100" s="17">
        <v>80121.600000000006</v>
      </c>
      <c r="K100" s="17">
        <v>92851.199999999997</v>
      </c>
      <c r="L100" s="17">
        <v>93196.800000000003</v>
      </c>
      <c r="M100" s="17">
        <v>94003.199999999997</v>
      </c>
      <c r="N100" s="17">
        <v>94003.199999999997</v>
      </c>
      <c r="O100" s="17">
        <v>94003.199999999997</v>
      </c>
      <c r="P100" s="17">
        <v>94060.800000000003</v>
      </c>
      <c r="Q100" s="17">
        <v>93657.600000000006</v>
      </c>
      <c r="R100" s="17">
        <v>93542.399999999994</v>
      </c>
      <c r="S100" s="17">
        <v>93772.800000000003</v>
      </c>
      <c r="T100" s="17">
        <v>92678.399999999994</v>
      </c>
      <c r="U100" s="17">
        <v>93081.600000000006</v>
      </c>
      <c r="V100" s="17">
        <v>93542.399999999994</v>
      </c>
      <c r="W100" s="17">
        <v>94060.800000000003</v>
      </c>
      <c r="X100" s="17">
        <v>94694.399999999994</v>
      </c>
      <c r="Y100" s="17">
        <v>93715.199999999997</v>
      </c>
      <c r="Z100" s="17">
        <v>94060.800000000003</v>
      </c>
      <c r="AA100" s="17">
        <v>94579.199999999997</v>
      </c>
      <c r="AB100" s="17">
        <v>94233.600000000006</v>
      </c>
      <c r="AC100" s="17">
        <v>94348.800000000003</v>
      </c>
    </row>
    <row r="101" spans="1:29" x14ac:dyDescent="0.25">
      <c r="A101" s="17" t="s">
        <v>202</v>
      </c>
      <c r="B101" s="17">
        <v>105</v>
      </c>
      <c r="C101" s="17">
        <v>9</v>
      </c>
      <c r="D101" s="17">
        <v>10</v>
      </c>
      <c r="E101" s="17">
        <v>2013</v>
      </c>
      <c r="F101" s="17">
        <v>94579.199999999997</v>
      </c>
      <c r="G101" s="17">
        <v>93715.199999999997</v>
      </c>
      <c r="H101" s="17">
        <v>93830.399999999994</v>
      </c>
      <c r="I101" s="17">
        <v>93600</v>
      </c>
      <c r="J101" s="17">
        <v>93772.800000000003</v>
      </c>
      <c r="K101" s="17">
        <v>94233.600000000006</v>
      </c>
      <c r="L101" s="17">
        <v>94060.800000000003</v>
      </c>
      <c r="M101" s="17">
        <v>93196.800000000003</v>
      </c>
      <c r="N101" s="17">
        <v>95500.800000000003</v>
      </c>
      <c r="O101" s="17">
        <v>94867.199999999997</v>
      </c>
      <c r="P101" s="17">
        <v>94291.199999999997</v>
      </c>
      <c r="Q101" s="17">
        <v>94003.199999999997</v>
      </c>
      <c r="R101" s="17">
        <v>94406.399999999994</v>
      </c>
      <c r="S101" s="17">
        <v>93657.600000000006</v>
      </c>
      <c r="T101" s="17">
        <v>93657.600000000006</v>
      </c>
      <c r="U101" s="17">
        <v>93369.600000000006</v>
      </c>
      <c r="V101" s="17">
        <v>93888</v>
      </c>
      <c r="W101" s="17">
        <v>93484.800000000003</v>
      </c>
      <c r="X101" s="17">
        <v>94118.399999999994</v>
      </c>
      <c r="Y101" s="17">
        <v>93600</v>
      </c>
      <c r="Z101" s="17">
        <v>93830.399999999994</v>
      </c>
      <c r="AA101" s="17">
        <v>94118.399999999994</v>
      </c>
      <c r="AB101" s="17">
        <v>94291.199999999997</v>
      </c>
      <c r="AC101" s="17">
        <v>94464</v>
      </c>
    </row>
    <row r="102" spans="1:29" x14ac:dyDescent="0.25">
      <c r="A102" s="17" t="s">
        <v>202</v>
      </c>
      <c r="B102" s="17">
        <v>105</v>
      </c>
      <c r="C102" s="17">
        <v>9</v>
      </c>
      <c r="D102" s="17">
        <v>11</v>
      </c>
      <c r="E102" s="17">
        <v>2013</v>
      </c>
      <c r="F102" s="17">
        <v>94060.800000000003</v>
      </c>
      <c r="G102" s="17">
        <v>93369.600000000006</v>
      </c>
      <c r="H102" s="17">
        <v>93657.600000000006</v>
      </c>
      <c r="I102" s="17">
        <v>94060.800000000003</v>
      </c>
      <c r="J102" s="17">
        <v>93888</v>
      </c>
      <c r="K102" s="17">
        <v>93312</v>
      </c>
      <c r="L102" s="17">
        <v>92793.600000000006</v>
      </c>
      <c r="M102" s="17">
        <v>84672</v>
      </c>
      <c r="N102" s="17">
        <v>87494.399999999994</v>
      </c>
      <c r="O102" s="17">
        <v>94291.199999999997</v>
      </c>
      <c r="P102" s="17">
        <v>93715.199999999997</v>
      </c>
      <c r="Q102" s="17">
        <v>93600</v>
      </c>
      <c r="R102" s="17">
        <v>94406.399999999994</v>
      </c>
      <c r="S102" s="17">
        <v>94752</v>
      </c>
      <c r="T102" s="17">
        <v>94291.199999999997</v>
      </c>
      <c r="U102" s="17">
        <v>94291.199999999997</v>
      </c>
      <c r="V102" s="17">
        <v>73152</v>
      </c>
      <c r="W102" s="17">
        <v>93369.600000000006</v>
      </c>
      <c r="X102" s="17">
        <v>94348.800000000003</v>
      </c>
      <c r="Y102" s="17">
        <v>93139.199999999997</v>
      </c>
      <c r="Z102" s="17">
        <v>93600</v>
      </c>
      <c r="AA102" s="17">
        <v>92620.800000000003</v>
      </c>
      <c r="AB102" s="17">
        <v>94003.199999999997</v>
      </c>
      <c r="AC102" s="17">
        <v>93369.600000000006</v>
      </c>
    </row>
    <row r="103" spans="1:29" x14ac:dyDescent="0.25">
      <c r="A103" s="17" t="s">
        <v>202</v>
      </c>
      <c r="B103" s="17">
        <v>105</v>
      </c>
      <c r="C103" s="17">
        <v>9</v>
      </c>
      <c r="D103" s="17">
        <v>12</v>
      </c>
      <c r="E103" s="17">
        <v>2013</v>
      </c>
      <c r="F103" s="17">
        <v>92908.800000000003</v>
      </c>
      <c r="G103" s="17">
        <v>92563.199999999997</v>
      </c>
      <c r="H103" s="17">
        <v>92390.399999999994</v>
      </c>
      <c r="I103" s="17">
        <v>92966.399999999994</v>
      </c>
      <c r="J103" s="17">
        <v>93542.399999999994</v>
      </c>
      <c r="K103" s="17">
        <v>94003.199999999997</v>
      </c>
      <c r="L103" s="17">
        <v>93427.199999999997</v>
      </c>
      <c r="M103" s="17">
        <v>109152</v>
      </c>
      <c r="N103" s="17">
        <v>184838.39999999999</v>
      </c>
      <c r="O103" s="17">
        <v>184147.20000000001</v>
      </c>
      <c r="P103" s="17">
        <v>183628.79999999999</v>
      </c>
      <c r="Q103" s="17">
        <v>185126.39999999999</v>
      </c>
      <c r="R103" s="17">
        <v>183916.79999999999</v>
      </c>
      <c r="S103" s="17">
        <v>185472</v>
      </c>
      <c r="T103" s="17">
        <v>184492.79999999999</v>
      </c>
      <c r="U103" s="17">
        <v>185414.39999999999</v>
      </c>
      <c r="V103" s="17">
        <v>184435.20000000001</v>
      </c>
      <c r="W103" s="17">
        <v>185068.79999999999</v>
      </c>
      <c r="X103" s="17">
        <v>184377.60000000001</v>
      </c>
      <c r="Y103" s="17">
        <v>183168</v>
      </c>
      <c r="Z103" s="17">
        <v>183686.39999999999</v>
      </c>
      <c r="AA103" s="17">
        <v>183340.79999999999</v>
      </c>
      <c r="AB103" s="17">
        <v>183456</v>
      </c>
      <c r="AC103" s="17">
        <v>184377.60000000001</v>
      </c>
    </row>
    <row r="104" spans="1:29" x14ac:dyDescent="0.25">
      <c r="A104" s="17" t="s">
        <v>202</v>
      </c>
      <c r="B104" s="17">
        <v>105</v>
      </c>
      <c r="C104" s="17">
        <v>9</v>
      </c>
      <c r="D104" s="17">
        <v>13</v>
      </c>
      <c r="E104" s="17">
        <v>2013</v>
      </c>
      <c r="F104" s="17">
        <v>183168</v>
      </c>
      <c r="G104" s="17">
        <v>184032</v>
      </c>
      <c r="H104" s="17">
        <v>183916.79999999999</v>
      </c>
      <c r="I104" s="17">
        <v>183340.79999999999</v>
      </c>
      <c r="J104" s="17">
        <v>183110.39999999999</v>
      </c>
      <c r="K104" s="17">
        <v>183340.79999999999</v>
      </c>
      <c r="L104" s="17">
        <v>184089.60000000001</v>
      </c>
      <c r="M104" s="17">
        <v>183110.39999999999</v>
      </c>
      <c r="N104" s="17">
        <v>183686.39999999999</v>
      </c>
      <c r="O104" s="17">
        <v>184608</v>
      </c>
      <c r="P104" s="17">
        <v>183283.20000000001</v>
      </c>
      <c r="Q104" s="17">
        <v>179712</v>
      </c>
      <c r="R104" s="17">
        <v>93369.600000000006</v>
      </c>
      <c r="S104" s="17">
        <v>93888</v>
      </c>
      <c r="T104" s="17">
        <v>94060.800000000003</v>
      </c>
      <c r="U104" s="17">
        <v>94521.600000000006</v>
      </c>
      <c r="V104" s="17">
        <v>94060.800000000003</v>
      </c>
      <c r="W104" s="17">
        <v>93715.199999999997</v>
      </c>
      <c r="X104" s="17">
        <v>94118.399999999994</v>
      </c>
      <c r="Y104" s="17">
        <v>93254.399999999994</v>
      </c>
      <c r="Z104" s="17">
        <v>93888</v>
      </c>
      <c r="AA104" s="17">
        <v>92966.399999999994</v>
      </c>
      <c r="AB104" s="17">
        <v>93830.399999999994</v>
      </c>
      <c r="AC104" s="17">
        <v>94291.199999999997</v>
      </c>
    </row>
    <row r="105" spans="1:29" x14ac:dyDescent="0.25">
      <c r="A105" s="17" t="s">
        <v>202</v>
      </c>
      <c r="B105" s="17">
        <v>105</v>
      </c>
      <c r="C105" s="17">
        <v>9</v>
      </c>
      <c r="D105" s="17">
        <v>14</v>
      </c>
      <c r="E105" s="17">
        <v>2013</v>
      </c>
      <c r="F105" s="17">
        <v>94176</v>
      </c>
      <c r="G105" s="17">
        <v>93945.600000000006</v>
      </c>
      <c r="H105" s="17">
        <v>93542.399999999994</v>
      </c>
      <c r="I105" s="17">
        <v>93945.600000000006</v>
      </c>
      <c r="J105" s="17">
        <v>94809.600000000006</v>
      </c>
      <c r="K105" s="17">
        <v>93657.600000000006</v>
      </c>
      <c r="L105" s="17">
        <v>93542.399999999994</v>
      </c>
      <c r="M105" s="17">
        <v>93081.600000000006</v>
      </c>
      <c r="N105" s="17">
        <v>93657.600000000006</v>
      </c>
      <c r="O105" s="17">
        <v>93369.600000000006</v>
      </c>
      <c r="P105" s="17">
        <v>93081.600000000006</v>
      </c>
      <c r="Q105" s="17">
        <v>93081.600000000006</v>
      </c>
      <c r="R105" s="17">
        <v>92793.600000000006</v>
      </c>
      <c r="S105" s="17">
        <v>93369.600000000006</v>
      </c>
      <c r="T105" s="17">
        <v>93427.199999999997</v>
      </c>
      <c r="U105" s="17">
        <v>93830.399999999994</v>
      </c>
      <c r="V105" s="17">
        <v>93600</v>
      </c>
      <c r="W105" s="17">
        <v>93600</v>
      </c>
      <c r="X105" s="17">
        <v>86860.800000000003</v>
      </c>
      <c r="Y105" s="17">
        <v>93254.399999999994</v>
      </c>
      <c r="Z105" s="17">
        <v>94406.399999999994</v>
      </c>
      <c r="AA105" s="17">
        <v>94752</v>
      </c>
      <c r="AB105" s="17">
        <v>93830.399999999994</v>
      </c>
      <c r="AC105" s="17">
        <v>93888</v>
      </c>
    </row>
    <row r="106" spans="1:29" x14ac:dyDescent="0.25">
      <c r="A106" s="17" t="s">
        <v>202</v>
      </c>
      <c r="B106" s="17">
        <v>105</v>
      </c>
      <c r="C106" s="17">
        <v>9</v>
      </c>
      <c r="D106" s="17">
        <v>15</v>
      </c>
      <c r="E106" s="17">
        <v>2013</v>
      </c>
      <c r="F106" s="17">
        <v>94694.399999999994</v>
      </c>
      <c r="G106" s="17">
        <v>94003.199999999997</v>
      </c>
      <c r="H106" s="17">
        <v>94060.800000000003</v>
      </c>
      <c r="I106" s="17">
        <v>94694.399999999994</v>
      </c>
      <c r="J106" s="17">
        <v>94752</v>
      </c>
      <c r="K106" s="17">
        <v>95097.600000000006</v>
      </c>
      <c r="L106" s="17">
        <v>94233.600000000006</v>
      </c>
      <c r="M106" s="17">
        <v>94233.600000000006</v>
      </c>
      <c r="N106" s="17">
        <v>93024</v>
      </c>
      <c r="O106" s="17">
        <v>94003.199999999997</v>
      </c>
      <c r="P106" s="17">
        <v>94176</v>
      </c>
      <c r="Q106" s="17">
        <v>93427.199999999997</v>
      </c>
      <c r="R106" s="17">
        <v>94752</v>
      </c>
      <c r="S106" s="17">
        <v>94694.399999999994</v>
      </c>
      <c r="T106" s="17">
        <v>95212.800000000003</v>
      </c>
      <c r="U106" s="17">
        <v>94867.199999999997</v>
      </c>
      <c r="V106" s="17">
        <v>94118.399999999994</v>
      </c>
      <c r="W106" s="17">
        <v>94233.600000000006</v>
      </c>
      <c r="X106" s="17">
        <v>93772.800000000003</v>
      </c>
      <c r="Y106" s="17">
        <v>93369.600000000006</v>
      </c>
      <c r="Z106" s="17">
        <v>95500.800000000003</v>
      </c>
      <c r="AA106" s="17">
        <v>94694.399999999994</v>
      </c>
      <c r="AB106" s="17">
        <v>94233.600000000006</v>
      </c>
      <c r="AC106" s="17">
        <v>94348.800000000003</v>
      </c>
    </row>
    <row r="107" spans="1:29" x14ac:dyDescent="0.25">
      <c r="A107" s="17" t="s">
        <v>202</v>
      </c>
      <c r="B107" s="17">
        <v>105</v>
      </c>
      <c r="C107" s="17">
        <v>9</v>
      </c>
      <c r="D107" s="17">
        <v>16</v>
      </c>
      <c r="E107" s="17">
        <v>2013</v>
      </c>
      <c r="F107" s="17">
        <v>94636.800000000003</v>
      </c>
      <c r="G107" s="17">
        <v>93715.199999999997</v>
      </c>
      <c r="H107" s="17">
        <v>93312</v>
      </c>
      <c r="I107" s="17">
        <v>93657.600000000006</v>
      </c>
      <c r="J107" s="17">
        <v>94003.199999999997</v>
      </c>
      <c r="K107" s="17">
        <v>94579.199999999997</v>
      </c>
      <c r="L107" s="17">
        <v>94291.199999999997</v>
      </c>
      <c r="M107" s="17">
        <v>94636.800000000003</v>
      </c>
      <c r="N107" s="17">
        <v>94233.600000000006</v>
      </c>
      <c r="O107" s="17">
        <v>95500.800000000003</v>
      </c>
      <c r="P107" s="17">
        <v>95040</v>
      </c>
      <c r="Q107" s="17">
        <v>93830.399999999994</v>
      </c>
      <c r="R107" s="17">
        <v>94003.199999999997</v>
      </c>
      <c r="S107" s="17">
        <v>95212.800000000003</v>
      </c>
      <c r="T107" s="17">
        <v>94464</v>
      </c>
      <c r="U107" s="17">
        <v>94521.600000000006</v>
      </c>
      <c r="V107" s="17">
        <v>93427.199999999997</v>
      </c>
      <c r="W107" s="17">
        <v>93657.600000000006</v>
      </c>
      <c r="X107" s="17">
        <v>94464</v>
      </c>
      <c r="Y107" s="17">
        <v>93369.600000000006</v>
      </c>
      <c r="Z107" s="17">
        <v>93427.199999999997</v>
      </c>
      <c r="AA107" s="17">
        <v>94348.800000000003</v>
      </c>
      <c r="AB107" s="17">
        <v>93657.600000000006</v>
      </c>
      <c r="AC107" s="17">
        <v>94176</v>
      </c>
    </row>
    <row r="108" spans="1:29" x14ac:dyDescent="0.25">
      <c r="A108" s="17" t="s">
        <v>202</v>
      </c>
      <c r="B108" s="17">
        <v>105</v>
      </c>
      <c r="C108" s="17">
        <v>9</v>
      </c>
      <c r="D108" s="17">
        <v>17</v>
      </c>
      <c r="E108" s="17">
        <v>2013</v>
      </c>
      <c r="F108" s="17">
        <v>94579.199999999997</v>
      </c>
      <c r="G108" s="17">
        <v>94694.399999999994</v>
      </c>
      <c r="H108" s="17">
        <v>94867.199999999997</v>
      </c>
      <c r="I108" s="17">
        <v>94003.199999999997</v>
      </c>
      <c r="J108" s="17">
        <v>94521.600000000006</v>
      </c>
      <c r="K108" s="17">
        <v>94982.399999999994</v>
      </c>
      <c r="L108" s="17">
        <v>94636.800000000003</v>
      </c>
      <c r="M108" s="17">
        <v>94464</v>
      </c>
      <c r="N108" s="17">
        <v>92966.399999999994</v>
      </c>
      <c r="O108" s="17">
        <v>92448</v>
      </c>
      <c r="P108" s="17">
        <v>92678.399999999994</v>
      </c>
      <c r="Q108" s="17">
        <v>92908.800000000003</v>
      </c>
      <c r="R108" s="17">
        <v>93600</v>
      </c>
      <c r="S108" s="17">
        <v>93312</v>
      </c>
      <c r="T108" s="17">
        <v>92332.800000000003</v>
      </c>
      <c r="U108" s="17">
        <v>93484.800000000003</v>
      </c>
      <c r="V108" s="17">
        <v>92966.399999999994</v>
      </c>
      <c r="W108" s="17">
        <v>93484.800000000003</v>
      </c>
      <c r="X108" s="17">
        <v>92736</v>
      </c>
      <c r="Y108" s="17">
        <v>92736</v>
      </c>
      <c r="Z108" s="17">
        <v>93715.199999999997</v>
      </c>
      <c r="AA108" s="17">
        <v>93139.199999999997</v>
      </c>
      <c r="AB108" s="17">
        <v>92620.800000000003</v>
      </c>
      <c r="AC108" s="17">
        <v>93254.399999999994</v>
      </c>
    </row>
    <row r="109" spans="1:29" x14ac:dyDescent="0.25">
      <c r="A109" s="17" t="s">
        <v>202</v>
      </c>
      <c r="B109" s="17">
        <v>105</v>
      </c>
      <c r="C109" s="17">
        <v>9</v>
      </c>
      <c r="D109" s="17">
        <v>18</v>
      </c>
      <c r="E109" s="17">
        <v>2013</v>
      </c>
      <c r="F109" s="17">
        <v>93830.399999999994</v>
      </c>
      <c r="G109" s="17">
        <v>92678.399999999994</v>
      </c>
      <c r="H109" s="17">
        <v>94003.199999999997</v>
      </c>
      <c r="I109" s="17">
        <v>93830.399999999994</v>
      </c>
      <c r="J109" s="17">
        <v>93542.399999999994</v>
      </c>
      <c r="K109" s="17">
        <v>93254.399999999994</v>
      </c>
      <c r="L109" s="17">
        <v>93081.600000000006</v>
      </c>
      <c r="M109" s="17">
        <v>92505.600000000006</v>
      </c>
      <c r="N109" s="17">
        <v>92793.600000000006</v>
      </c>
      <c r="O109" s="17">
        <v>93139.199999999997</v>
      </c>
      <c r="P109" s="17">
        <v>92908.800000000003</v>
      </c>
      <c r="Q109" s="17">
        <v>93081.600000000006</v>
      </c>
      <c r="R109" s="17">
        <v>92736</v>
      </c>
      <c r="S109" s="17">
        <v>92736</v>
      </c>
      <c r="T109" s="17">
        <v>93542.399999999994</v>
      </c>
      <c r="U109" s="17">
        <v>94060.800000000003</v>
      </c>
      <c r="V109" s="17">
        <v>93139.199999999997</v>
      </c>
      <c r="W109" s="17">
        <v>93139.199999999997</v>
      </c>
      <c r="X109" s="17">
        <v>94060.800000000003</v>
      </c>
      <c r="Y109" s="17">
        <v>93196.800000000003</v>
      </c>
      <c r="Z109" s="17">
        <v>92966.399999999994</v>
      </c>
      <c r="AA109" s="17">
        <v>93081.600000000006</v>
      </c>
      <c r="AB109" s="17">
        <v>93196.800000000003</v>
      </c>
      <c r="AC109" s="17">
        <v>92736</v>
      </c>
    </row>
    <row r="110" spans="1:29" x14ac:dyDescent="0.25">
      <c r="A110" s="17" t="s">
        <v>202</v>
      </c>
      <c r="B110" s="17">
        <v>105</v>
      </c>
      <c r="C110" s="17">
        <v>9</v>
      </c>
      <c r="D110" s="17">
        <v>19</v>
      </c>
      <c r="E110" s="17">
        <v>2013</v>
      </c>
      <c r="F110" s="17">
        <v>94060.800000000003</v>
      </c>
      <c r="G110" s="17">
        <v>92620.800000000003</v>
      </c>
      <c r="H110" s="17">
        <v>93830.399999999994</v>
      </c>
      <c r="I110" s="17">
        <v>93254.399999999994</v>
      </c>
      <c r="J110" s="17">
        <v>92851.199999999997</v>
      </c>
      <c r="K110" s="17">
        <v>93254.399999999994</v>
      </c>
      <c r="L110" s="17">
        <v>93945.600000000006</v>
      </c>
      <c r="M110" s="17">
        <v>92678.399999999994</v>
      </c>
      <c r="N110" s="17">
        <v>93312</v>
      </c>
      <c r="O110" s="17">
        <v>93830.399999999994</v>
      </c>
      <c r="P110" s="17">
        <v>93196.800000000003</v>
      </c>
      <c r="Q110" s="17">
        <v>92908.800000000003</v>
      </c>
      <c r="R110" s="17">
        <v>94348.800000000003</v>
      </c>
      <c r="S110" s="17">
        <v>94348.800000000003</v>
      </c>
      <c r="T110" s="17">
        <v>93024</v>
      </c>
      <c r="U110" s="17">
        <v>93657.600000000006</v>
      </c>
      <c r="V110" s="17">
        <v>93312</v>
      </c>
      <c r="W110" s="17">
        <v>93772.800000000003</v>
      </c>
      <c r="X110" s="17">
        <v>92332.800000000003</v>
      </c>
      <c r="Y110" s="17">
        <v>93196.800000000003</v>
      </c>
      <c r="Z110" s="17">
        <v>93772.800000000003</v>
      </c>
      <c r="AA110" s="17">
        <v>93081.600000000006</v>
      </c>
      <c r="AB110" s="17">
        <v>92448</v>
      </c>
      <c r="AC110" s="17">
        <v>93081.600000000006</v>
      </c>
    </row>
    <row r="111" spans="1:29" x14ac:dyDescent="0.25">
      <c r="A111" s="17" t="s">
        <v>202</v>
      </c>
      <c r="B111" s="17">
        <v>105</v>
      </c>
      <c r="C111" s="17">
        <v>9</v>
      </c>
      <c r="D111" s="17">
        <v>20</v>
      </c>
      <c r="E111" s="17">
        <v>2013</v>
      </c>
      <c r="F111" s="17">
        <v>93312</v>
      </c>
      <c r="G111" s="17">
        <v>94060.800000000003</v>
      </c>
      <c r="H111" s="17">
        <v>93657.600000000006</v>
      </c>
      <c r="I111" s="17">
        <v>92102.399999999994</v>
      </c>
      <c r="J111" s="17">
        <v>77184</v>
      </c>
      <c r="K111" s="17">
        <v>91641.600000000006</v>
      </c>
      <c r="L111" s="17">
        <v>92678.399999999994</v>
      </c>
      <c r="M111" s="17">
        <v>92332.800000000003</v>
      </c>
      <c r="N111" s="17">
        <v>91929.600000000006</v>
      </c>
      <c r="O111" s="17">
        <v>93830.399999999994</v>
      </c>
      <c r="P111" s="17">
        <v>91929.600000000006</v>
      </c>
      <c r="Q111" s="17">
        <v>91526.399999999994</v>
      </c>
      <c r="R111" s="17">
        <v>92448</v>
      </c>
      <c r="S111" s="17">
        <v>92390.399999999994</v>
      </c>
      <c r="T111" s="17">
        <v>81734.399999999994</v>
      </c>
      <c r="U111" s="17">
        <v>93369.600000000006</v>
      </c>
      <c r="V111" s="17">
        <v>92160</v>
      </c>
      <c r="W111" s="17">
        <v>94579.199999999997</v>
      </c>
      <c r="X111" s="17">
        <v>93196.800000000003</v>
      </c>
      <c r="Y111" s="17">
        <v>93081.600000000006</v>
      </c>
      <c r="Z111" s="17">
        <v>94636.800000000003</v>
      </c>
      <c r="AA111" s="17">
        <v>93600</v>
      </c>
      <c r="AB111" s="17">
        <v>86342.399999999994</v>
      </c>
      <c r="AC111" s="17">
        <v>94406.399999999994</v>
      </c>
    </row>
    <row r="112" spans="1:29" x14ac:dyDescent="0.25">
      <c r="A112" s="17" t="s">
        <v>202</v>
      </c>
      <c r="B112" s="17">
        <v>105</v>
      </c>
      <c r="C112" s="17">
        <v>9</v>
      </c>
      <c r="D112" s="17">
        <v>21</v>
      </c>
      <c r="E112" s="17">
        <v>2013</v>
      </c>
      <c r="F112" s="17">
        <v>94694.399999999994</v>
      </c>
      <c r="G112" s="17">
        <v>95155.199999999997</v>
      </c>
      <c r="H112" s="17">
        <v>95616</v>
      </c>
      <c r="I112" s="17">
        <v>94694.399999999994</v>
      </c>
      <c r="J112" s="17">
        <v>94464</v>
      </c>
      <c r="K112" s="17">
        <v>94060.800000000003</v>
      </c>
      <c r="L112" s="17">
        <v>94176</v>
      </c>
      <c r="M112" s="17">
        <v>94003.199999999997</v>
      </c>
      <c r="N112" s="17">
        <v>94003.199999999997</v>
      </c>
      <c r="O112" s="17">
        <v>93830.399999999994</v>
      </c>
      <c r="P112" s="17">
        <v>94060.800000000003</v>
      </c>
      <c r="Q112" s="17">
        <v>93830.399999999994</v>
      </c>
      <c r="R112" s="17">
        <v>96134.399999999994</v>
      </c>
      <c r="S112" s="17">
        <v>95731.199999999997</v>
      </c>
      <c r="T112" s="17">
        <v>95328</v>
      </c>
      <c r="U112" s="17">
        <v>95155.199999999997</v>
      </c>
      <c r="V112" s="17">
        <v>95097.600000000006</v>
      </c>
      <c r="W112" s="17">
        <v>94579.199999999997</v>
      </c>
      <c r="X112" s="17">
        <v>94291.199999999997</v>
      </c>
      <c r="Y112" s="17">
        <v>94694.399999999994</v>
      </c>
      <c r="Z112" s="17">
        <v>95155.199999999997</v>
      </c>
      <c r="AA112" s="17">
        <v>94636.800000000003</v>
      </c>
      <c r="AB112" s="17">
        <v>95500.800000000003</v>
      </c>
      <c r="AC112" s="17">
        <v>95558.399999999994</v>
      </c>
    </row>
    <row r="113" spans="1:29" x14ac:dyDescent="0.25">
      <c r="A113" s="17" t="s">
        <v>202</v>
      </c>
      <c r="B113" s="17">
        <v>105</v>
      </c>
      <c r="C113" s="17">
        <v>9</v>
      </c>
      <c r="D113" s="17">
        <v>22</v>
      </c>
      <c r="E113" s="17">
        <v>2013</v>
      </c>
      <c r="F113" s="17">
        <v>94694.399999999994</v>
      </c>
      <c r="G113" s="17">
        <v>96307.199999999997</v>
      </c>
      <c r="H113" s="17">
        <v>95040</v>
      </c>
      <c r="I113" s="17">
        <v>94982.399999999994</v>
      </c>
      <c r="J113" s="17">
        <v>96940.800000000003</v>
      </c>
      <c r="K113" s="17">
        <v>94982.399999999994</v>
      </c>
      <c r="L113" s="17">
        <v>94406.399999999994</v>
      </c>
      <c r="M113" s="17">
        <v>94118.399999999994</v>
      </c>
      <c r="N113" s="17">
        <v>94752</v>
      </c>
      <c r="O113" s="17">
        <v>95212.800000000003</v>
      </c>
      <c r="P113" s="17">
        <v>94118.399999999994</v>
      </c>
      <c r="Q113" s="17">
        <v>95616</v>
      </c>
      <c r="R113" s="17">
        <v>94752</v>
      </c>
      <c r="S113" s="17">
        <v>94233.600000000006</v>
      </c>
      <c r="T113" s="17">
        <v>95443.199999999997</v>
      </c>
      <c r="U113" s="17">
        <v>96019.199999999997</v>
      </c>
      <c r="V113" s="17">
        <v>94867.199999999997</v>
      </c>
      <c r="W113" s="17">
        <v>95961.600000000006</v>
      </c>
      <c r="X113" s="17">
        <v>95904</v>
      </c>
      <c r="Y113" s="17">
        <v>96364.800000000003</v>
      </c>
      <c r="Z113" s="17">
        <v>96652.800000000003</v>
      </c>
      <c r="AA113" s="17">
        <v>96480</v>
      </c>
      <c r="AB113" s="17">
        <v>96192</v>
      </c>
      <c r="AC113" s="17">
        <v>96076.800000000003</v>
      </c>
    </row>
    <row r="114" spans="1:29" x14ac:dyDescent="0.25">
      <c r="A114" s="17" t="s">
        <v>202</v>
      </c>
      <c r="B114" s="17">
        <v>105</v>
      </c>
      <c r="C114" s="17">
        <v>9</v>
      </c>
      <c r="D114" s="17">
        <v>23</v>
      </c>
      <c r="E114" s="17">
        <v>2013</v>
      </c>
      <c r="F114" s="17">
        <v>95904</v>
      </c>
      <c r="G114" s="17">
        <v>95961.600000000006</v>
      </c>
      <c r="H114" s="17">
        <v>95328</v>
      </c>
      <c r="I114" s="17">
        <v>94809.600000000006</v>
      </c>
      <c r="J114" s="17">
        <v>94694.399999999994</v>
      </c>
      <c r="K114" s="17">
        <v>95443.199999999997</v>
      </c>
      <c r="L114" s="17">
        <v>94406.399999999994</v>
      </c>
      <c r="M114" s="17">
        <v>94636.800000000003</v>
      </c>
      <c r="N114" s="17">
        <v>95904</v>
      </c>
      <c r="O114" s="17">
        <v>95040</v>
      </c>
      <c r="P114" s="17">
        <v>94521.600000000006</v>
      </c>
      <c r="Q114" s="17">
        <v>94176</v>
      </c>
      <c r="R114" s="17">
        <v>95961.600000000006</v>
      </c>
      <c r="S114" s="17">
        <v>95904</v>
      </c>
      <c r="T114" s="17">
        <v>94579.199999999997</v>
      </c>
      <c r="U114" s="17">
        <v>94809.600000000006</v>
      </c>
      <c r="V114" s="17">
        <v>95731.199999999997</v>
      </c>
      <c r="W114" s="17">
        <v>95558.399999999994</v>
      </c>
      <c r="X114" s="17">
        <v>95270.399999999994</v>
      </c>
      <c r="Y114" s="17">
        <v>94809.600000000006</v>
      </c>
      <c r="Z114" s="17">
        <v>94406.399999999994</v>
      </c>
      <c r="AA114" s="17">
        <v>94752</v>
      </c>
      <c r="AB114" s="17">
        <v>95097.600000000006</v>
      </c>
      <c r="AC114" s="17">
        <v>94982.399999999994</v>
      </c>
    </row>
    <row r="115" spans="1:29" x14ac:dyDescent="0.25">
      <c r="A115" s="17" t="s">
        <v>202</v>
      </c>
      <c r="B115" s="17">
        <v>105</v>
      </c>
      <c r="C115" s="17">
        <v>9</v>
      </c>
      <c r="D115" s="17">
        <v>24</v>
      </c>
      <c r="E115" s="17">
        <v>2013</v>
      </c>
      <c r="F115" s="17">
        <v>94867.199999999997</v>
      </c>
      <c r="G115" s="17">
        <v>95443.199999999997</v>
      </c>
      <c r="H115" s="17">
        <v>94521.600000000006</v>
      </c>
      <c r="I115" s="17">
        <v>94291.199999999997</v>
      </c>
      <c r="J115" s="17">
        <v>93888</v>
      </c>
      <c r="K115" s="17">
        <v>94291.199999999997</v>
      </c>
      <c r="L115" s="17">
        <v>94521.600000000006</v>
      </c>
      <c r="M115" s="17">
        <v>94118.399999999994</v>
      </c>
      <c r="N115" s="17">
        <v>93254.399999999994</v>
      </c>
      <c r="O115" s="17">
        <v>94464</v>
      </c>
      <c r="P115" s="17">
        <v>95731.199999999997</v>
      </c>
      <c r="Q115" s="17">
        <v>94694.399999999994</v>
      </c>
      <c r="R115" s="17">
        <v>94924.800000000003</v>
      </c>
      <c r="S115" s="17">
        <v>94982.399999999994</v>
      </c>
      <c r="T115" s="17">
        <v>96192</v>
      </c>
      <c r="U115" s="17">
        <v>95443.199999999997</v>
      </c>
      <c r="V115" s="17">
        <v>94636.800000000003</v>
      </c>
      <c r="W115" s="17">
        <v>94694.399999999994</v>
      </c>
      <c r="X115" s="17">
        <v>94924.800000000003</v>
      </c>
      <c r="Y115" s="17">
        <v>95385.600000000006</v>
      </c>
      <c r="Z115" s="17">
        <v>96076.800000000003</v>
      </c>
      <c r="AA115" s="17">
        <v>94752</v>
      </c>
      <c r="AB115" s="17">
        <v>95212.800000000003</v>
      </c>
      <c r="AC115" s="17">
        <v>95616</v>
      </c>
    </row>
    <row r="116" spans="1:29" x14ac:dyDescent="0.25">
      <c r="A116" s="17" t="s">
        <v>202</v>
      </c>
      <c r="B116" s="17">
        <v>105</v>
      </c>
      <c r="C116" s="17">
        <v>9</v>
      </c>
      <c r="D116" s="17">
        <v>25</v>
      </c>
      <c r="E116" s="17">
        <v>2013</v>
      </c>
      <c r="F116" s="17">
        <v>95673.600000000006</v>
      </c>
      <c r="G116" s="17">
        <v>95500.800000000003</v>
      </c>
      <c r="H116" s="17">
        <v>95443.199999999997</v>
      </c>
      <c r="I116" s="17">
        <v>95443.199999999997</v>
      </c>
      <c r="J116" s="17">
        <v>95558.399999999994</v>
      </c>
      <c r="K116" s="17">
        <v>95155.199999999997</v>
      </c>
      <c r="L116" s="17">
        <v>95155.199999999997</v>
      </c>
      <c r="M116" s="17">
        <v>94521.600000000006</v>
      </c>
      <c r="N116" s="17">
        <v>95097.600000000006</v>
      </c>
      <c r="O116" s="17">
        <v>95961.600000000006</v>
      </c>
      <c r="P116" s="17">
        <v>96768</v>
      </c>
      <c r="Q116" s="17">
        <v>95558.399999999994</v>
      </c>
      <c r="R116" s="17">
        <v>95097.600000000006</v>
      </c>
      <c r="S116" s="17">
        <v>95788.800000000003</v>
      </c>
      <c r="T116" s="17">
        <v>96480</v>
      </c>
      <c r="U116" s="17">
        <v>95788.800000000003</v>
      </c>
      <c r="V116" s="17">
        <v>95558.399999999994</v>
      </c>
      <c r="W116" s="17">
        <v>94809.600000000006</v>
      </c>
      <c r="X116" s="17">
        <v>95500.800000000003</v>
      </c>
      <c r="Y116" s="17">
        <v>94060.800000000003</v>
      </c>
      <c r="Z116" s="17">
        <v>96019.199999999997</v>
      </c>
      <c r="AA116" s="17">
        <v>95155.199999999997</v>
      </c>
      <c r="AB116" s="17">
        <v>94867.199999999997</v>
      </c>
      <c r="AC116" s="17">
        <v>95328</v>
      </c>
    </row>
    <row r="117" spans="1:29" x14ac:dyDescent="0.25">
      <c r="A117" s="17" t="s">
        <v>202</v>
      </c>
      <c r="B117" s="17">
        <v>105</v>
      </c>
      <c r="C117" s="17">
        <v>9</v>
      </c>
      <c r="D117" s="17">
        <v>26</v>
      </c>
      <c r="E117" s="17">
        <v>2013</v>
      </c>
      <c r="F117" s="17">
        <v>95616</v>
      </c>
      <c r="G117" s="17">
        <v>96422.399999999994</v>
      </c>
      <c r="H117" s="17">
        <v>95097.600000000006</v>
      </c>
      <c r="I117" s="17">
        <v>95846.399999999994</v>
      </c>
      <c r="J117" s="17">
        <v>96019.199999999997</v>
      </c>
      <c r="K117" s="17">
        <v>95788.800000000003</v>
      </c>
      <c r="L117" s="17">
        <v>95385.600000000006</v>
      </c>
      <c r="M117" s="17">
        <v>95500.800000000003</v>
      </c>
      <c r="N117" s="17">
        <v>83865.600000000006</v>
      </c>
      <c r="O117" s="17">
        <v>85766.399999999994</v>
      </c>
      <c r="P117" s="17">
        <v>85824</v>
      </c>
      <c r="Q117" s="17">
        <v>84441.600000000006</v>
      </c>
      <c r="R117" s="17">
        <v>87033.600000000006</v>
      </c>
      <c r="S117" s="17">
        <v>95270.399999999994</v>
      </c>
      <c r="T117" s="17">
        <v>95904</v>
      </c>
      <c r="U117" s="17">
        <v>95961.600000000006</v>
      </c>
      <c r="V117" s="17">
        <v>94521.600000000006</v>
      </c>
      <c r="W117" s="17">
        <v>95212.800000000003</v>
      </c>
      <c r="X117" s="17">
        <v>95443.199999999997</v>
      </c>
      <c r="Y117" s="17">
        <v>94521.600000000006</v>
      </c>
      <c r="Z117" s="17">
        <v>96134.399999999994</v>
      </c>
      <c r="AA117" s="17">
        <v>95616</v>
      </c>
      <c r="AB117" s="17">
        <v>94924.800000000003</v>
      </c>
      <c r="AC117" s="17">
        <v>95788.800000000003</v>
      </c>
    </row>
    <row r="118" spans="1:29" x14ac:dyDescent="0.25">
      <c r="A118" s="17" t="s">
        <v>202</v>
      </c>
      <c r="B118" s="17">
        <v>105</v>
      </c>
      <c r="C118" s="17">
        <v>9</v>
      </c>
      <c r="D118" s="17">
        <v>27</v>
      </c>
      <c r="E118" s="17">
        <v>2013</v>
      </c>
      <c r="F118" s="17">
        <v>74304</v>
      </c>
      <c r="G118" s="17">
        <v>94809.600000000006</v>
      </c>
      <c r="H118" s="17">
        <v>94003.199999999997</v>
      </c>
      <c r="I118" s="17">
        <v>95443.199999999997</v>
      </c>
      <c r="J118" s="17">
        <v>95040</v>
      </c>
      <c r="K118" s="17">
        <v>96710.399999999994</v>
      </c>
      <c r="L118" s="17">
        <v>94521.600000000006</v>
      </c>
      <c r="M118" s="17">
        <v>94579.199999999997</v>
      </c>
      <c r="N118" s="17">
        <v>94176</v>
      </c>
      <c r="O118" s="17">
        <v>95155.199999999997</v>
      </c>
      <c r="P118" s="17">
        <v>94521.600000000006</v>
      </c>
      <c r="Q118" s="17">
        <v>93772.800000000003</v>
      </c>
      <c r="R118" s="17">
        <v>94003.199999999997</v>
      </c>
      <c r="S118" s="17">
        <v>94291.199999999997</v>
      </c>
      <c r="T118" s="17">
        <v>95212.800000000003</v>
      </c>
      <c r="U118" s="17">
        <v>94636.800000000003</v>
      </c>
      <c r="V118" s="17">
        <v>94464</v>
      </c>
      <c r="W118" s="17">
        <v>86400</v>
      </c>
      <c r="X118" s="17">
        <v>95097.600000000006</v>
      </c>
      <c r="Y118" s="17">
        <v>94924.800000000003</v>
      </c>
      <c r="Z118" s="17">
        <v>95155.199999999997</v>
      </c>
      <c r="AA118" s="17">
        <v>95443.199999999997</v>
      </c>
      <c r="AB118" s="17">
        <v>94924.800000000003</v>
      </c>
      <c r="AC118" s="17">
        <v>94867.199999999997</v>
      </c>
    </row>
    <row r="119" spans="1:29" x14ac:dyDescent="0.25">
      <c r="A119" s="17" t="s">
        <v>202</v>
      </c>
      <c r="B119" s="17">
        <v>105</v>
      </c>
      <c r="C119" s="17">
        <v>9</v>
      </c>
      <c r="D119" s="17">
        <v>28</v>
      </c>
      <c r="E119" s="17">
        <v>2013</v>
      </c>
      <c r="F119" s="17">
        <v>95731.199999999997</v>
      </c>
      <c r="G119" s="17">
        <v>94924.800000000003</v>
      </c>
      <c r="H119" s="17">
        <v>94982.399999999994</v>
      </c>
      <c r="I119" s="17">
        <v>94809.600000000006</v>
      </c>
      <c r="J119" s="17">
        <v>95673.600000000006</v>
      </c>
      <c r="K119" s="17">
        <v>96480</v>
      </c>
      <c r="L119" s="17">
        <v>95385.600000000006</v>
      </c>
      <c r="M119" s="17">
        <v>94809.600000000006</v>
      </c>
      <c r="N119" s="17">
        <v>96480</v>
      </c>
      <c r="O119" s="17">
        <v>95731.199999999997</v>
      </c>
      <c r="P119" s="17">
        <v>95097.600000000006</v>
      </c>
      <c r="Q119" s="17">
        <v>96652.800000000003</v>
      </c>
      <c r="R119" s="17">
        <v>95328</v>
      </c>
      <c r="S119" s="17">
        <v>95155.199999999997</v>
      </c>
      <c r="T119" s="17">
        <v>95328</v>
      </c>
      <c r="U119" s="17">
        <v>95270.399999999994</v>
      </c>
      <c r="V119" s="17">
        <v>96537.600000000006</v>
      </c>
      <c r="W119" s="17">
        <v>96480</v>
      </c>
      <c r="X119" s="17">
        <v>95270.399999999994</v>
      </c>
      <c r="Y119" s="17">
        <v>95385.600000000006</v>
      </c>
      <c r="Z119" s="17">
        <v>96076.800000000003</v>
      </c>
      <c r="AA119" s="17">
        <v>95212.800000000003</v>
      </c>
      <c r="AB119" s="17">
        <v>95558.399999999994</v>
      </c>
      <c r="AC119" s="17">
        <v>95731.199999999997</v>
      </c>
    </row>
    <row r="120" spans="1:29" x14ac:dyDescent="0.25">
      <c r="A120" s="17" t="s">
        <v>202</v>
      </c>
      <c r="B120" s="17">
        <v>105</v>
      </c>
      <c r="C120" s="17">
        <v>9</v>
      </c>
      <c r="D120" s="17">
        <v>29</v>
      </c>
      <c r="E120" s="17">
        <v>2013</v>
      </c>
      <c r="F120" s="17">
        <v>95155.199999999997</v>
      </c>
      <c r="G120" s="17">
        <v>96192</v>
      </c>
      <c r="H120" s="17">
        <v>96249.600000000006</v>
      </c>
      <c r="I120" s="17">
        <v>95846.399999999994</v>
      </c>
      <c r="J120" s="17">
        <v>95443.199999999997</v>
      </c>
      <c r="K120" s="17">
        <v>95500.800000000003</v>
      </c>
      <c r="L120" s="17">
        <v>95500.800000000003</v>
      </c>
      <c r="M120" s="17">
        <v>95385.600000000006</v>
      </c>
      <c r="N120" s="17">
        <v>94982.399999999994</v>
      </c>
      <c r="O120" s="17">
        <v>94176</v>
      </c>
      <c r="P120" s="17">
        <v>77817.600000000006</v>
      </c>
      <c r="Q120" s="17">
        <v>93196.800000000003</v>
      </c>
      <c r="R120" s="17">
        <v>94003.199999999997</v>
      </c>
      <c r="S120" s="17">
        <v>96249.600000000006</v>
      </c>
      <c r="T120" s="17">
        <v>94694.399999999994</v>
      </c>
      <c r="U120" s="17">
        <v>94694.399999999994</v>
      </c>
      <c r="V120" s="17">
        <v>96019.199999999997</v>
      </c>
      <c r="W120" s="17">
        <v>95155.199999999997</v>
      </c>
      <c r="X120" s="17">
        <v>94636.800000000003</v>
      </c>
      <c r="Y120" s="17">
        <v>94924.800000000003</v>
      </c>
      <c r="Z120" s="17">
        <v>94406.399999999994</v>
      </c>
      <c r="AA120" s="17">
        <v>93888</v>
      </c>
      <c r="AB120" s="17">
        <v>94003.199999999997</v>
      </c>
      <c r="AC120" s="17">
        <v>93600</v>
      </c>
    </row>
    <row r="121" spans="1:29" x14ac:dyDescent="0.25">
      <c r="A121" s="17" t="s">
        <v>202</v>
      </c>
      <c r="B121" s="17">
        <v>105</v>
      </c>
      <c r="C121" s="17">
        <v>9</v>
      </c>
      <c r="D121" s="17">
        <v>30</v>
      </c>
      <c r="E121" s="17">
        <v>2013</v>
      </c>
      <c r="F121" s="17">
        <v>94636.800000000003</v>
      </c>
      <c r="G121" s="17">
        <v>93369.600000000006</v>
      </c>
      <c r="H121" s="17">
        <v>94521.600000000006</v>
      </c>
      <c r="I121" s="17">
        <v>94003.199999999997</v>
      </c>
      <c r="J121" s="17">
        <v>93600</v>
      </c>
      <c r="K121" s="17">
        <v>93196.800000000003</v>
      </c>
      <c r="L121" s="17">
        <v>93888</v>
      </c>
      <c r="M121" s="17">
        <v>93600</v>
      </c>
      <c r="N121" s="17">
        <v>94406.399999999994</v>
      </c>
      <c r="O121" s="17">
        <v>95155.199999999997</v>
      </c>
      <c r="P121" s="17">
        <v>95212.800000000003</v>
      </c>
      <c r="Q121" s="17">
        <v>94291.199999999997</v>
      </c>
      <c r="R121" s="17">
        <v>94233.600000000006</v>
      </c>
      <c r="S121" s="17">
        <v>94464</v>
      </c>
      <c r="T121" s="17">
        <v>94752</v>
      </c>
      <c r="U121" s="17">
        <v>94003.199999999997</v>
      </c>
      <c r="V121" s="17">
        <v>94118.399999999994</v>
      </c>
      <c r="W121" s="17">
        <v>94348.800000000003</v>
      </c>
      <c r="X121" s="17">
        <v>94291.199999999997</v>
      </c>
      <c r="Y121" s="17">
        <v>94233.600000000006</v>
      </c>
      <c r="Z121" s="17">
        <v>94579.199999999997</v>
      </c>
      <c r="AA121" s="17">
        <v>94752</v>
      </c>
      <c r="AB121" s="17">
        <v>93657.600000000006</v>
      </c>
      <c r="AC121" s="17">
        <v>94003.199999999997</v>
      </c>
    </row>
    <row r="122" spans="1:29" x14ac:dyDescent="0.25">
      <c r="A122" s="17" t="s">
        <v>202</v>
      </c>
      <c r="B122" s="17">
        <v>106</v>
      </c>
      <c r="C122" s="17">
        <v>9</v>
      </c>
      <c r="D122" s="17">
        <v>1</v>
      </c>
      <c r="E122" s="17">
        <v>2013</v>
      </c>
      <c r="F122" s="17">
        <v>103392</v>
      </c>
      <c r="G122" s="17">
        <v>104256</v>
      </c>
      <c r="H122" s="17">
        <v>104659.2</v>
      </c>
      <c r="I122" s="17">
        <v>104486.39999999999</v>
      </c>
      <c r="J122" s="17">
        <v>105753.60000000001</v>
      </c>
      <c r="K122" s="17">
        <v>104659.2</v>
      </c>
      <c r="L122" s="17">
        <v>104140.8</v>
      </c>
      <c r="M122" s="17">
        <v>103852.8</v>
      </c>
      <c r="N122" s="17">
        <v>104716.8</v>
      </c>
      <c r="O122" s="17">
        <v>105292.8</v>
      </c>
      <c r="P122" s="17">
        <v>104428.8</v>
      </c>
      <c r="Q122" s="17">
        <v>103449.60000000001</v>
      </c>
      <c r="R122" s="17">
        <v>104256</v>
      </c>
      <c r="S122" s="17">
        <v>103564.8</v>
      </c>
      <c r="T122" s="17">
        <v>104083.2</v>
      </c>
      <c r="U122" s="17">
        <v>104544</v>
      </c>
      <c r="V122" s="17">
        <v>103622.39999999999</v>
      </c>
      <c r="W122" s="17">
        <v>105177.60000000001</v>
      </c>
      <c r="X122" s="17">
        <v>103852.8</v>
      </c>
      <c r="Y122" s="17">
        <v>104256</v>
      </c>
      <c r="Z122" s="17">
        <v>87494.399999999994</v>
      </c>
      <c r="AA122" s="17">
        <v>103507.2</v>
      </c>
      <c r="AB122" s="17">
        <v>103507.2</v>
      </c>
      <c r="AC122" s="17">
        <v>103046.39999999999</v>
      </c>
    </row>
    <row r="123" spans="1:29" x14ac:dyDescent="0.25">
      <c r="A123" s="17" t="s">
        <v>202</v>
      </c>
      <c r="B123" s="17">
        <v>106</v>
      </c>
      <c r="C123" s="17">
        <v>9</v>
      </c>
      <c r="D123" s="17">
        <v>2</v>
      </c>
      <c r="E123" s="17">
        <v>2013</v>
      </c>
      <c r="F123" s="17">
        <v>104486.39999999999</v>
      </c>
      <c r="G123" s="17">
        <v>102700.8</v>
      </c>
      <c r="H123" s="17">
        <v>101952</v>
      </c>
      <c r="I123" s="17">
        <v>102931.2</v>
      </c>
      <c r="J123" s="17">
        <v>104025.60000000001</v>
      </c>
      <c r="K123" s="17">
        <v>103564.8</v>
      </c>
      <c r="L123" s="17">
        <v>101952</v>
      </c>
      <c r="M123" s="17">
        <v>103968</v>
      </c>
      <c r="N123" s="17">
        <v>102067.2</v>
      </c>
      <c r="O123" s="17">
        <v>103737.60000000001</v>
      </c>
      <c r="P123" s="17">
        <v>103449.60000000001</v>
      </c>
      <c r="Q123" s="17">
        <v>102873.60000000001</v>
      </c>
      <c r="R123" s="17">
        <v>103334.39999999999</v>
      </c>
      <c r="S123" s="17">
        <v>103392</v>
      </c>
      <c r="T123" s="17">
        <v>102067.2</v>
      </c>
      <c r="U123" s="17">
        <v>103507.2</v>
      </c>
      <c r="V123" s="17">
        <v>103161.60000000001</v>
      </c>
      <c r="W123" s="17">
        <v>102412.8</v>
      </c>
      <c r="X123" s="17">
        <v>102816</v>
      </c>
      <c r="Y123" s="17">
        <v>101088</v>
      </c>
      <c r="Z123" s="17">
        <v>102988.8</v>
      </c>
      <c r="AA123" s="17">
        <v>103334.39999999999</v>
      </c>
      <c r="AB123" s="17">
        <v>103104</v>
      </c>
      <c r="AC123" s="17">
        <v>101894.39999999999</v>
      </c>
    </row>
    <row r="124" spans="1:29" x14ac:dyDescent="0.25">
      <c r="A124" s="17" t="s">
        <v>202</v>
      </c>
      <c r="B124" s="17">
        <v>106</v>
      </c>
      <c r="C124" s="17">
        <v>9</v>
      </c>
      <c r="D124" s="17">
        <v>3</v>
      </c>
      <c r="E124" s="17">
        <v>2013</v>
      </c>
      <c r="F124" s="17">
        <v>103737.60000000001</v>
      </c>
      <c r="G124" s="17">
        <v>101836.8</v>
      </c>
      <c r="H124" s="17">
        <v>102528</v>
      </c>
      <c r="I124" s="17">
        <v>101779.2</v>
      </c>
      <c r="J124" s="17">
        <v>102355.2</v>
      </c>
      <c r="K124" s="17">
        <v>102182.39999999999</v>
      </c>
      <c r="L124" s="17">
        <v>102643.2</v>
      </c>
      <c r="M124" s="17">
        <v>102700.8</v>
      </c>
      <c r="N124" s="17">
        <v>102240</v>
      </c>
      <c r="O124" s="17">
        <v>103219.2</v>
      </c>
      <c r="P124" s="17">
        <v>102931.2</v>
      </c>
      <c r="Q124" s="17">
        <v>104428.8</v>
      </c>
      <c r="R124" s="17">
        <v>104947.2</v>
      </c>
      <c r="S124" s="17">
        <v>102873.60000000001</v>
      </c>
      <c r="T124" s="17">
        <v>104256</v>
      </c>
      <c r="U124" s="17">
        <v>104256</v>
      </c>
      <c r="V124" s="17">
        <v>102528</v>
      </c>
      <c r="W124" s="17">
        <v>103161.60000000001</v>
      </c>
      <c r="X124" s="17">
        <v>102816</v>
      </c>
      <c r="Y124" s="17">
        <v>101548.8</v>
      </c>
      <c r="Z124" s="17">
        <v>102124.8</v>
      </c>
      <c r="AA124" s="17">
        <v>102988.8</v>
      </c>
      <c r="AB124" s="17">
        <v>103161.60000000001</v>
      </c>
      <c r="AC124" s="17">
        <v>101721.60000000001</v>
      </c>
    </row>
    <row r="125" spans="1:29" x14ac:dyDescent="0.25">
      <c r="A125" s="17" t="s">
        <v>202</v>
      </c>
      <c r="B125" s="17">
        <v>106</v>
      </c>
      <c r="C125" s="17">
        <v>9</v>
      </c>
      <c r="D125" s="17">
        <v>4</v>
      </c>
      <c r="E125" s="17">
        <v>2013</v>
      </c>
      <c r="F125" s="17">
        <v>103449.60000000001</v>
      </c>
      <c r="G125" s="17">
        <v>103046.39999999999</v>
      </c>
      <c r="H125" s="17">
        <v>102816</v>
      </c>
      <c r="I125" s="17">
        <v>102009.60000000001</v>
      </c>
      <c r="J125" s="17">
        <v>101721.60000000001</v>
      </c>
      <c r="K125" s="17">
        <v>101836.8</v>
      </c>
      <c r="L125" s="17">
        <v>102470.39999999999</v>
      </c>
      <c r="M125" s="17">
        <v>102182.39999999999</v>
      </c>
      <c r="N125" s="17">
        <v>101836.8</v>
      </c>
      <c r="O125" s="17">
        <v>101548.8</v>
      </c>
      <c r="P125" s="17">
        <v>102182.39999999999</v>
      </c>
      <c r="Q125" s="17">
        <v>103104</v>
      </c>
      <c r="R125" s="17">
        <v>103046.39999999999</v>
      </c>
      <c r="S125" s="17">
        <v>102297.60000000001</v>
      </c>
      <c r="T125" s="17">
        <v>103507.2</v>
      </c>
      <c r="U125" s="17">
        <v>102528</v>
      </c>
      <c r="V125" s="17">
        <v>103334.39999999999</v>
      </c>
      <c r="W125" s="17">
        <v>103910.39999999999</v>
      </c>
      <c r="X125" s="17">
        <v>102355.2</v>
      </c>
      <c r="Y125" s="17">
        <v>102297.60000000001</v>
      </c>
      <c r="Z125" s="17">
        <v>102700.8</v>
      </c>
      <c r="AA125" s="17">
        <v>101548.8</v>
      </c>
      <c r="AB125" s="17">
        <v>101779.2</v>
      </c>
      <c r="AC125" s="17">
        <v>102643.2</v>
      </c>
    </row>
    <row r="126" spans="1:29" x14ac:dyDescent="0.25">
      <c r="A126" s="17" t="s">
        <v>202</v>
      </c>
      <c r="B126" s="17">
        <v>106</v>
      </c>
      <c r="C126" s="17">
        <v>9</v>
      </c>
      <c r="D126" s="17">
        <v>5</v>
      </c>
      <c r="E126" s="17">
        <v>2013</v>
      </c>
      <c r="F126" s="17">
        <v>102124.8</v>
      </c>
      <c r="G126" s="17">
        <v>103219.2</v>
      </c>
      <c r="H126" s="17">
        <v>103449.60000000001</v>
      </c>
      <c r="I126" s="17">
        <v>101836.8</v>
      </c>
      <c r="J126" s="17">
        <v>101952</v>
      </c>
      <c r="K126" s="17">
        <v>102643.2</v>
      </c>
      <c r="L126" s="17">
        <v>103334.39999999999</v>
      </c>
      <c r="M126" s="17">
        <v>102643.2</v>
      </c>
      <c r="N126" s="17">
        <v>101606.39999999999</v>
      </c>
      <c r="O126" s="17">
        <v>102988.8</v>
      </c>
      <c r="P126" s="17">
        <v>102297.60000000001</v>
      </c>
      <c r="Q126" s="17">
        <v>102700.8</v>
      </c>
      <c r="R126" s="17">
        <v>101203.2</v>
      </c>
      <c r="S126" s="17">
        <v>103680</v>
      </c>
      <c r="T126" s="17">
        <v>102988.8</v>
      </c>
      <c r="U126" s="17">
        <v>103564.8</v>
      </c>
      <c r="V126" s="17">
        <v>102297.60000000001</v>
      </c>
      <c r="W126" s="17">
        <v>102931.2</v>
      </c>
      <c r="X126" s="17">
        <v>102528</v>
      </c>
      <c r="Y126" s="17">
        <v>102297.60000000001</v>
      </c>
      <c r="Z126" s="17">
        <v>103161.60000000001</v>
      </c>
      <c r="AA126" s="17">
        <v>102585.60000000001</v>
      </c>
      <c r="AB126" s="17">
        <v>104428.8</v>
      </c>
      <c r="AC126" s="17">
        <v>103507.2</v>
      </c>
    </row>
    <row r="127" spans="1:29" x14ac:dyDescent="0.25">
      <c r="A127" s="17" t="s">
        <v>202</v>
      </c>
      <c r="B127" s="17">
        <v>106</v>
      </c>
      <c r="C127" s="17">
        <v>9</v>
      </c>
      <c r="D127" s="17">
        <v>6</v>
      </c>
      <c r="E127" s="17">
        <v>2013</v>
      </c>
      <c r="F127" s="17">
        <v>100972.8</v>
      </c>
      <c r="G127" s="17">
        <v>102988.8</v>
      </c>
      <c r="H127" s="17">
        <v>103334.39999999999</v>
      </c>
      <c r="I127" s="17">
        <v>102182.39999999999</v>
      </c>
      <c r="J127" s="17">
        <v>102067.2</v>
      </c>
      <c r="K127" s="17">
        <v>102585.60000000001</v>
      </c>
      <c r="L127" s="17">
        <v>101779.2</v>
      </c>
      <c r="M127" s="17">
        <v>102873.60000000001</v>
      </c>
      <c r="N127" s="17">
        <v>101779.2</v>
      </c>
      <c r="O127" s="17">
        <v>102470.39999999999</v>
      </c>
      <c r="P127" s="17">
        <v>102931.2</v>
      </c>
      <c r="Q127" s="17">
        <v>103161.60000000001</v>
      </c>
      <c r="R127" s="17">
        <v>102816</v>
      </c>
      <c r="S127" s="17">
        <v>103334.39999999999</v>
      </c>
      <c r="T127" s="17">
        <v>103622.39999999999</v>
      </c>
      <c r="U127" s="17">
        <v>103507.2</v>
      </c>
      <c r="V127" s="17">
        <v>103449.60000000001</v>
      </c>
      <c r="W127" s="17">
        <v>102124.8</v>
      </c>
      <c r="X127" s="17">
        <v>104083.2</v>
      </c>
      <c r="Y127" s="17">
        <v>101491.2</v>
      </c>
      <c r="Z127" s="17">
        <v>95385.600000000006</v>
      </c>
      <c r="AA127" s="17">
        <v>103795.2</v>
      </c>
      <c r="AB127" s="17">
        <v>104428.8</v>
      </c>
      <c r="AC127" s="17">
        <v>103219.2</v>
      </c>
    </row>
    <row r="128" spans="1:29" x14ac:dyDescent="0.25">
      <c r="A128" s="17" t="s">
        <v>202</v>
      </c>
      <c r="B128" s="17">
        <v>106</v>
      </c>
      <c r="C128" s="17">
        <v>9</v>
      </c>
      <c r="D128" s="17">
        <v>7</v>
      </c>
      <c r="E128" s="17">
        <v>2013</v>
      </c>
      <c r="F128" s="17">
        <v>103910.39999999999</v>
      </c>
      <c r="G128" s="17">
        <v>104198.39999999999</v>
      </c>
      <c r="H128" s="17">
        <v>102182.39999999999</v>
      </c>
      <c r="I128" s="17">
        <v>103737.60000000001</v>
      </c>
      <c r="J128" s="17">
        <v>104428.8</v>
      </c>
      <c r="K128" s="17">
        <v>103680</v>
      </c>
      <c r="L128" s="17">
        <v>102758.39999999999</v>
      </c>
      <c r="M128" s="17">
        <v>103334.39999999999</v>
      </c>
      <c r="N128" s="17">
        <v>102873.60000000001</v>
      </c>
      <c r="O128" s="17">
        <v>105696</v>
      </c>
      <c r="P128" s="17">
        <v>102816</v>
      </c>
      <c r="Q128" s="17">
        <v>104198.39999999999</v>
      </c>
      <c r="R128" s="17">
        <v>105350.39999999999</v>
      </c>
      <c r="S128" s="17">
        <v>103219.2</v>
      </c>
      <c r="T128" s="17">
        <v>104256</v>
      </c>
      <c r="U128" s="17">
        <v>105638.39999999999</v>
      </c>
      <c r="V128" s="17">
        <v>103852.8</v>
      </c>
      <c r="W128" s="17">
        <v>104313.60000000001</v>
      </c>
      <c r="X128" s="17">
        <v>104083.2</v>
      </c>
      <c r="Y128" s="17">
        <v>102700.8</v>
      </c>
      <c r="Z128" s="17">
        <v>104256</v>
      </c>
      <c r="AA128" s="17">
        <v>104947.2</v>
      </c>
      <c r="AB128" s="17">
        <v>104313.60000000001</v>
      </c>
      <c r="AC128" s="17">
        <v>104025.60000000001</v>
      </c>
    </row>
    <row r="129" spans="1:29" x14ac:dyDescent="0.25">
      <c r="A129" s="17" t="s">
        <v>202</v>
      </c>
      <c r="B129" s="17">
        <v>106</v>
      </c>
      <c r="C129" s="17">
        <v>9</v>
      </c>
      <c r="D129" s="17">
        <v>8</v>
      </c>
      <c r="E129" s="17">
        <v>2013</v>
      </c>
      <c r="F129" s="17">
        <v>104544</v>
      </c>
      <c r="G129" s="17">
        <v>103449.60000000001</v>
      </c>
      <c r="H129" s="17">
        <v>102873.60000000001</v>
      </c>
      <c r="I129" s="17">
        <v>104428.8</v>
      </c>
      <c r="J129" s="17">
        <v>102240</v>
      </c>
      <c r="K129" s="17">
        <v>104140.8</v>
      </c>
      <c r="L129" s="17">
        <v>103104</v>
      </c>
      <c r="M129" s="17">
        <v>103507.2</v>
      </c>
      <c r="N129" s="17">
        <v>104659.2</v>
      </c>
      <c r="O129" s="17">
        <v>103968</v>
      </c>
      <c r="P129" s="17">
        <v>105004.8</v>
      </c>
      <c r="Q129" s="17">
        <v>103104</v>
      </c>
      <c r="R129" s="17">
        <v>104889.60000000001</v>
      </c>
      <c r="S129" s="17">
        <v>103910.39999999999</v>
      </c>
      <c r="T129" s="17">
        <v>103104</v>
      </c>
      <c r="U129" s="17">
        <v>102988.8</v>
      </c>
      <c r="V129" s="17">
        <v>104371.2</v>
      </c>
      <c r="W129" s="17">
        <v>104140.8</v>
      </c>
      <c r="X129" s="17">
        <v>104486.39999999999</v>
      </c>
      <c r="Y129" s="17">
        <v>103219.2</v>
      </c>
      <c r="Z129" s="17">
        <v>103219.2</v>
      </c>
      <c r="AA129" s="17">
        <v>103622.39999999999</v>
      </c>
      <c r="AB129" s="17">
        <v>104256</v>
      </c>
      <c r="AC129" s="17">
        <v>104256</v>
      </c>
    </row>
    <row r="130" spans="1:29" x14ac:dyDescent="0.25">
      <c r="A130" s="17" t="s">
        <v>202</v>
      </c>
      <c r="B130" s="17">
        <v>106</v>
      </c>
      <c r="C130" s="17">
        <v>9</v>
      </c>
      <c r="D130" s="17">
        <v>9</v>
      </c>
      <c r="E130" s="17">
        <v>2013</v>
      </c>
      <c r="F130" s="17">
        <v>103737.60000000001</v>
      </c>
      <c r="G130" s="17">
        <v>103622.39999999999</v>
      </c>
      <c r="H130" s="17">
        <v>104025.60000000001</v>
      </c>
      <c r="I130" s="17">
        <v>104544</v>
      </c>
      <c r="J130" s="17">
        <v>104256</v>
      </c>
      <c r="K130" s="17">
        <v>102816</v>
      </c>
      <c r="L130" s="17">
        <v>104428.8</v>
      </c>
      <c r="M130" s="17">
        <v>103680</v>
      </c>
      <c r="N130" s="17">
        <v>104774.39999999999</v>
      </c>
      <c r="O130" s="17">
        <v>104774.39999999999</v>
      </c>
      <c r="P130" s="17">
        <v>105235.2</v>
      </c>
      <c r="Q130" s="17">
        <v>104083.2</v>
      </c>
      <c r="R130" s="17">
        <v>104025.60000000001</v>
      </c>
      <c r="S130" s="17">
        <v>104716.8</v>
      </c>
      <c r="T130" s="17">
        <v>105523.2</v>
      </c>
      <c r="U130" s="17">
        <v>104947.2</v>
      </c>
      <c r="V130" s="17">
        <v>104256</v>
      </c>
      <c r="W130" s="17">
        <v>103334.39999999999</v>
      </c>
      <c r="X130" s="17">
        <v>104256</v>
      </c>
      <c r="Y130" s="17">
        <v>104371.2</v>
      </c>
      <c r="Z130" s="17">
        <v>103852.8</v>
      </c>
      <c r="AA130" s="17">
        <v>103334.39999999999</v>
      </c>
      <c r="AB130" s="17">
        <v>105062.39999999999</v>
      </c>
      <c r="AC130" s="17">
        <v>103795.2</v>
      </c>
    </row>
    <row r="131" spans="1:29" x14ac:dyDescent="0.25">
      <c r="A131" s="17" t="s">
        <v>202</v>
      </c>
      <c r="B131" s="17">
        <v>106</v>
      </c>
      <c r="C131" s="17">
        <v>9</v>
      </c>
      <c r="D131" s="17">
        <v>10</v>
      </c>
      <c r="E131" s="17">
        <v>2013</v>
      </c>
      <c r="F131" s="17">
        <v>104313.60000000001</v>
      </c>
      <c r="G131" s="17">
        <v>104428.8</v>
      </c>
      <c r="H131" s="17">
        <v>105120</v>
      </c>
      <c r="I131" s="17">
        <v>74131.199999999997</v>
      </c>
      <c r="J131" s="17">
        <v>104256</v>
      </c>
      <c r="K131" s="17">
        <v>102700.8</v>
      </c>
      <c r="L131" s="17">
        <v>103104</v>
      </c>
      <c r="M131" s="17">
        <v>103680</v>
      </c>
      <c r="N131" s="17">
        <v>102988.8</v>
      </c>
      <c r="O131" s="17">
        <v>103046.39999999999</v>
      </c>
      <c r="P131" s="17">
        <v>103737.60000000001</v>
      </c>
      <c r="Q131" s="17">
        <v>102412.8</v>
      </c>
      <c r="R131" s="17">
        <v>103737.60000000001</v>
      </c>
      <c r="S131" s="17">
        <v>101260.8</v>
      </c>
      <c r="T131" s="17">
        <v>103449.60000000001</v>
      </c>
      <c r="U131" s="17">
        <v>103161.60000000001</v>
      </c>
      <c r="V131" s="17">
        <v>102873.60000000001</v>
      </c>
      <c r="W131" s="17">
        <v>105004.8</v>
      </c>
      <c r="X131" s="17">
        <v>104486.39999999999</v>
      </c>
      <c r="Y131" s="17">
        <v>102988.8</v>
      </c>
      <c r="Z131" s="17">
        <v>103046.39999999999</v>
      </c>
      <c r="AA131" s="17">
        <v>104256</v>
      </c>
      <c r="AB131" s="17">
        <v>104659.2</v>
      </c>
      <c r="AC131" s="17">
        <v>104486.39999999999</v>
      </c>
    </row>
    <row r="132" spans="1:29" x14ac:dyDescent="0.25">
      <c r="A132" s="17" t="s">
        <v>202</v>
      </c>
      <c r="B132" s="17">
        <v>106</v>
      </c>
      <c r="C132" s="17">
        <v>9</v>
      </c>
      <c r="D132" s="17">
        <v>11</v>
      </c>
      <c r="E132" s="17">
        <v>2013</v>
      </c>
      <c r="F132" s="17">
        <v>103564.8</v>
      </c>
      <c r="G132" s="17">
        <v>102643.2</v>
      </c>
      <c r="H132" s="17">
        <v>104140.8</v>
      </c>
      <c r="I132" s="17">
        <v>104428.8</v>
      </c>
      <c r="J132" s="17">
        <v>104428.8</v>
      </c>
      <c r="K132" s="17">
        <v>103737.60000000001</v>
      </c>
      <c r="L132" s="17">
        <v>103968</v>
      </c>
      <c r="M132" s="17">
        <v>104083.2</v>
      </c>
      <c r="N132" s="17">
        <v>103046.39999999999</v>
      </c>
      <c r="O132" s="17">
        <v>103968</v>
      </c>
      <c r="P132" s="17">
        <v>104486.39999999999</v>
      </c>
      <c r="Q132" s="17">
        <v>102643.2</v>
      </c>
      <c r="R132" s="17">
        <v>104140.8</v>
      </c>
      <c r="S132" s="17">
        <v>103622.39999999999</v>
      </c>
      <c r="T132" s="17">
        <v>104774.39999999999</v>
      </c>
      <c r="U132" s="17">
        <v>103968</v>
      </c>
      <c r="V132" s="17">
        <v>103680</v>
      </c>
      <c r="W132" s="17">
        <v>103449.60000000001</v>
      </c>
      <c r="X132" s="17">
        <v>103104</v>
      </c>
      <c r="Y132" s="17">
        <v>102931.2</v>
      </c>
      <c r="Z132" s="17">
        <v>102873.60000000001</v>
      </c>
      <c r="AA132" s="17">
        <v>102355.2</v>
      </c>
      <c r="AB132" s="17">
        <v>103449.60000000001</v>
      </c>
      <c r="AC132" s="17">
        <v>103449.60000000001</v>
      </c>
    </row>
    <row r="133" spans="1:29" x14ac:dyDescent="0.25">
      <c r="A133" s="17" t="s">
        <v>202</v>
      </c>
      <c r="B133" s="17">
        <v>106</v>
      </c>
      <c r="C133" s="17">
        <v>9</v>
      </c>
      <c r="D133" s="17">
        <v>12</v>
      </c>
      <c r="E133" s="17">
        <v>2013</v>
      </c>
      <c r="F133" s="17">
        <v>103680</v>
      </c>
      <c r="G133" s="17">
        <v>102816</v>
      </c>
      <c r="H133" s="17">
        <v>102528</v>
      </c>
      <c r="I133" s="17">
        <v>104083.2</v>
      </c>
      <c r="J133" s="17">
        <v>103795.2</v>
      </c>
      <c r="K133" s="17">
        <v>103104</v>
      </c>
      <c r="L133" s="17">
        <v>102355.2</v>
      </c>
      <c r="M133" s="17">
        <v>102931.2</v>
      </c>
      <c r="N133" s="17">
        <v>103046.39999999999</v>
      </c>
      <c r="O133" s="17">
        <v>102240</v>
      </c>
      <c r="P133" s="17">
        <v>103392</v>
      </c>
      <c r="Q133" s="17">
        <v>103334.39999999999</v>
      </c>
      <c r="R133" s="17">
        <v>104371.2</v>
      </c>
      <c r="S133" s="17">
        <v>103910.39999999999</v>
      </c>
      <c r="T133" s="17">
        <v>104486.39999999999</v>
      </c>
      <c r="U133" s="17">
        <v>104371.2</v>
      </c>
      <c r="V133" s="17">
        <v>102816</v>
      </c>
      <c r="W133" s="17">
        <v>103046.39999999999</v>
      </c>
      <c r="X133" s="17">
        <v>103449.60000000001</v>
      </c>
      <c r="Y133" s="17">
        <v>101836.8</v>
      </c>
      <c r="Z133" s="17">
        <v>102931.2</v>
      </c>
      <c r="AA133" s="17">
        <v>102931.2</v>
      </c>
      <c r="AB133" s="17">
        <v>103161.60000000001</v>
      </c>
      <c r="AC133" s="17">
        <v>104371.2</v>
      </c>
    </row>
    <row r="134" spans="1:29" x14ac:dyDescent="0.25">
      <c r="A134" s="17" t="s">
        <v>202</v>
      </c>
      <c r="B134" s="17">
        <v>106</v>
      </c>
      <c r="C134" s="17">
        <v>9</v>
      </c>
      <c r="D134" s="17">
        <v>13</v>
      </c>
      <c r="E134" s="17">
        <v>2013</v>
      </c>
      <c r="F134" s="17">
        <v>103276.8</v>
      </c>
      <c r="G134" s="17">
        <v>103104</v>
      </c>
      <c r="H134" s="17">
        <v>103968</v>
      </c>
      <c r="I134" s="17">
        <v>104659.2</v>
      </c>
      <c r="J134" s="17">
        <v>103795.2</v>
      </c>
      <c r="K134" s="17">
        <v>102643.2</v>
      </c>
      <c r="L134" s="17">
        <v>103910.39999999999</v>
      </c>
      <c r="M134" s="17">
        <v>103507.2</v>
      </c>
      <c r="N134" s="17">
        <v>102873.60000000001</v>
      </c>
      <c r="O134" s="17">
        <v>103334.39999999999</v>
      </c>
      <c r="P134" s="17">
        <v>103910.39999999999</v>
      </c>
      <c r="Q134" s="17">
        <v>103737.60000000001</v>
      </c>
      <c r="R134" s="17">
        <v>103564.8</v>
      </c>
      <c r="S134" s="17">
        <v>103161.60000000001</v>
      </c>
      <c r="T134" s="17">
        <v>104486.39999999999</v>
      </c>
      <c r="U134" s="17">
        <v>104371.2</v>
      </c>
      <c r="V134" s="17">
        <v>103968</v>
      </c>
      <c r="W134" s="17">
        <v>103161.60000000001</v>
      </c>
      <c r="X134" s="17">
        <v>103334.39999999999</v>
      </c>
      <c r="Y134" s="17">
        <v>101548.8</v>
      </c>
      <c r="Z134" s="17">
        <v>97516.800000000003</v>
      </c>
      <c r="AA134" s="17">
        <v>100396.8</v>
      </c>
      <c r="AB134" s="17">
        <v>104256</v>
      </c>
      <c r="AC134" s="17">
        <v>103392</v>
      </c>
    </row>
    <row r="135" spans="1:29" x14ac:dyDescent="0.25">
      <c r="A135" s="17" t="s">
        <v>202</v>
      </c>
      <c r="B135" s="17">
        <v>106</v>
      </c>
      <c r="C135" s="17">
        <v>9</v>
      </c>
      <c r="D135" s="17">
        <v>14</v>
      </c>
      <c r="E135" s="17">
        <v>2013</v>
      </c>
      <c r="F135" s="17">
        <v>103046.39999999999</v>
      </c>
      <c r="G135" s="17">
        <v>102528</v>
      </c>
      <c r="H135" s="17">
        <v>103852.8</v>
      </c>
      <c r="I135" s="17">
        <v>103507.2</v>
      </c>
      <c r="J135" s="17">
        <v>103392</v>
      </c>
      <c r="K135" s="17">
        <v>103219.2</v>
      </c>
      <c r="L135" s="17">
        <v>104601.60000000001</v>
      </c>
      <c r="M135" s="17">
        <v>105062.39999999999</v>
      </c>
      <c r="N135" s="17">
        <v>103968</v>
      </c>
      <c r="O135" s="17">
        <v>102931.2</v>
      </c>
      <c r="P135" s="17">
        <v>103392</v>
      </c>
      <c r="Q135" s="17">
        <v>104832</v>
      </c>
      <c r="R135" s="17">
        <v>104428.8</v>
      </c>
      <c r="S135" s="17">
        <v>105177.60000000001</v>
      </c>
      <c r="T135" s="17">
        <v>104774.39999999999</v>
      </c>
      <c r="U135" s="17">
        <v>104140.8</v>
      </c>
      <c r="V135" s="17">
        <v>104659.2</v>
      </c>
      <c r="W135" s="17">
        <v>104486.39999999999</v>
      </c>
      <c r="X135" s="17">
        <v>103852.8</v>
      </c>
      <c r="Y135" s="17">
        <v>103276.8</v>
      </c>
      <c r="Z135" s="17">
        <v>105465.60000000001</v>
      </c>
      <c r="AA135" s="17">
        <v>105811.2</v>
      </c>
      <c r="AB135" s="17">
        <v>104716.8</v>
      </c>
      <c r="AC135" s="17">
        <v>104832</v>
      </c>
    </row>
    <row r="136" spans="1:29" x14ac:dyDescent="0.25">
      <c r="A136" s="17" t="s">
        <v>202</v>
      </c>
      <c r="B136" s="17">
        <v>106</v>
      </c>
      <c r="C136" s="17">
        <v>9</v>
      </c>
      <c r="D136" s="17">
        <v>15</v>
      </c>
      <c r="E136" s="17">
        <v>2013</v>
      </c>
      <c r="F136" s="17">
        <v>104486.39999999999</v>
      </c>
      <c r="G136" s="17">
        <v>104371.2</v>
      </c>
      <c r="H136" s="17">
        <v>103795.2</v>
      </c>
      <c r="I136" s="17">
        <v>102873.60000000001</v>
      </c>
      <c r="J136" s="17">
        <v>105580.8</v>
      </c>
      <c r="K136" s="17">
        <v>104198.39999999999</v>
      </c>
      <c r="L136" s="17">
        <v>104428.8</v>
      </c>
      <c r="M136" s="17">
        <v>103622.39999999999</v>
      </c>
      <c r="N136" s="17">
        <v>104256</v>
      </c>
      <c r="O136" s="17">
        <v>104428.8</v>
      </c>
      <c r="P136" s="17">
        <v>104313.60000000001</v>
      </c>
      <c r="Q136" s="17">
        <v>104832</v>
      </c>
      <c r="R136" s="17">
        <v>104716.8</v>
      </c>
      <c r="S136" s="17">
        <v>105523.2</v>
      </c>
      <c r="T136" s="17">
        <v>103737.60000000001</v>
      </c>
      <c r="U136" s="17">
        <v>104256</v>
      </c>
      <c r="V136" s="17">
        <v>104774.39999999999</v>
      </c>
      <c r="W136" s="17">
        <v>104025.60000000001</v>
      </c>
      <c r="X136" s="17">
        <v>103968</v>
      </c>
      <c r="Y136" s="17">
        <v>103852.8</v>
      </c>
      <c r="Z136" s="17">
        <v>102873.60000000001</v>
      </c>
      <c r="AA136" s="17">
        <v>104025.60000000001</v>
      </c>
      <c r="AB136" s="17">
        <v>104428.8</v>
      </c>
      <c r="AC136" s="17">
        <v>103968</v>
      </c>
    </row>
    <row r="137" spans="1:29" x14ac:dyDescent="0.25">
      <c r="A137" s="17" t="s">
        <v>202</v>
      </c>
      <c r="B137" s="17">
        <v>106</v>
      </c>
      <c r="C137" s="17">
        <v>9</v>
      </c>
      <c r="D137" s="17">
        <v>16</v>
      </c>
      <c r="E137" s="17">
        <v>2013</v>
      </c>
      <c r="F137" s="17">
        <v>102816</v>
      </c>
      <c r="G137" s="17">
        <v>103276.8</v>
      </c>
      <c r="H137" s="17">
        <v>103276.8</v>
      </c>
      <c r="I137" s="17">
        <v>104140.8</v>
      </c>
      <c r="J137" s="17">
        <v>102988.8</v>
      </c>
      <c r="K137" s="17">
        <v>105062.39999999999</v>
      </c>
      <c r="L137" s="17">
        <v>105753.60000000001</v>
      </c>
      <c r="M137" s="17">
        <v>105062.39999999999</v>
      </c>
      <c r="N137" s="17">
        <v>104601.60000000001</v>
      </c>
      <c r="O137" s="17">
        <v>104832</v>
      </c>
      <c r="P137" s="17">
        <v>104313.60000000001</v>
      </c>
      <c r="Q137" s="17">
        <v>105062.39999999999</v>
      </c>
      <c r="R137" s="17">
        <v>104832</v>
      </c>
      <c r="S137" s="17">
        <v>104832</v>
      </c>
      <c r="T137" s="17">
        <v>105292.8</v>
      </c>
      <c r="U137" s="17">
        <v>105638.39999999999</v>
      </c>
      <c r="V137" s="17">
        <v>103910.39999999999</v>
      </c>
      <c r="W137" s="17">
        <v>104256</v>
      </c>
      <c r="X137" s="17">
        <v>104716.8</v>
      </c>
      <c r="Y137" s="17">
        <v>104256</v>
      </c>
      <c r="Z137" s="17">
        <v>103680</v>
      </c>
      <c r="AA137" s="17">
        <v>103968</v>
      </c>
      <c r="AB137" s="17">
        <v>103276.8</v>
      </c>
      <c r="AC137" s="17">
        <v>104371.2</v>
      </c>
    </row>
    <row r="138" spans="1:29" x14ac:dyDescent="0.25">
      <c r="A138" s="17" t="s">
        <v>202</v>
      </c>
      <c r="B138" s="17">
        <v>106</v>
      </c>
      <c r="C138" s="17">
        <v>9</v>
      </c>
      <c r="D138" s="17">
        <v>17</v>
      </c>
      <c r="E138" s="17">
        <v>2013</v>
      </c>
      <c r="F138" s="17">
        <v>102873.60000000001</v>
      </c>
      <c r="G138" s="17">
        <v>104659.2</v>
      </c>
      <c r="H138" s="17">
        <v>103795.2</v>
      </c>
      <c r="I138" s="17">
        <v>102931.2</v>
      </c>
      <c r="J138" s="17">
        <v>104601.60000000001</v>
      </c>
      <c r="K138" s="17">
        <v>104832</v>
      </c>
      <c r="L138" s="17">
        <v>104083.2</v>
      </c>
      <c r="M138" s="17">
        <v>104083.2</v>
      </c>
      <c r="N138" s="17">
        <v>104659.2</v>
      </c>
      <c r="O138" s="17">
        <v>105120</v>
      </c>
      <c r="P138" s="17">
        <v>105004.8</v>
      </c>
      <c r="Q138" s="17">
        <v>104313.60000000001</v>
      </c>
      <c r="R138" s="17">
        <v>103795.2</v>
      </c>
      <c r="S138" s="17">
        <v>104313.60000000001</v>
      </c>
      <c r="T138" s="17">
        <v>104486.39999999999</v>
      </c>
      <c r="U138" s="17">
        <v>104601.60000000001</v>
      </c>
      <c r="V138" s="17">
        <v>105984</v>
      </c>
      <c r="W138" s="17">
        <v>104659.2</v>
      </c>
      <c r="X138" s="17">
        <v>104601.60000000001</v>
      </c>
      <c r="Y138" s="17">
        <v>106156.8</v>
      </c>
      <c r="Z138" s="17">
        <v>106387.2</v>
      </c>
      <c r="AA138" s="17">
        <v>104889.60000000001</v>
      </c>
      <c r="AB138" s="17">
        <v>105292.8</v>
      </c>
      <c r="AC138" s="17">
        <v>106214.39999999999</v>
      </c>
    </row>
    <row r="139" spans="1:29" x14ac:dyDescent="0.25">
      <c r="A139" s="17" t="s">
        <v>202</v>
      </c>
      <c r="B139" s="17">
        <v>106</v>
      </c>
      <c r="C139" s="17">
        <v>9</v>
      </c>
      <c r="D139" s="17">
        <v>18</v>
      </c>
      <c r="E139" s="17">
        <v>2013</v>
      </c>
      <c r="F139" s="17">
        <v>105753.60000000001</v>
      </c>
      <c r="G139" s="17">
        <v>104716.8</v>
      </c>
      <c r="H139" s="17">
        <v>104659.2</v>
      </c>
      <c r="I139" s="17">
        <v>103737.60000000001</v>
      </c>
      <c r="J139" s="17">
        <v>104832</v>
      </c>
      <c r="K139" s="17">
        <v>104889.60000000001</v>
      </c>
      <c r="L139" s="17">
        <v>103968</v>
      </c>
      <c r="M139" s="17">
        <v>103737.60000000001</v>
      </c>
      <c r="N139" s="17">
        <v>103795.2</v>
      </c>
      <c r="O139" s="17">
        <v>105811.2</v>
      </c>
      <c r="P139" s="17">
        <v>105868.8</v>
      </c>
      <c r="Q139" s="17">
        <v>104832</v>
      </c>
      <c r="R139" s="17">
        <v>104601.60000000001</v>
      </c>
      <c r="S139" s="17">
        <v>105292.8</v>
      </c>
      <c r="T139" s="17">
        <v>105753.60000000001</v>
      </c>
      <c r="U139" s="17">
        <v>105523.2</v>
      </c>
      <c r="V139" s="17">
        <v>103622.39999999999</v>
      </c>
      <c r="W139" s="17">
        <v>104716.8</v>
      </c>
      <c r="X139" s="17">
        <v>104947.2</v>
      </c>
      <c r="Y139" s="17">
        <v>102700.8</v>
      </c>
      <c r="Z139" s="17">
        <v>104716.8</v>
      </c>
      <c r="AA139" s="17">
        <v>105062.39999999999</v>
      </c>
      <c r="AB139" s="17">
        <v>103680</v>
      </c>
      <c r="AC139" s="17">
        <v>105292.8</v>
      </c>
    </row>
    <row r="140" spans="1:29" x14ac:dyDescent="0.25">
      <c r="A140" s="17" t="s">
        <v>202</v>
      </c>
      <c r="B140" s="17">
        <v>106</v>
      </c>
      <c r="C140" s="17">
        <v>9</v>
      </c>
      <c r="D140" s="17">
        <v>19</v>
      </c>
      <c r="E140" s="17">
        <v>2013</v>
      </c>
      <c r="F140" s="17">
        <v>104256</v>
      </c>
      <c r="G140" s="17">
        <v>105177.60000000001</v>
      </c>
      <c r="H140" s="17">
        <v>103564.8</v>
      </c>
      <c r="I140" s="17">
        <v>104774.39999999999</v>
      </c>
      <c r="J140" s="17">
        <v>104140.8</v>
      </c>
      <c r="K140" s="17">
        <v>104601.60000000001</v>
      </c>
      <c r="L140" s="17">
        <v>104428.8</v>
      </c>
      <c r="M140" s="17">
        <v>103852.8</v>
      </c>
      <c r="N140" s="17">
        <v>103968</v>
      </c>
      <c r="O140" s="17">
        <v>93081.600000000006</v>
      </c>
      <c r="P140" s="17">
        <v>103622.39999999999</v>
      </c>
      <c r="Q140" s="17">
        <v>104140.8</v>
      </c>
      <c r="R140" s="17">
        <v>103968</v>
      </c>
      <c r="S140" s="17">
        <v>103334.39999999999</v>
      </c>
      <c r="T140" s="17">
        <v>103507.2</v>
      </c>
      <c r="U140" s="17">
        <v>104083.2</v>
      </c>
      <c r="V140" s="17">
        <v>104428.8</v>
      </c>
      <c r="W140" s="17">
        <v>103104</v>
      </c>
      <c r="X140" s="17">
        <v>102700.8</v>
      </c>
      <c r="Y140" s="17">
        <v>103219.2</v>
      </c>
      <c r="Z140" s="17">
        <v>103392</v>
      </c>
      <c r="AA140" s="17">
        <v>104198.39999999999</v>
      </c>
      <c r="AB140" s="17">
        <v>103161.60000000001</v>
      </c>
      <c r="AC140" s="17">
        <v>103737.60000000001</v>
      </c>
    </row>
    <row r="141" spans="1:29" x14ac:dyDescent="0.25">
      <c r="A141" s="17" t="s">
        <v>202</v>
      </c>
      <c r="B141" s="17">
        <v>106</v>
      </c>
      <c r="C141" s="17">
        <v>9</v>
      </c>
      <c r="D141" s="17">
        <v>20</v>
      </c>
      <c r="E141" s="17">
        <v>2013</v>
      </c>
      <c r="F141" s="17">
        <v>102873.60000000001</v>
      </c>
      <c r="G141" s="17">
        <v>103795.2</v>
      </c>
      <c r="H141" s="17">
        <v>104083.2</v>
      </c>
      <c r="I141" s="17">
        <v>103046.39999999999</v>
      </c>
      <c r="J141" s="17">
        <v>103852.8</v>
      </c>
      <c r="K141" s="17">
        <v>103392</v>
      </c>
      <c r="L141" s="17">
        <v>102470.39999999999</v>
      </c>
      <c r="M141" s="17">
        <v>102182.39999999999</v>
      </c>
      <c r="N141" s="17">
        <v>102470.39999999999</v>
      </c>
      <c r="O141" s="17">
        <v>103737.60000000001</v>
      </c>
      <c r="P141" s="17">
        <v>103219.2</v>
      </c>
      <c r="Q141" s="17">
        <v>102470.39999999999</v>
      </c>
      <c r="R141" s="17">
        <v>102528</v>
      </c>
      <c r="S141" s="17">
        <v>103334.39999999999</v>
      </c>
      <c r="T141" s="17">
        <v>103161.60000000001</v>
      </c>
      <c r="U141" s="17">
        <v>102758.39999999999</v>
      </c>
      <c r="V141" s="17">
        <v>103737.60000000001</v>
      </c>
      <c r="W141" s="17">
        <v>102988.8</v>
      </c>
      <c r="X141" s="17">
        <v>101548.8</v>
      </c>
      <c r="Y141" s="17">
        <v>103622.39999999999</v>
      </c>
      <c r="Z141" s="17">
        <v>101664</v>
      </c>
      <c r="AA141" s="17">
        <v>101491.2</v>
      </c>
      <c r="AB141" s="17">
        <v>102585.60000000001</v>
      </c>
      <c r="AC141" s="17">
        <v>103334.39999999999</v>
      </c>
    </row>
    <row r="142" spans="1:29" x14ac:dyDescent="0.25">
      <c r="A142" s="17" t="s">
        <v>202</v>
      </c>
      <c r="B142" s="17">
        <v>106</v>
      </c>
      <c r="C142" s="17">
        <v>9</v>
      </c>
      <c r="D142" s="17">
        <v>21</v>
      </c>
      <c r="E142" s="17">
        <v>2013</v>
      </c>
      <c r="F142" s="17">
        <v>102643.2</v>
      </c>
      <c r="G142" s="17">
        <v>101894.39999999999</v>
      </c>
      <c r="H142" s="17">
        <v>103622.39999999999</v>
      </c>
      <c r="I142" s="17">
        <v>103161.60000000001</v>
      </c>
      <c r="J142" s="17">
        <v>102873.60000000001</v>
      </c>
      <c r="K142" s="17">
        <v>101145.60000000001</v>
      </c>
      <c r="L142" s="17">
        <v>103334.39999999999</v>
      </c>
      <c r="M142" s="17">
        <v>101664</v>
      </c>
      <c r="N142" s="17">
        <v>102124.8</v>
      </c>
      <c r="O142" s="17">
        <v>103449.60000000001</v>
      </c>
      <c r="P142" s="17">
        <v>101894.39999999999</v>
      </c>
      <c r="Q142" s="17">
        <v>102009.60000000001</v>
      </c>
      <c r="R142" s="17">
        <v>102528</v>
      </c>
      <c r="S142" s="17">
        <v>104313.60000000001</v>
      </c>
      <c r="T142" s="17">
        <v>103680</v>
      </c>
      <c r="U142" s="17">
        <v>103968</v>
      </c>
      <c r="V142" s="17">
        <v>102297.60000000001</v>
      </c>
      <c r="W142" s="17">
        <v>102355.2</v>
      </c>
      <c r="X142" s="17">
        <v>102585.60000000001</v>
      </c>
      <c r="Y142" s="17">
        <v>103104</v>
      </c>
      <c r="Z142" s="17">
        <v>102758.39999999999</v>
      </c>
      <c r="AA142" s="17">
        <v>103219.2</v>
      </c>
      <c r="AB142" s="17">
        <v>103219.2</v>
      </c>
      <c r="AC142" s="17">
        <v>102931.2</v>
      </c>
    </row>
    <row r="143" spans="1:29" x14ac:dyDescent="0.25">
      <c r="A143" s="17" t="s">
        <v>202</v>
      </c>
      <c r="B143" s="17">
        <v>106</v>
      </c>
      <c r="C143" s="17">
        <v>9</v>
      </c>
      <c r="D143" s="17">
        <v>22</v>
      </c>
      <c r="E143" s="17">
        <v>2013</v>
      </c>
      <c r="F143" s="17">
        <v>103622.39999999999</v>
      </c>
      <c r="G143" s="17">
        <v>102240</v>
      </c>
      <c r="H143" s="17">
        <v>102700.8</v>
      </c>
      <c r="I143" s="17">
        <v>102873.60000000001</v>
      </c>
      <c r="J143" s="17">
        <v>102758.39999999999</v>
      </c>
      <c r="K143" s="17">
        <v>102873.60000000001</v>
      </c>
      <c r="L143" s="17">
        <v>102931.2</v>
      </c>
      <c r="M143" s="17">
        <v>102931.2</v>
      </c>
      <c r="N143" s="17">
        <v>102470.39999999999</v>
      </c>
      <c r="O143" s="17">
        <v>102470.39999999999</v>
      </c>
      <c r="P143" s="17">
        <v>102412.8</v>
      </c>
      <c r="Q143" s="17">
        <v>102412.8</v>
      </c>
      <c r="R143" s="17">
        <v>102585.60000000001</v>
      </c>
      <c r="S143" s="17">
        <v>102182.39999999999</v>
      </c>
      <c r="T143" s="17">
        <v>103276.8</v>
      </c>
      <c r="U143" s="17">
        <v>103852.8</v>
      </c>
      <c r="V143" s="17">
        <v>102700.8</v>
      </c>
      <c r="W143" s="17">
        <v>102067.2</v>
      </c>
      <c r="X143" s="17">
        <v>102182.39999999999</v>
      </c>
      <c r="Y143" s="17">
        <v>102009.60000000001</v>
      </c>
      <c r="Z143" s="17">
        <v>103161.60000000001</v>
      </c>
      <c r="AA143" s="17">
        <v>102470.39999999999</v>
      </c>
      <c r="AB143" s="17">
        <v>102240</v>
      </c>
      <c r="AC143" s="17">
        <v>102988.8</v>
      </c>
    </row>
    <row r="144" spans="1:29" x14ac:dyDescent="0.25">
      <c r="A144" s="17" t="s">
        <v>202</v>
      </c>
      <c r="B144" s="17">
        <v>106</v>
      </c>
      <c r="C144" s="17">
        <v>9</v>
      </c>
      <c r="D144" s="17">
        <v>23</v>
      </c>
      <c r="E144" s="17">
        <v>2013</v>
      </c>
      <c r="F144" s="17">
        <v>102643.2</v>
      </c>
      <c r="G144" s="17">
        <v>102585.60000000001</v>
      </c>
      <c r="H144" s="17">
        <v>101548.8</v>
      </c>
      <c r="I144" s="17">
        <v>102009.60000000001</v>
      </c>
      <c r="J144" s="17">
        <v>101548.8</v>
      </c>
      <c r="K144" s="17">
        <v>102931.2</v>
      </c>
      <c r="L144" s="17">
        <v>102700.8</v>
      </c>
      <c r="M144" s="17">
        <v>102816</v>
      </c>
      <c r="N144" s="17">
        <v>102297.60000000001</v>
      </c>
      <c r="O144" s="17">
        <v>102240</v>
      </c>
      <c r="P144" s="17">
        <v>101606.39999999999</v>
      </c>
      <c r="Q144" s="17">
        <v>102931.2</v>
      </c>
      <c r="R144" s="17">
        <v>101491.2</v>
      </c>
      <c r="S144" s="17">
        <v>102873.60000000001</v>
      </c>
      <c r="T144" s="17">
        <v>103852.8</v>
      </c>
      <c r="U144" s="17">
        <v>103276.8</v>
      </c>
      <c r="V144" s="17">
        <v>102816</v>
      </c>
      <c r="W144" s="17">
        <v>103795.2</v>
      </c>
      <c r="X144" s="17">
        <v>104428.8</v>
      </c>
      <c r="Y144" s="17">
        <v>103392</v>
      </c>
      <c r="Z144" s="17">
        <v>103046.39999999999</v>
      </c>
      <c r="AA144" s="17">
        <v>102816</v>
      </c>
      <c r="AB144" s="17">
        <v>103622.39999999999</v>
      </c>
      <c r="AC144" s="17">
        <v>103795.2</v>
      </c>
    </row>
    <row r="145" spans="1:29" x14ac:dyDescent="0.25">
      <c r="A145" s="17" t="s">
        <v>202</v>
      </c>
      <c r="B145" s="17">
        <v>106</v>
      </c>
      <c r="C145" s="17">
        <v>9</v>
      </c>
      <c r="D145" s="17">
        <v>24</v>
      </c>
      <c r="E145" s="17">
        <v>2013</v>
      </c>
      <c r="F145" s="17">
        <v>102643.2</v>
      </c>
      <c r="G145" s="17">
        <v>102758.39999999999</v>
      </c>
      <c r="H145" s="17">
        <v>103334.39999999999</v>
      </c>
      <c r="I145" s="17">
        <v>104025.60000000001</v>
      </c>
      <c r="J145" s="17">
        <v>101491.2</v>
      </c>
      <c r="K145" s="17">
        <v>103507.2</v>
      </c>
      <c r="L145" s="17">
        <v>103276.8</v>
      </c>
      <c r="M145" s="17">
        <v>103392</v>
      </c>
      <c r="N145" s="17">
        <v>102067.2</v>
      </c>
      <c r="O145" s="17">
        <v>101548.8</v>
      </c>
      <c r="P145" s="17">
        <v>103449.60000000001</v>
      </c>
      <c r="Q145" s="17">
        <v>103737.60000000001</v>
      </c>
      <c r="R145" s="17">
        <v>104544</v>
      </c>
      <c r="S145" s="17">
        <v>103449.60000000001</v>
      </c>
      <c r="T145" s="17">
        <v>102470.39999999999</v>
      </c>
      <c r="U145" s="17">
        <v>103852.8</v>
      </c>
      <c r="V145" s="17">
        <v>102355.2</v>
      </c>
      <c r="W145" s="17">
        <v>104083.2</v>
      </c>
      <c r="X145" s="17">
        <v>104025.60000000001</v>
      </c>
      <c r="Y145" s="17">
        <v>101779.2</v>
      </c>
      <c r="Z145" s="17">
        <v>102355.2</v>
      </c>
      <c r="AA145" s="17">
        <v>103737.60000000001</v>
      </c>
      <c r="AB145" s="17">
        <v>88070.399999999994</v>
      </c>
      <c r="AC145" s="17">
        <v>103737.60000000001</v>
      </c>
    </row>
    <row r="146" spans="1:29" x14ac:dyDescent="0.25">
      <c r="A146" s="17" t="s">
        <v>202</v>
      </c>
      <c r="B146" s="17">
        <v>106</v>
      </c>
      <c r="C146" s="17">
        <v>9</v>
      </c>
      <c r="D146" s="17">
        <v>25</v>
      </c>
      <c r="E146" s="17">
        <v>2013</v>
      </c>
      <c r="F146" s="17">
        <v>103507.2</v>
      </c>
      <c r="G146" s="17">
        <v>104256</v>
      </c>
      <c r="H146" s="17">
        <v>103219.2</v>
      </c>
      <c r="I146" s="17">
        <v>103507.2</v>
      </c>
      <c r="J146" s="17">
        <v>102528</v>
      </c>
      <c r="K146" s="17">
        <v>103392</v>
      </c>
      <c r="L146" s="17">
        <v>103737.60000000001</v>
      </c>
      <c r="M146" s="17">
        <v>103449.60000000001</v>
      </c>
      <c r="N146" s="17">
        <v>103334.39999999999</v>
      </c>
      <c r="O146" s="17">
        <v>103737.60000000001</v>
      </c>
      <c r="P146" s="17">
        <v>104774.39999999999</v>
      </c>
      <c r="Q146" s="17">
        <v>103046.39999999999</v>
      </c>
      <c r="R146" s="17">
        <v>103564.8</v>
      </c>
      <c r="S146" s="17">
        <v>103795.2</v>
      </c>
      <c r="T146" s="17">
        <v>103507.2</v>
      </c>
      <c r="U146" s="17">
        <v>103564.8</v>
      </c>
      <c r="V146" s="17">
        <v>103449.60000000001</v>
      </c>
      <c r="W146" s="17">
        <v>103680</v>
      </c>
      <c r="X146" s="17">
        <v>104083.2</v>
      </c>
      <c r="Y146" s="17">
        <v>103968</v>
      </c>
      <c r="Z146" s="17">
        <v>103046.39999999999</v>
      </c>
      <c r="AA146" s="17">
        <v>104198.39999999999</v>
      </c>
      <c r="AB146" s="17">
        <v>103334.39999999999</v>
      </c>
      <c r="AC146" s="17">
        <v>104371.2</v>
      </c>
    </row>
    <row r="147" spans="1:29" x14ac:dyDescent="0.25">
      <c r="A147" s="17" t="s">
        <v>202</v>
      </c>
      <c r="B147" s="17">
        <v>106</v>
      </c>
      <c r="C147" s="17">
        <v>9</v>
      </c>
      <c r="D147" s="17">
        <v>26</v>
      </c>
      <c r="E147" s="17">
        <v>2013</v>
      </c>
      <c r="F147" s="17">
        <v>103852.8</v>
      </c>
      <c r="G147" s="17">
        <v>103046.39999999999</v>
      </c>
      <c r="H147" s="17">
        <v>103564.8</v>
      </c>
      <c r="I147" s="17">
        <v>104313.60000000001</v>
      </c>
      <c r="J147" s="17">
        <v>104486.39999999999</v>
      </c>
      <c r="K147" s="17">
        <v>103622.39999999999</v>
      </c>
      <c r="L147" s="17">
        <v>105465.60000000001</v>
      </c>
      <c r="M147" s="17">
        <v>104083.2</v>
      </c>
      <c r="N147" s="17">
        <v>102528</v>
      </c>
      <c r="O147" s="17">
        <v>104083.2</v>
      </c>
      <c r="P147" s="17">
        <v>104774.39999999999</v>
      </c>
      <c r="Q147" s="17">
        <v>104716.8</v>
      </c>
      <c r="R147" s="17">
        <v>103219.2</v>
      </c>
      <c r="S147" s="17">
        <v>103622.39999999999</v>
      </c>
      <c r="T147" s="17">
        <v>103968</v>
      </c>
      <c r="U147" s="17">
        <v>102988.8</v>
      </c>
      <c r="V147" s="17">
        <v>103795.2</v>
      </c>
      <c r="W147" s="17">
        <v>104140.8</v>
      </c>
      <c r="X147" s="17">
        <v>103219.2</v>
      </c>
      <c r="Y147" s="17">
        <v>102585.60000000001</v>
      </c>
      <c r="Z147" s="17">
        <v>103737.60000000001</v>
      </c>
      <c r="AA147" s="17">
        <v>72288</v>
      </c>
      <c r="AB147" s="17">
        <v>103219.2</v>
      </c>
      <c r="AC147" s="17">
        <v>104083.2</v>
      </c>
    </row>
    <row r="148" spans="1:29" x14ac:dyDescent="0.25">
      <c r="A148" s="17" t="s">
        <v>202</v>
      </c>
      <c r="B148" s="17">
        <v>106</v>
      </c>
      <c r="C148" s="17">
        <v>9</v>
      </c>
      <c r="D148" s="17">
        <v>27</v>
      </c>
      <c r="E148" s="17">
        <v>2013</v>
      </c>
      <c r="F148" s="17">
        <v>103852.8</v>
      </c>
      <c r="G148" s="17">
        <v>101894.39999999999</v>
      </c>
      <c r="H148" s="17">
        <v>103392</v>
      </c>
      <c r="I148" s="17">
        <v>102931.2</v>
      </c>
      <c r="J148" s="17">
        <v>102931.2</v>
      </c>
      <c r="K148" s="17">
        <v>102758.39999999999</v>
      </c>
      <c r="L148" s="17">
        <v>102585.60000000001</v>
      </c>
      <c r="M148" s="17">
        <v>101548.8</v>
      </c>
      <c r="N148" s="17">
        <v>102816</v>
      </c>
      <c r="O148" s="17">
        <v>102297.60000000001</v>
      </c>
      <c r="P148" s="17">
        <v>101894.39999999999</v>
      </c>
      <c r="Q148" s="17">
        <v>101030.39999999999</v>
      </c>
      <c r="R148" s="17">
        <v>102470.39999999999</v>
      </c>
      <c r="S148" s="17">
        <v>103564.8</v>
      </c>
      <c r="T148" s="17">
        <v>102643.2</v>
      </c>
      <c r="U148" s="17">
        <v>103161.60000000001</v>
      </c>
      <c r="V148" s="17">
        <v>103737.60000000001</v>
      </c>
      <c r="W148" s="17">
        <v>103852.8</v>
      </c>
      <c r="X148" s="17">
        <v>104025.60000000001</v>
      </c>
      <c r="Y148" s="17">
        <v>102585.60000000001</v>
      </c>
      <c r="Z148" s="17">
        <v>103219.2</v>
      </c>
      <c r="AA148" s="17">
        <v>104774.39999999999</v>
      </c>
      <c r="AB148" s="17">
        <v>102643.2</v>
      </c>
      <c r="AC148" s="17">
        <v>103392</v>
      </c>
    </row>
    <row r="149" spans="1:29" x14ac:dyDescent="0.25">
      <c r="A149" s="17" t="s">
        <v>202</v>
      </c>
      <c r="B149" s="17">
        <v>106</v>
      </c>
      <c r="C149" s="17">
        <v>9</v>
      </c>
      <c r="D149" s="17">
        <v>28</v>
      </c>
      <c r="E149" s="17">
        <v>2013</v>
      </c>
      <c r="F149" s="17">
        <v>103564.8</v>
      </c>
      <c r="G149" s="17">
        <v>102297.60000000001</v>
      </c>
      <c r="H149" s="17">
        <v>103507.2</v>
      </c>
      <c r="I149" s="17">
        <v>102124.8</v>
      </c>
      <c r="J149" s="17">
        <v>101606.39999999999</v>
      </c>
      <c r="K149" s="17">
        <v>101606.39999999999</v>
      </c>
      <c r="L149" s="17">
        <v>103219.2</v>
      </c>
      <c r="M149" s="17">
        <v>102412.8</v>
      </c>
      <c r="N149" s="17">
        <v>102067.2</v>
      </c>
      <c r="O149" s="17">
        <v>103622.39999999999</v>
      </c>
      <c r="P149" s="17">
        <v>102700.8</v>
      </c>
      <c r="Q149" s="17">
        <v>102585.60000000001</v>
      </c>
      <c r="R149" s="17">
        <v>103852.8</v>
      </c>
      <c r="S149" s="17">
        <v>103276.8</v>
      </c>
      <c r="T149" s="17">
        <v>103161.60000000001</v>
      </c>
      <c r="U149" s="17">
        <v>102988.8</v>
      </c>
      <c r="V149" s="17">
        <v>103737.60000000001</v>
      </c>
      <c r="W149" s="17">
        <v>101952</v>
      </c>
      <c r="X149" s="17">
        <v>102470.39999999999</v>
      </c>
      <c r="Y149" s="17">
        <v>101779.2</v>
      </c>
      <c r="Z149" s="17">
        <v>103161.60000000001</v>
      </c>
      <c r="AA149" s="17">
        <v>102643.2</v>
      </c>
      <c r="AB149" s="17">
        <v>102528</v>
      </c>
      <c r="AC149" s="17">
        <v>102758.39999999999</v>
      </c>
    </row>
    <row r="150" spans="1:29" x14ac:dyDescent="0.25">
      <c r="A150" s="17" t="s">
        <v>202</v>
      </c>
      <c r="B150" s="17">
        <v>106</v>
      </c>
      <c r="C150" s="17">
        <v>9</v>
      </c>
      <c r="D150" s="17">
        <v>29</v>
      </c>
      <c r="E150" s="17">
        <v>2013</v>
      </c>
      <c r="F150" s="17">
        <v>101894.39999999999</v>
      </c>
      <c r="G150" s="17">
        <v>101260.8</v>
      </c>
      <c r="H150" s="17">
        <v>102355.2</v>
      </c>
      <c r="I150" s="17">
        <v>103276.8</v>
      </c>
      <c r="J150" s="17">
        <v>101318.39999999999</v>
      </c>
      <c r="K150" s="17">
        <v>101548.8</v>
      </c>
      <c r="L150" s="17">
        <v>102585.60000000001</v>
      </c>
      <c r="M150" s="17">
        <v>101376</v>
      </c>
      <c r="N150" s="17">
        <v>101721.60000000001</v>
      </c>
      <c r="O150" s="17">
        <v>101894.39999999999</v>
      </c>
      <c r="P150" s="17">
        <v>102182.39999999999</v>
      </c>
      <c r="Q150" s="17">
        <v>102643.2</v>
      </c>
      <c r="R150" s="17">
        <v>103104</v>
      </c>
      <c r="S150" s="17">
        <v>102470.39999999999</v>
      </c>
      <c r="T150" s="17">
        <v>103104</v>
      </c>
      <c r="U150" s="17">
        <v>103161.60000000001</v>
      </c>
      <c r="V150" s="17">
        <v>102988.8</v>
      </c>
      <c r="W150" s="17">
        <v>101606.39999999999</v>
      </c>
      <c r="X150" s="17">
        <v>101203.2</v>
      </c>
      <c r="Y150" s="17">
        <v>102297.60000000001</v>
      </c>
      <c r="Z150" s="17">
        <v>103507.2</v>
      </c>
      <c r="AA150" s="17">
        <v>102355.2</v>
      </c>
      <c r="AB150" s="17">
        <v>101088</v>
      </c>
      <c r="AC150" s="17">
        <v>103276.8</v>
      </c>
    </row>
    <row r="151" spans="1:29" x14ac:dyDescent="0.25">
      <c r="A151" s="17" t="s">
        <v>202</v>
      </c>
      <c r="B151" s="17">
        <v>106</v>
      </c>
      <c r="C151" s="17">
        <v>9</v>
      </c>
      <c r="D151" s="17">
        <v>30</v>
      </c>
      <c r="E151" s="17">
        <v>2013</v>
      </c>
      <c r="F151" s="17">
        <v>102067.2</v>
      </c>
      <c r="G151" s="17">
        <v>101664</v>
      </c>
      <c r="H151" s="17">
        <v>102816</v>
      </c>
      <c r="I151" s="17">
        <v>102816</v>
      </c>
      <c r="J151" s="17">
        <v>102124.8</v>
      </c>
      <c r="K151" s="17">
        <v>102297.60000000001</v>
      </c>
      <c r="L151" s="17">
        <v>102355.2</v>
      </c>
      <c r="M151" s="17">
        <v>101664</v>
      </c>
      <c r="N151" s="17">
        <v>96825.600000000006</v>
      </c>
      <c r="O151" s="17">
        <v>103046.39999999999</v>
      </c>
      <c r="P151" s="17">
        <v>102585.60000000001</v>
      </c>
      <c r="Q151" s="17">
        <v>103392</v>
      </c>
      <c r="R151" s="17">
        <v>99763.199999999997</v>
      </c>
      <c r="S151" s="17">
        <v>103046.39999999999</v>
      </c>
      <c r="T151" s="17">
        <v>102873.60000000001</v>
      </c>
      <c r="U151" s="17">
        <v>103046.39999999999</v>
      </c>
      <c r="V151" s="17">
        <v>103046.39999999999</v>
      </c>
      <c r="W151" s="17">
        <v>102297.60000000001</v>
      </c>
      <c r="X151" s="17">
        <v>86054.399999999994</v>
      </c>
      <c r="Y151" s="17">
        <v>101088</v>
      </c>
      <c r="Z151" s="17">
        <v>103161.60000000001</v>
      </c>
      <c r="AA151" s="17">
        <v>102816</v>
      </c>
      <c r="AB151" s="17">
        <v>94752</v>
      </c>
      <c r="AC151" s="17">
        <v>100627.2</v>
      </c>
    </row>
    <row r="152" spans="1:2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workbookViewId="0">
      <selection activeCell="D22" sqref="D22"/>
    </sheetView>
  </sheetViews>
  <sheetFormatPr defaultRowHeight="15" x14ac:dyDescent="0.25"/>
  <cols>
    <col min="1" max="1" width="9.7109375" bestFit="1" customWidth="1"/>
    <col min="2" max="2" width="23.5703125" bestFit="1" customWidth="1"/>
    <col min="3" max="3" width="11.140625" bestFit="1" customWidth="1"/>
    <col min="8" max="8" width="11.140625" bestFit="1" customWidth="1"/>
    <col min="9" max="9" width="13.85546875" bestFit="1" customWidth="1"/>
  </cols>
  <sheetData>
    <row r="1" spans="1:8" x14ac:dyDescent="0.25">
      <c r="A1" s="17" t="s">
        <v>56</v>
      </c>
      <c r="B1" t="s">
        <v>57</v>
      </c>
      <c r="G1" t="s">
        <v>58</v>
      </c>
      <c r="H1" t="s">
        <v>59</v>
      </c>
    </row>
    <row r="2" spans="1:8" x14ac:dyDescent="0.25">
      <c r="G2" t="s">
        <v>56</v>
      </c>
      <c r="H2" s="23">
        <v>482</v>
      </c>
    </row>
    <row r="3" spans="1:8" x14ac:dyDescent="0.25">
      <c r="A3" s="20">
        <v>41518</v>
      </c>
      <c r="B3" t="s">
        <v>55</v>
      </c>
      <c r="G3" t="s">
        <v>60</v>
      </c>
      <c r="H3" s="23"/>
    </row>
    <row r="6" spans="1:8" x14ac:dyDescent="0.25">
      <c r="A6" t="s">
        <v>138</v>
      </c>
      <c r="B6" s="24"/>
      <c r="C6" t="s">
        <v>188</v>
      </c>
    </row>
    <row r="8" spans="1:8" x14ac:dyDescent="0.25">
      <c r="A8" t="s">
        <v>61</v>
      </c>
    </row>
    <row r="9" spans="1:8" x14ac:dyDescent="0.25">
      <c r="A9" t="s">
        <v>56</v>
      </c>
      <c r="B9" s="24">
        <v>74005</v>
      </c>
    </row>
    <row r="10" spans="1:8" x14ac:dyDescent="0.25">
      <c r="A10" t="s">
        <v>60</v>
      </c>
      <c r="B10" s="24">
        <v>54114</v>
      </c>
    </row>
    <row r="15" spans="1:8" x14ac:dyDescent="0.25">
      <c r="A15">
        <v>4.5999999999999996</v>
      </c>
      <c r="B15" t="s">
        <v>4</v>
      </c>
    </row>
    <row r="16" spans="1:8" x14ac:dyDescent="0.25">
      <c r="A16" s="25" t="s">
        <v>99</v>
      </c>
      <c r="B16" s="23">
        <f>VLOOKUP(A1,G17:H18,2)</f>
        <v>492</v>
      </c>
      <c r="C16" t="s">
        <v>100</v>
      </c>
      <c r="H16" t="s">
        <v>100</v>
      </c>
    </row>
    <row r="17" spans="2:9" x14ac:dyDescent="0.25">
      <c r="B17" s="151">
        <v>1.1000000000000001</v>
      </c>
      <c r="C17" t="s">
        <v>177</v>
      </c>
      <c r="G17" t="s">
        <v>56</v>
      </c>
      <c r="H17" s="23">
        <v>492</v>
      </c>
    </row>
    <row r="18" spans="2:9" x14ac:dyDescent="0.25">
      <c r="G18" t="s">
        <v>60</v>
      </c>
      <c r="H18" s="23"/>
    </row>
    <row r="20" spans="2:9" x14ac:dyDescent="0.25">
      <c r="B20" s="152"/>
      <c r="E20" s="11" t="s">
        <v>178</v>
      </c>
      <c r="F20" s="132"/>
      <c r="G20" s="11" t="s">
        <v>179</v>
      </c>
    </row>
    <row r="21" spans="2:9" x14ac:dyDescent="0.25">
      <c r="B21" s="153">
        <v>2130.2804999999998</v>
      </c>
      <c r="C21" t="s">
        <v>180</v>
      </c>
      <c r="E21" s="154">
        <f>B21/4160</f>
        <v>0.51208665865384617</v>
      </c>
      <c r="F21" s="154"/>
      <c r="G21" s="154">
        <f>B21/8760</f>
        <v>0.24318270547945203</v>
      </c>
    </row>
    <row r="22" spans="2:9" x14ac:dyDescent="0.25">
      <c r="B22" s="152"/>
      <c r="E22" s="155"/>
      <c r="F22" s="155"/>
      <c r="G22" s="155"/>
    </row>
    <row r="23" spans="2:9" x14ac:dyDescent="0.25">
      <c r="B23" s="153">
        <v>2079.0888</v>
      </c>
      <c r="C23" t="s">
        <v>181</v>
      </c>
      <c r="E23" s="154">
        <f>B23/4160</f>
        <v>0.49978096153846152</v>
      </c>
      <c r="F23" s="154"/>
      <c r="G23" s="154">
        <f>B23/8760</f>
        <v>0.23733890410958905</v>
      </c>
    </row>
    <row r="24" spans="2:9" x14ac:dyDescent="0.25">
      <c r="B24" s="152"/>
    </row>
    <row r="25" spans="2:9" x14ac:dyDescent="0.25">
      <c r="B25" s="153">
        <v>15586.7989</v>
      </c>
      <c r="C25" t="s">
        <v>182</v>
      </c>
      <c r="E25" s="154">
        <f>B25/4160</f>
        <v>3.7468266586538461</v>
      </c>
      <c r="F25" s="154"/>
      <c r="G25" s="154">
        <f>B25/8760</f>
        <v>1.7793149429223745</v>
      </c>
      <c r="I25" s="18"/>
    </row>
    <row r="26" spans="2:9" x14ac:dyDescent="0.25">
      <c r="B26" s="156"/>
      <c r="I26" s="18" t="s">
        <v>183</v>
      </c>
    </row>
    <row r="27" spans="2:9" x14ac:dyDescent="0.25">
      <c r="B27" s="157">
        <v>5.0200000000000002E-2</v>
      </c>
      <c r="C27" t="s">
        <v>184</v>
      </c>
      <c r="I27" s="20">
        <v>41275</v>
      </c>
    </row>
    <row r="28" spans="2:9" x14ac:dyDescent="0.25">
      <c r="B28" s="158"/>
      <c r="I28" s="20">
        <v>41421</v>
      </c>
    </row>
    <row r="29" spans="2:9" x14ac:dyDescent="0.25">
      <c r="B29" s="157">
        <v>7.7799999999999994E-2</v>
      </c>
      <c r="C29" t="s">
        <v>185</v>
      </c>
      <c r="I29" s="20">
        <v>41459</v>
      </c>
    </row>
    <row r="30" spans="2:9" x14ac:dyDescent="0.25">
      <c r="B30" s="158"/>
      <c r="I30" s="20">
        <v>41519</v>
      </c>
    </row>
    <row r="31" spans="2:9" x14ac:dyDescent="0.25">
      <c r="B31" s="157">
        <v>4.5659999999999999E-2</v>
      </c>
      <c r="C31" t="s">
        <v>186</v>
      </c>
      <c r="I31" s="20">
        <v>41606</v>
      </c>
    </row>
    <row r="32" spans="2:9" x14ac:dyDescent="0.25">
      <c r="I32" s="20">
        <v>41633</v>
      </c>
    </row>
    <row r="33" spans="2:9" x14ac:dyDescent="0.25">
      <c r="B33" s="157">
        <v>10.7704</v>
      </c>
      <c r="C33" t="s">
        <v>187</v>
      </c>
      <c r="E33" s="154">
        <f>B33/4160</f>
        <v>2.5890384615384616E-3</v>
      </c>
      <c r="F33" s="154"/>
      <c r="G33" s="154">
        <f>B33/8760</f>
        <v>1.2294977168949772E-3</v>
      </c>
      <c r="I33" s="159"/>
    </row>
  </sheetData>
  <dataValidations count="1">
    <dataValidation type="list" allowBlank="1" showInputMessage="1" showErrorMessage="1" sqref="A1">
      <formula1>$G$2:$G$3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abSelected="1" view="pageLayout" topLeftCell="A25" zoomScaleNormal="100" workbookViewId="0">
      <selection activeCell="C40" sqref="C40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0.5703125" bestFit="1" customWidth="1"/>
    <col min="5" max="5" width="12.5703125" bestFit="1" customWidth="1"/>
    <col min="6" max="6" width="12.28515625" bestFit="1" customWidth="1"/>
    <col min="7" max="7" width="11" customWidth="1"/>
    <col min="8" max="8" width="14.28515625" bestFit="1" customWidth="1"/>
  </cols>
  <sheetData>
    <row r="1" spans="2:5" x14ac:dyDescent="0.25">
      <c r="D1" s="106" t="s">
        <v>6</v>
      </c>
      <c r="E1" s="106" t="s">
        <v>7</v>
      </c>
    </row>
    <row r="2" spans="2:5" ht="18.75" x14ac:dyDescent="0.3">
      <c r="C2" s="1" t="s">
        <v>13</v>
      </c>
    </row>
    <row r="3" spans="2:5" ht="18.75" x14ac:dyDescent="0.3">
      <c r="B3" s="99" t="s">
        <v>128</v>
      </c>
      <c r="C3" s="1"/>
    </row>
    <row r="4" spans="2:5" x14ac:dyDescent="0.25">
      <c r="B4" s="2">
        <v>4.2</v>
      </c>
      <c r="C4" t="s">
        <v>0</v>
      </c>
      <c r="E4" s="99"/>
    </row>
    <row r="5" spans="2:5" ht="30" customHeight="1" x14ac:dyDescent="0.25">
      <c r="B5" s="6" t="s">
        <v>11</v>
      </c>
      <c r="C5" t="s">
        <v>9</v>
      </c>
      <c r="D5" s="5"/>
      <c r="E5" s="114"/>
    </row>
    <row r="6" spans="2:5" x14ac:dyDescent="0.25">
      <c r="B6" s="3"/>
      <c r="C6" s="3" t="s">
        <v>5</v>
      </c>
      <c r="D6" s="104"/>
      <c r="E6" s="104"/>
    </row>
    <row r="7" spans="2:5" ht="30" customHeight="1" x14ac:dyDescent="0.25">
      <c r="B7" s="3"/>
      <c r="C7" s="6" t="s">
        <v>14</v>
      </c>
      <c r="D7" s="5"/>
      <c r="E7" s="114"/>
    </row>
    <row r="8" spans="2:5" x14ac:dyDescent="0.25">
      <c r="B8" s="3"/>
      <c r="C8" s="4" t="s">
        <v>10</v>
      </c>
      <c r="D8" s="104">
        <f>[2]ZRC!C18</f>
        <v>0</v>
      </c>
      <c r="E8" s="114"/>
    </row>
    <row r="9" spans="2:5" x14ac:dyDescent="0.25">
      <c r="B9" s="3"/>
      <c r="C9" s="4" t="s">
        <v>141</v>
      </c>
      <c r="D9" s="104">
        <f>'[2]FTR-ARR'!C15</f>
        <v>0</v>
      </c>
      <c r="E9" s="114"/>
    </row>
    <row r="10" spans="2:5" x14ac:dyDescent="0.25">
      <c r="B10" s="3" t="s">
        <v>1</v>
      </c>
      <c r="C10" t="s">
        <v>213</v>
      </c>
      <c r="D10" s="5"/>
      <c r="E10" s="177">
        <f>'Transmission Services'!A19</f>
        <v>762305.6100000001</v>
      </c>
    </row>
    <row r="11" spans="2:5" x14ac:dyDescent="0.25">
      <c r="B11" s="3" t="s">
        <v>2</v>
      </c>
      <c r="C11" t="s">
        <v>113</v>
      </c>
      <c r="D11" s="5"/>
      <c r="E11" s="104">
        <f>'Schedule 26-A'!H24</f>
        <v>58255.38</v>
      </c>
    </row>
    <row r="12" spans="2:5" x14ac:dyDescent="0.25">
      <c r="B12" s="2">
        <v>4.3</v>
      </c>
      <c r="C12" t="s">
        <v>12</v>
      </c>
      <c r="D12" s="104"/>
      <c r="E12" s="104">
        <v>0</v>
      </c>
    </row>
    <row r="13" spans="2:5" x14ac:dyDescent="0.25">
      <c r="B13" s="2">
        <v>4.4000000000000004</v>
      </c>
      <c r="C13" t="s">
        <v>3</v>
      </c>
      <c r="D13" s="5" t="s">
        <v>8</v>
      </c>
      <c r="E13" s="104">
        <f>'REACTIVE POWER'!H24</f>
        <v>0</v>
      </c>
    </row>
    <row r="14" spans="2:5" x14ac:dyDescent="0.25">
      <c r="B14" s="2">
        <v>4.5</v>
      </c>
      <c r="C14" t="s">
        <v>129</v>
      </c>
      <c r="D14" s="5" t="s">
        <v>8</v>
      </c>
      <c r="E14" s="104">
        <f>'RETAIL FEE'!G17</f>
        <v>16589.050999999999</v>
      </c>
    </row>
    <row r="15" spans="2:5" x14ac:dyDescent="0.25">
      <c r="B15" s="2" t="s">
        <v>243</v>
      </c>
      <c r="C15" t="s">
        <v>244</v>
      </c>
      <c r="D15" s="5"/>
      <c r="E15" s="104">
        <v>3909.97</v>
      </c>
    </row>
    <row r="16" spans="2:5" x14ac:dyDescent="0.25">
      <c r="B16" s="2">
        <v>4.5999999999999996</v>
      </c>
      <c r="C16" t="s">
        <v>4</v>
      </c>
    </row>
    <row r="17" spans="2:17" x14ac:dyDescent="0.25">
      <c r="B17" t="s">
        <v>175</v>
      </c>
      <c r="C17" t="s">
        <v>176</v>
      </c>
      <c r="D17" s="150"/>
      <c r="E17" s="12">
        <f>IF('[2]Energy Summary'!E748=0,0, EXCESS)</f>
        <v>0</v>
      </c>
    </row>
    <row r="18" spans="2:17" x14ac:dyDescent="0.25">
      <c r="B18" t="s">
        <v>245</v>
      </c>
      <c r="C18" t="s">
        <v>199</v>
      </c>
      <c r="D18" s="150"/>
      <c r="E18" s="12"/>
    </row>
    <row r="19" spans="2:17" x14ac:dyDescent="0.25">
      <c r="B19" t="s">
        <v>246</v>
      </c>
      <c r="D19" s="178"/>
      <c r="E19" s="12"/>
    </row>
    <row r="20" spans="2:17" x14ac:dyDescent="0.25">
      <c r="B20" s="165" t="s">
        <v>201</v>
      </c>
      <c r="C20" s="179" t="s">
        <v>200</v>
      </c>
      <c r="D20" s="180"/>
      <c r="E20" s="181">
        <f>'ACES Fee Exhibit A'!H13</f>
        <v>51729.40878972473</v>
      </c>
    </row>
    <row r="21" spans="2:17" x14ac:dyDescent="0.25">
      <c r="B21" s="165"/>
      <c r="C21" s="182" t="s">
        <v>247</v>
      </c>
      <c r="D21" s="183"/>
      <c r="E21" s="184">
        <v>0</v>
      </c>
    </row>
    <row r="22" spans="2:17" x14ac:dyDescent="0.25">
      <c r="B22" s="165"/>
      <c r="C22" s="182" t="s">
        <v>248</v>
      </c>
      <c r="D22" s="183"/>
      <c r="E22" s="184">
        <v>2075</v>
      </c>
    </row>
    <row r="23" spans="2:17" x14ac:dyDescent="0.25">
      <c r="B23" s="165"/>
      <c r="C23" s="185" t="s">
        <v>249</v>
      </c>
      <c r="D23" s="186"/>
      <c r="E23" s="187">
        <v>0</v>
      </c>
    </row>
    <row r="24" spans="2:17" x14ac:dyDescent="0.25">
      <c r="B24" s="165"/>
      <c r="C24" s="13" t="s">
        <v>250</v>
      </c>
      <c r="D24" s="188"/>
      <c r="E24" s="189">
        <f>SUM(E20:E23)</f>
        <v>53804.40878972473</v>
      </c>
    </row>
    <row r="25" spans="2:17" x14ac:dyDescent="0.25">
      <c r="B25" s="165"/>
      <c r="D25" s="178"/>
      <c r="E25" s="12"/>
    </row>
    <row r="26" spans="2:17" x14ac:dyDescent="0.25">
      <c r="B26" s="99" t="s">
        <v>134</v>
      </c>
    </row>
    <row r="27" spans="2:17" ht="15.75" thickBot="1" x14ac:dyDescent="0.3">
      <c r="B27" t="s">
        <v>138</v>
      </c>
      <c r="C27" t="s">
        <v>132</v>
      </c>
      <c r="H27" s="12">
        <v>1357216.3</v>
      </c>
    </row>
    <row r="28" spans="2:17" x14ac:dyDescent="0.25">
      <c r="B28" s="128" t="s">
        <v>139</v>
      </c>
      <c r="C28" s="129" t="s">
        <v>130</v>
      </c>
      <c r="D28" s="129"/>
      <c r="E28" s="129"/>
      <c r="F28" s="129"/>
      <c r="G28" s="129"/>
      <c r="H28" s="130">
        <v>0</v>
      </c>
      <c r="I28" s="190"/>
      <c r="J28" s="191"/>
      <c r="K28" s="191"/>
      <c r="L28" s="191"/>
      <c r="M28" s="191"/>
      <c r="N28" s="191"/>
      <c r="O28" s="191"/>
      <c r="P28" s="191"/>
      <c r="Q28" s="191"/>
    </row>
    <row r="29" spans="2:17" x14ac:dyDescent="0.25">
      <c r="B29" s="131" t="s">
        <v>139</v>
      </c>
      <c r="C29" s="132" t="s">
        <v>131</v>
      </c>
      <c r="D29" s="132"/>
      <c r="E29" s="132"/>
      <c r="F29" s="132"/>
      <c r="G29" s="132"/>
      <c r="H29" s="133">
        <v>0</v>
      </c>
      <c r="I29" s="190"/>
      <c r="J29" s="191"/>
      <c r="K29" s="191"/>
      <c r="L29" s="191"/>
      <c r="M29" s="191"/>
      <c r="N29" s="191"/>
      <c r="O29" s="191"/>
      <c r="P29" s="191"/>
      <c r="Q29" s="191"/>
    </row>
    <row r="30" spans="2:17" x14ac:dyDescent="0.25">
      <c r="B30" s="131" t="s">
        <v>139</v>
      </c>
      <c r="C30" s="132" t="s">
        <v>133</v>
      </c>
      <c r="D30" s="132"/>
      <c r="E30" s="132"/>
      <c r="F30" s="132"/>
      <c r="G30" s="132"/>
      <c r="H30" s="133">
        <v>0</v>
      </c>
      <c r="I30" s="190"/>
      <c r="J30" s="191"/>
      <c r="K30" s="191"/>
      <c r="L30" s="191"/>
      <c r="M30" s="191"/>
      <c r="N30" s="191"/>
      <c r="O30" s="191"/>
      <c r="P30" s="191"/>
      <c r="Q30" s="191"/>
    </row>
    <row r="31" spans="2:17" ht="15.75" thickBot="1" x14ac:dyDescent="0.3">
      <c r="B31" s="134" t="s">
        <v>139</v>
      </c>
      <c r="C31" s="135" t="s">
        <v>158</v>
      </c>
      <c r="D31" s="135"/>
      <c r="E31" s="135"/>
      <c r="F31" s="135"/>
      <c r="G31" s="135"/>
      <c r="H31" s="136">
        <v>0</v>
      </c>
      <c r="I31" s="190"/>
      <c r="J31" s="191"/>
      <c r="K31" s="191"/>
      <c r="L31" s="191"/>
      <c r="M31" s="191"/>
      <c r="N31" s="191"/>
      <c r="O31" s="191"/>
      <c r="P31" s="191"/>
      <c r="Q31" s="191"/>
    </row>
    <row r="32" spans="2:17" x14ac:dyDescent="0.25">
      <c r="B32" t="s">
        <v>140</v>
      </c>
      <c r="C32" t="s">
        <v>212</v>
      </c>
      <c r="H32" s="177">
        <v>-617587.78</v>
      </c>
    </row>
    <row r="33" spans="2:8" x14ac:dyDescent="0.25">
      <c r="B33" t="s">
        <v>174</v>
      </c>
      <c r="C33" t="s">
        <v>135</v>
      </c>
    </row>
    <row r="34" spans="2:8" x14ac:dyDescent="0.25">
      <c r="B34" t="s">
        <v>136</v>
      </c>
      <c r="C34" t="s">
        <v>137</v>
      </c>
    </row>
    <row r="37" spans="2:8" x14ac:dyDescent="0.25">
      <c r="B37" s="121" t="s">
        <v>251</v>
      </c>
      <c r="C37" s="121"/>
      <c r="D37" s="121"/>
      <c r="E37" s="121"/>
      <c r="F37" s="121"/>
      <c r="G37" s="121"/>
      <c r="H37" s="121">
        <f>SUM(E10:E15,E24,H27,H32)</f>
        <v>1634492.9397897248</v>
      </c>
    </row>
  </sheetData>
  <mergeCells count="1">
    <mergeCell ref="I28:Q31"/>
  </mergeCells>
  <pageMargins left="0.7" right="0.7" top="0.75" bottom="0.75" header="0.3" footer="0.3"/>
  <pageSetup scale="60" orientation="landscape" r:id="rId1"/>
  <headerFooter>
    <oddHeader>&amp;L&amp;"-,Bold"&amp;9Big Rivers Electric Corp.
201 Third Street
P.O. Box 24
Henderson, Ky 42419
&amp;C&amp;"-,Bold"Invoice No. 281
Month Ending September 30,2013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8"/>
  <sheetViews>
    <sheetView workbookViewId="0">
      <pane xSplit="2" ySplit="3" topLeftCell="C717" activePane="bottomRight" state="frozen"/>
      <selection activeCell="F21" sqref="F21"/>
      <selection pane="topRight" activeCell="F21" sqref="F21"/>
      <selection pane="bottomLeft" activeCell="F21" sqref="F21"/>
      <selection pane="bottomRight" activeCell="G719" sqref="G719"/>
    </sheetView>
  </sheetViews>
  <sheetFormatPr defaultRowHeight="15" x14ac:dyDescent="0.25"/>
  <cols>
    <col min="1" max="1" width="9.7109375" bestFit="1" customWidth="1"/>
    <col min="3" max="3" width="14.28515625" bestFit="1" customWidth="1"/>
    <col min="4" max="4" width="12.5703125" bestFit="1" customWidth="1"/>
  </cols>
  <sheetData>
    <row r="2" spans="1:5" x14ac:dyDescent="0.25">
      <c r="A2" s="18"/>
      <c r="B2" s="18"/>
      <c r="C2" s="18" t="s">
        <v>50</v>
      </c>
      <c r="D2" s="18" t="s">
        <v>51</v>
      </c>
      <c r="E2" t="s">
        <v>51</v>
      </c>
    </row>
    <row r="3" spans="1:5" ht="30" x14ac:dyDescent="0.25">
      <c r="A3" s="19" t="s">
        <v>52</v>
      </c>
      <c r="B3" s="19" t="s">
        <v>53</v>
      </c>
      <c r="C3" s="19" t="s">
        <v>54</v>
      </c>
      <c r="D3" s="19" t="s">
        <v>54</v>
      </c>
      <c r="E3" s="19" t="s">
        <v>98</v>
      </c>
    </row>
    <row r="4" spans="1:5" x14ac:dyDescent="0.25">
      <c r="A4" s="21">
        <f>Inputs!A3</f>
        <v>41518</v>
      </c>
      <c r="B4">
        <v>1</v>
      </c>
      <c r="C4" s="22">
        <f t="array" ref="C4">SUM(IF(MeterData!$D$2:$D$200=DAY($A4),MeterData!$F$2:$F$200,0))</f>
        <v>483321.59999999998</v>
      </c>
      <c r="D4">
        <f>C4/1000</f>
        <v>483.32159999999999</v>
      </c>
      <c r="E4">
        <f>IF(D4&gt;Inputs!$B$16,D4-Inputs!$B$16,0)</f>
        <v>0</v>
      </c>
    </row>
    <row r="5" spans="1:5" x14ac:dyDescent="0.25">
      <c r="A5" s="21">
        <f>A4</f>
        <v>41518</v>
      </c>
      <c r="B5">
        <f>B4+1</f>
        <v>2</v>
      </c>
      <c r="C5" s="22">
        <f t="array" ref="C5">SUM(IF(MeterData!$D$2:$D$200=DAY($A5),MeterData!$G$2:$G$200,0))</f>
        <v>482169.59999999998</v>
      </c>
      <c r="D5">
        <f t="shared" ref="D5:D68" si="0">C5/1000</f>
        <v>482.1696</v>
      </c>
      <c r="E5">
        <f>IF(D5&gt;Inputs!$B$16,D5-Inputs!$B$16,0)</f>
        <v>0</v>
      </c>
    </row>
    <row r="6" spans="1:5" x14ac:dyDescent="0.25">
      <c r="A6" s="21">
        <f t="shared" ref="A6:A27" si="1">A5</f>
        <v>41518</v>
      </c>
      <c r="B6">
        <f t="shared" ref="B6:B27" si="2">B5+1</f>
        <v>3</v>
      </c>
      <c r="C6" s="22">
        <f t="array" ref="C6">SUM(IF(MeterData!$D$2:$D$200=DAY($A6),MeterData!$H$2:$H$200,0))</f>
        <v>483782.39999999997</v>
      </c>
      <c r="D6">
        <f t="shared" si="0"/>
        <v>483.78239999999994</v>
      </c>
      <c r="E6">
        <f>IF(D6&gt;Inputs!$B$16,D6-Inputs!$B$16,0)</f>
        <v>0</v>
      </c>
    </row>
    <row r="7" spans="1:5" x14ac:dyDescent="0.25">
      <c r="A7" s="21">
        <f t="shared" si="1"/>
        <v>41518</v>
      </c>
      <c r="B7">
        <f t="shared" si="2"/>
        <v>4</v>
      </c>
      <c r="C7" s="22">
        <f t="array" ref="C7">SUM(IF(MeterData!$D$2:$D$200=DAY($A7),MeterData!$I$2:$I$200,0))</f>
        <v>485683.19999999995</v>
      </c>
      <c r="D7">
        <f t="shared" si="0"/>
        <v>485.68319999999994</v>
      </c>
      <c r="E7">
        <f>IF(D7&gt;Inputs!$B$16,D7-Inputs!$B$16,0)</f>
        <v>0</v>
      </c>
    </row>
    <row r="8" spans="1:5" x14ac:dyDescent="0.25">
      <c r="A8" s="21">
        <f t="shared" si="1"/>
        <v>41518</v>
      </c>
      <c r="B8">
        <f t="shared" si="2"/>
        <v>5</v>
      </c>
      <c r="C8" s="22">
        <f t="array" ref="C8">SUM(IF(MeterData!$D$2:$D$200=DAY($A8),MeterData!$J$2:$J$200,0))</f>
        <v>484416</v>
      </c>
      <c r="D8">
        <f t="shared" si="0"/>
        <v>484.416</v>
      </c>
      <c r="E8">
        <f>IF(D8&gt;Inputs!$B$16,D8-Inputs!$B$16,0)</f>
        <v>0</v>
      </c>
    </row>
    <row r="9" spans="1:5" x14ac:dyDescent="0.25">
      <c r="A9" s="21">
        <f t="shared" si="1"/>
        <v>41518</v>
      </c>
      <c r="B9">
        <f t="shared" si="2"/>
        <v>6</v>
      </c>
      <c r="C9" s="22">
        <f t="array" ref="C9">SUM(IF(MeterData!$D$2:$D$200=DAY($A9),MeterData!$K$2:$K$200,0))</f>
        <v>483552</v>
      </c>
      <c r="D9">
        <f t="shared" si="0"/>
        <v>483.55200000000002</v>
      </c>
      <c r="E9">
        <f>IF(D9&gt;Inputs!$B$16,D9-Inputs!$B$16,0)</f>
        <v>0</v>
      </c>
    </row>
    <row r="10" spans="1:5" x14ac:dyDescent="0.25">
      <c r="A10" s="21">
        <f t="shared" si="1"/>
        <v>41518</v>
      </c>
      <c r="B10">
        <f t="shared" si="2"/>
        <v>7</v>
      </c>
      <c r="C10" s="22">
        <f t="array" ref="C10">SUM(IF(MeterData!$D$2:$D$200=DAY($A10),MeterData!$L$2:$L$200,0))</f>
        <v>481824</v>
      </c>
      <c r="D10">
        <f t="shared" si="0"/>
        <v>481.82400000000001</v>
      </c>
      <c r="E10">
        <f>IF(D10&gt;Inputs!$B$16,D10-Inputs!$B$16,0)</f>
        <v>0</v>
      </c>
    </row>
    <row r="11" spans="1:5" x14ac:dyDescent="0.25">
      <c r="A11" s="21">
        <f t="shared" si="1"/>
        <v>41518</v>
      </c>
      <c r="B11">
        <f t="shared" si="2"/>
        <v>8</v>
      </c>
      <c r="C11" s="22">
        <f t="array" ref="C11">SUM(IF(MeterData!$D$2:$D$200=DAY($A11),MeterData!$M$2:$M$200,0))</f>
        <v>482975.99999999994</v>
      </c>
      <c r="D11">
        <f t="shared" si="0"/>
        <v>482.97599999999994</v>
      </c>
      <c r="E11">
        <f>IF(D11&gt;Inputs!$B$16,D11-Inputs!$B$16,0)</f>
        <v>0</v>
      </c>
    </row>
    <row r="12" spans="1:5" x14ac:dyDescent="0.25">
      <c r="A12" s="21">
        <f t="shared" si="1"/>
        <v>41518</v>
      </c>
      <c r="B12">
        <f t="shared" si="2"/>
        <v>9</v>
      </c>
      <c r="C12" s="22">
        <f t="array" ref="C12">SUM(IF(MeterData!$D$2:$D$200=DAY($A12),MeterData!$N$2:$N$200,0))</f>
        <v>483955.20000000001</v>
      </c>
      <c r="D12">
        <f t="shared" si="0"/>
        <v>483.95519999999999</v>
      </c>
      <c r="E12">
        <f>IF(D12&gt;Inputs!$B$16,D12-Inputs!$B$16,0)</f>
        <v>0</v>
      </c>
    </row>
    <row r="13" spans="1:5" x14ac:dyDescent="0.25">
      <c r="A13" s="21">
        <f t="shared" si="1"/>
        <v>41518</v>
      </c>
      <c r="B13">
        <f t="shared" si="2"/>
        <v>10</v>
      </c>
      <c r="C13" s="22">
        <f t="array" ref="C13">SUM(IF(MeterData!$D$2:$D$200=DAY($A13),MeterData!$O$2:$O$200,0))</f>
        <v>484819.20000000001</v>
      </c>
      <c r="D13">
        <f t="shared" si="0"/>
        <v>484.81920000000002</v>
      </c>
      <c r="E13">
        <f>IF(D13&gt;Inputs!$B$16,D13-Inputs!$B$16,0)</f>
        <v>0</v>
      </c>
    </row>
    <row r="14" spans="1:5" x14ac:dyDescent="0.25">
      <c r="A14" s="21">
        <f t="shared" si="1"/>
        <v>41518</v>
      </c>
      <c r="B14">
        <f t="shared" si="2"/>
        <v>11</v>
      </c>
      <c r="C14" s="22">
        <f t="array" ref="C14">SUM(IF(MeterData!$D$2:$D$200=DAY($A14),MeterData!$P$2:$P$200,0))</f>
        <v>483897.59999999998</v>
      </c>
      <c r="D14">
        <f t="shared" si="0"/>
        <v>483.89759999999995</v>
      </c>
      <c r="E14">
        <f>IF(D14&gt;Inputs!$B$16,D14-Inputs!$B$16,0)</f>
        <v>0</v>
      </c>
    </row>
    <row r="15" spans="1:5" x14ac:dyDescent="0.25">
      <c r="A15" s="21">
        <f t="shared" si="1"/>
        <v>41518</v>
      </c>
      <c r="B15">
        <f t="shared" si="2"/>
        <v>12</v>
      </c>
      <c r="C15" s="22">
        <f t="array" ref="C15">SUM(IF(MeterData!$D$2:$D$200=DAY($A15),MeterData!$Q$2:$Q$200,0))</f>
        <v>481305.59999999998</v>
      </c>
      <c r="D15">
        <f t="shared" si="0"/>
        <v>481.30559999999997</v>
      </c>
      <c r="E15">
        <f>IF(D15&gt;Inputs!$B$16,D15-Inputs!$B$16,0)</f>
        <v>0</v>
      </c>
    </row>
    <row r="16" spans="1:5" x14ac:dyDescent="0.25">
      <c r="A16" s="21">
        <f t="shared" si="1"/>
        <v>41518</v>
      </c>
      <c r="B16">
        <f t="shared" si="2"/>
        <v>13</v>
      </c>
      <c r="C16" s="22">
        <f t="array" ref="C16">SUM(IF(MeterData!$D$2:$D$200=DAY($A16),MeterData!$R$2:$R$200,0))</f>
        <v>484646.40000000002</v>
      </c>
      <c r="D16">
        <f t="shared" si="0"/>
        <v>484.64640000000003</v>
      </c>
      <c r="E16">
        <f>IF(D16&gt;Inputs!$B$16,D16-Inputs!$B$16,0)</f>
        <v>0</v>
      </c>
    </row>
    <row r="17" spans="1:5" x14ac:dyDescent="0.25">
      <c r="A17" s="21">
        <f t="shared" si="1"/>
        <v>41518</v>
      </c>
      <c r="B17">
        <f t="shared" si="2"/>
        <v>14</v>
      </c>
      <c r="C17" s="22">
        <f t="array" ref="C17">SUM(IF(MeterData!$D$2:$D$200=DAY($A17),MeterData!$S$2:$S$200,0))</f>
        <v>485164.80000000005</v>
      </c>
      <c r="D17">
        <f t="shared" si="0"/>
        <v>485.16480000000007</v>
      </c>
      <c r="E17">
        <f>IF(D17&gt;Inputs!$B$16,D17-Inputs!$B$16,0)</f>
        <v>0</v>
      </c>
    </row>
    <row r="18" spans="1:5" x14ac:dyDescent="0.25">
      <c r="A18" s="21">
        <f t="shared" si="1"/>
        <v>41518</v>
      </c>
      <c r="B18">
        <f t="shared" si="2"/>
        <v>15</v>
      </c>
      <c r="C18" s="22">
        <f t="array" ref="C18">SUM(IF(MeterData!$D$2:$D$200=DAY($A18),MeterData!$T$2:$T$200,0))</f>
        <v>471801.59999999998</v>
      </c>
      <c r="D18">
        <f t="shared" si="0"/>
        <v>471.80159999999995</v>
      </c>
      <c r="E18">
        <f>IF(D18&gt;Inputs!$B$16,D18-Inputs!$B$16,0)</f>
        <v>0</v>
      </c>
    </row>
    <row r="19" spans="1:5" x14ac:dyDescent="0.25">
      <c r="A19" s="21">
        <f t="shared" si="1"/>
        <v>41518</v>
      </c>
      <c r="B19">
        <f t="shared" si="2"/>
        <v>16</v>
      </c>
      <c r="C19" s="22">
        <f t="array" ref="C19">SUM(IF(MeterData!$D$2:$D$200=DAY($A19),MeterData!$U$2:$U$200,0))</f>
        <v>483436.80000000005</v>
      </c>
      <c r="D19">
        <f t="shared" si="0"/>
        <v>483.43680000000006</v>
      </c>
      <c r="E19">
        <f>IF(D19&gt;Inputs!$B$16,D19-Inputs!$B$16,0)</f>
        <v>0</v>
      </c>
    </row>
    <row r="20" spans="1:5" x14ac:dyDescent="0.25">
      <c r="A20" s="21">
        <f t="shared" si="1"/>
        <v>41518</v>
      </c>
      <c r="B20">
        <f t="shared" si="2"/>
        <v>17</v>
      </c>
      <c r="C20" s="22">
        <f t="array" ref="C20">SUM(IF(MeterData!$D$2:$D$200=DAY($A20),MeterData!$V$2:$V$200,0))</f>
        <v>483148.79999999993</v>
      </c>
      <c r="D20">
        <f t="shared" si="0"/>
        <v>483.14879999999994</v>
      </c>
      <c r="E20">
        <f>IF(D20&gt;Inputs!$B$16,D20-Inputs!$B$16,0)</f>
        <v>0</v>
      </c>
    </row>
    <row r="21" spans="1:5" x14ac:dyDescent="0.25">
      <c r="A21" s="21">
        <f t="shared" si="1"/>
        <v>41518</v>
      </c>
      <c r="B21">
        <f t="shared" si="2"/>
        <v>18</v>
      </c>
      <c r="C21" s="22">
        <f t="array" ref="C21">SUM(IF(MeterData!$D$2:$D$200=DAY($A21),MeterData!$W$2:$W$200,0))</f>
        <v>484243.19999999995</v>
      </c>
      <c r="D21">
        <f t="shared" si="0"/>
        <v>484.24319999999994</v>
      </c>
      <c r="E21">
        <f>IF(D21&gt;Inputs!$B$16,D21-Inputs!$B$16,0)</f>
        <v>0</v>
      </c>
    </row>
    <row r="22" spans="1:5" x14ac:dyDescent="0.25">
      <c r="A22" s="21">
        <f t="shared" si="1"/>
        <v>41518</v>
      </c>
      <c r="B22">
        <f t="shared" si="2"/>
        <v>19</v>
      </c>
      <c r="C22" s="22">
        <f t="array" ref="C22">SUM(IF(MeterData!$D$2:$D$200=DAY($A22),MeterData!$X$2:$X$200,0))</f>
        <v>484012.79999999999</v>
      </c>
      <c r="D22">
        <f t="shared" si="0"/>
        <v>484.01279999999997</v>
      </c>
      <c r="E22">
        <f>IF(D22&gt;Inputs!$B$16,D22-Inputs!$B$16,0)</f>
        <v>0</v>
      </c>
    </row>
    <row r="23" spans="1:5" x14ac:dyDescent="0.25">
      <c r="A23" s="21">
        <f t="shared" si="1"/>
        <v>41518</v>
      </c>
      <c r="B23">
        <f t="shared" si="2"/>
        <v>20</v>
      </c>
      <c r="C23" s="22">
        <f t="array" ref="C23">SUM(IF(MeterData!$D$2:$D$200=DAY($A23),MeterData!$Y$2:$Y$200,0))</f>
        <v>481478.40000000002</v>
      </c>
      <c r="D23">
        <f t="shared" si="0"/>
        <v>481.47840000000002</v>
      </c>
      <c r="E23">
        <f>IF(D23&gt;Inputs!$B$16,D23-Inputs!$B$16,0)</f>
        <v>0</v>
      </c>
    </row>
    <row r="24" spans="1:5" x14ac:dyDescent="0.25">
      <c r="A24" s="21">
        <f t="shared" si="1"/>
        <v>41518</v>
      </c>
      <c r="B24">
        <f t="shared" si="2"/>
        <v>21</v>
      </c>
      <c r="C24" s="22">
        <f t="array" ref="C24">SUM(IF(MeterData!$D$2:$D$200=DAY($A24),MeterData!$Z$2:$Z$200,0))</f>
        <v>465926.40000000002</v>
      </c>
      <c r="D24">
        <f t="shared" si="0"/>
        <v>465.9264</v>
      </c>
      <c r="E24">
        <f>IF(D24&gt;Inputs!$B$16,D24-Inputs!$B$16,0)</f>
        <v>0</v>
      </c>
    </row>
    <row r="25" spans="1:5" x14ac:dyDescent="0.25">
      <c r="A25" s="21">
        <f t="shared" si="1"/>
        <v>41518</v>
      </c>
      <c r="B25">
        <f t="shared" si="2"/>
        <v>22</v>
      </c>
      <c r="C25" s="22">
        <f t="array" ref="C25">SUM(IF(MeterData!$D$2:$D$200=DAY($A25),MeterData!$AA$2:$AA$200,0))</f>
        <v>482054.39999999997</v>
      </c>
      <c r="D25">
        <f t="shared" si="0"/>
        <v>482.05439999999999</v>
      </c>
      <c r="E25">
        <f>IF(D25&gt;Inputs!$B$16,D25-Inputs!$B$16,0)</f>
        <v>0</v>
      </c>
    </row>
    <row r="26" spans="1:5" x14ac:dyDescent="0.25">
      <c r="A26" s="21">
        <f t="shared" si="1"/>
        <v>41518</v>
      </c>
      <c r="B26">
        <f t="shared" si="2"/>
        <v>23</v>
      </c>
      <c r="C26" s="22">
        <f t="array" ref="C26">SUM(IF(MeterData!$D$2:$D$200=DAY($A26),MeterData!$AB$2:$AB$200,0))</f>
        <v>482457.59999999998</v>
      </c>
      <c r="D26">
        <f t="shared" si="0"/>
        <v>482.45759999999996</v>
      </c>
      <c r="E26">
        <f>IF(D26&gt;Inputs!$B$16,D26-Inputs!$B$16,0)</f>
        <v>0</v>
      </c>
    </row>
    <row r="27" spans="1:5" x14ac:dyDescent="0.25">
      <c r="A27" s="21">
        <f t="shared" si="1"/>
        <v>41518</v>
      </c>
      <c r="B27">
        <f t="shared" si="2"/>
        <v>24</v>
      </c>
      <c r="C27" s="22">
        <f t="array" ref="C27">SUM(IF(MeterData!$D$2:$D$200=DAY($A27),MeterData!$AC$2:$AC$200,0))</f>
        <v>479923.20000000007</v>
      </c>
      <c r="D27">
        <f t="shared" si="0"/>
        <v>479.92320000000007</v>
      </c>
      <c r="E27">
        <f>IF(D27&gt;Inputs!$B$16,D27-Inputs!$B$16,0)</f>
        <v>0</v>
      </c>
    </row>
    <row r="28" spans="1:5" x14ac:dyDescent="0.25">
      <c r="A28" s="21">
        <f>A4+1</f>
        <v>41519</v>
      </c>
      <c r="B28">
        <f>B4</f>
        <v>1</v>
      </c>
      <c r="C28" s="22">
        <f t="array" ref="C28">SUM(IF(MeterData!$D$2:$D$200=DAY($A28),MeterData!$F$2:$F$200,0))</f>
        <v>484358.40000000002</v>
      </c>
      <c r="D28">
        <f t="shared" si="0"/>
        <v>484.35840000000002</v>
      </c>
      <c r="E28">
        <f>IF(D28&gt;Inputs!$B$16,D28-Inputs!$B$16,0)</f>
        <v>0</v>
      </c>
    </row>
    <row r="29" spans="1:5" x14ac:dyDescent="0.25">
      <c r="A29" s="21">
        <f t="shared" ref="A29:A92" si="3">A5+1</f>
        <v>41519</v>
      </c>
      <c r="B29">
        <f t="shared" ref="B29:B92" si="4">B5</f>
        <v>2</v>
      </c>
      <c r="C29" s="22">
        <f t="array" ref="C29">SUM(IF(MeterData!$D$2:$D$200=DAY($A29),MeterData!$G$2:$G$200,0))</f>
        <v>481593.60000000003</v>
      </c>
      <c r="D29">
        <f t="shared" si="0"/>
        <v>481.59360000000004</v>
      </c>
      <c r="E29">
        <f>IF(D29&gt;Inputs!$B$16,D29-Inputs!$B$16,0)</f>
        <v>0</v>
      </c>
    </row>
    <row r="30" spans="1:5" x14ac:dyDescent="0.25">
      <c r="A30" s="21">
        <f t="shared" si="3"/>
        <v>41519</v>
      </c>
      <c r="B30">
        <f t="shared" si="4"/>
        <v>3</v>
      </c>
      <c r="C30" s="22">
        <f t="array" ref="C30">SUM(IF(MeterData!$D$2:$D$200=DAY($A30),MeterData!$H$2:$H$200,0))</f>
        <v>479980.79999999999</v>
      </c>
      <c r="D30">
        <f t="shared" si="0"/>
        <v>479.98079999999999</v>
      </c>
      <c r="E30">
        <f>IF(D30&gt;Inputs!$B$16,D30-Inputs!$B$16,0)</f>
        <v>0</v>
      </c>
    </row>
    <row r="31" spans="1:5" x14ac:dyDescent="0.25">
      <c r="A31" s="21">
        <f t="shared" si="3"/>
        <v>41519</v>
      </c>
      <c r="B31">
        <f t="shared" si="4"/>
        <v>4</v>
      </c>
      <c r="C31" s="22">
        <f t="array" ref="C31">SUM(IF(MeterData!$D$2:$D$200=DAY($A31),MeterData!$I$2:$I$200,0))</f>
        <v>481535.99999999994</v>
      </c>
      <c r="D31">
        <f t="shared" si="0"/>
        <v>481.53599999999994</v>
      </c>
      <c r="E31">
        <f>IF(D31&gt;Inputs!$B$16,D31-Inputs!$B$16,0)</f>
        <v>0</v>
      </c>
    </row>
    <row r="32" spans="1:5" x14ac:dyDescent="0.25">
      <c r="A32" s="21">
        <f t="shared" si="3"/>
        <v>41519</v>
      </c>
      <c r="B32">
        <f t="shared" si="4"/>
        <v>5</v>
      </c>
      <c r="C32" s="22">
        <f t="array" ref="C32">SUM(IF(MeterData!$D$2:$D$200=DAY($A32),MeterData!$J$2:$J$200,0))</f>
        <v>483782.40000000002</v>
      </c>
      <c r="D32">
        <f t="shared" si="0"/>
        <v>483.7824</v>
      </c>
      <c r="E32">
        <f>IF(D32&gt;Inputs!$B$16,D32-Inputs!$B$16,0)</f>
        <v>0</v>
      </c>
    </row>
    <row r="33" spans="1:5" x14ac:dyDescent="0.25">
      <c r="A33" s="21">
        <f t="shared" si="3"/>
        <v>41519</v>
      </c>
      <c r="B33">
        <f t="shared" si="4"/>
        <v>6</v>
      </c>
      <c r="C33" s="22">
        <f t="array" ref="C33">SUM(IF(MeterData!$D$2:$D$200=DAY($A33),MeterData!$K$2:$K$200,0))</f>
        <v>482515.20000000001</v>
      </c>
      <c r="D33">
        <f t="shared" si="0"/>
        <v>482.51519999999999</v>
      </c>
      <c r="E33">
        <f>IF(D33&gt;Inputs!$B$16,D33-Inputs!$B$16,0)</f>
        <v>0</v>
      </c>
    </row>
    <row r="34" spans="1:5" x14ac:dyDescent="0.25">
      <c r="A34" s="21">
        <f t="shared" si="3"/>
        <v>41519</v>
      </c>
      <c r="B34">
        <f t="shared" si="4"/>
        <v>7</v>
      </c>
      <c r="C34" s="22">
        <f t="array" ref="C34">SUM(IF(MeterData!$D$2:$D$200=DAY($A34),MeterData!$L$2:$L$200,0))</f>
        <v>479808</v>
      </c>
      <c r="D34">
        <f t="shared" si="0"/>
        <v>479.80799999999999</v>
      </c>
      <c r="E34">
        <f>IF(D34&gt;Inputs!$B$16,D34-Inputs!$B$16,0)</f>
        <v>0</v>
      </c>
    </row>
    <row r="35" spans="1:5" x14ac:dyDescent="0.25">
      <c r="A35" s="21">
        <f t="shared" si="3"/>
        <v>41519</v>
      </c>
      <c r="B35">
        <f t="shared" si="4"/>
        <v>8</v>
      </c>
      <c r="C35" s="22">
        <f t="array" ref="C35">SUM(IF(MeterData!$D$2:$D$200=DAY($A35),MeterData!$M$2:$M$200,0))</f>
        <v>461030.40000000002</v>
      </c>
      <c r="D35">
        <f t="shared" si="0"/>
        <v>461.03040000000004</v>
      </c>
      <c r="E35">
        <f>IF(D35&gt;Inputs!$B$16,D35-Inputs!$B$16,0)</f>
        <v>0</v>
      </c>
    </row>
    <row r="36" spans="1:5" x14ac:dyDescent="0.25">
      <c r="A36" s="21">
        <f t="shared" si="3"/>
        <v>41519</v>
      </c>
      <c r="B36">
        <f t="shared" si="4"/>
        <v>9</v>
      </c>
      <c r="C36" s="22">
        <f t="array" ref="C36">SUM(IF(MeterData!$D$2:$D$200=DAY($A36),MeterData!$N$2:$N$200,0))</f>
        <v>480211.20000000001</v>
      </c>
      <c r="D36">
        <f t="shared" si="0"/>
        <v>480.21120000000002</v>
      </c>
      <c r="E36">
        <f>IF(D36&gt;Inputs!$B$16,D36-Inputs!$B$16,0)</f>
        <v>0</v>
      </c>
    </row>
    <row r="37" spans="1:5" x14ac:dyDescent="0.25">
      <c r="A37" s="21">
        <f t="shared" si="3"/>
        <v>41519</v>
      </c>
      <c r="B37">
        <f t="shared" si="4"/>
        <v>10</v>
      </c>
      <c r="C37" s="22">
        <f t="array" ref="C37">SUM(IF(MeterData!$D$2:$D$200=DAY($A37),MeterData!$O$2:$O$200,0))</f>
        <v>480211.20000000007</v>
      </c>
      <c r="D37">
        <f t="shared" si="0"/>
        <v>480.21120000000008</v>
      </c>
      <c r="E37">
        <f>IF(D37&gt;Inputs!$B$16,D37-Inputs!$B$16,0)</f>
        <v>0</v>
      </c>
    </row>
    <row r="38" spans="1:5" x14ac:dyDescent="0.25">
      <c r="A38" s="21">
        <f t="shared" si="3"/>
        <v>41519</v>
      </c>
      <c r="B38">
        <f t="shared" si="4"/>
        <v>11</v>
      </c>
      <c r="C38" s="22">
        <f t="array" ref="C38">SUM(IF(MeterData!$D$2:$D$200=DAY($A38),MeterData!$P$2:$P$200,0))</f>
        <v>482918.40000000002</v>
      </c>
      <c r="D38">
        <f t="shared" si="0"/>
        <v>482.91840000000002</v>
      </c>
      <c r="E38">
        <f>IF(D38&gt;Inputs!$B$16,D38-Inputs!$B$16,0)</f>
        <v>0</v>
      </c>
    </row>
    <row r="39" spans="1:5" x14ac:dyDescent="0.25">
      <c r="A39" s="21">
        <f t="shared" si="3"/>
        <v>41519</v>
      </c>
      <c r="B39">
        <f t="shared" si="4"/>
        <v>12</v>
      </c>
      <c r="C39" s="22">
        <f t="array" ref="C39">SUM(IF(MeterData!$D$2:$D$200=DAY($A39),MeterData!$Q$2:$Q$200,0))</f>
        <v>482860.80000000005</v>
      </c>
      <c r="D39">
        <f t="shared" si="0"/>
        <v>482.86080000000004</v>
      </c>
      <c r="E39">
        <f>IF(D39&gt;Inputs!$B$16,D39-Inputs!$B$16,0)</f>
        <v>0</v>
      </c>
    </row>
    <row r="40" spans="1:5" x14ac:dyDescent="0.25">
      <c r="A40" s="21">
        <f t="shared" si="3"/>
        <v>41519</v>
      </c>
      <c r="B40">
        <f t="shared" si="4"/>
        <v>13</v>
      </c>
      <c r="C40" s="22">
        <f t="array" ref="C40">SUM(IF(MeterData!$D$2:$D$200=DAY($A40),MeterData!$R$2:$R$200,0))</f>
        <v>482227.20000000007</v>
      </c>
      <c r="D40">
        <f t="shared" si="0"/>
        <v>482.2272000000001</v>
      </c>
      <c r="E40">
        <f>IF(D40&gt;Inputs!$B$16,D40-Inputs!$B$16,0)</f>
        <v>0</v>
      </c>
    </row>
    <row r="41" spans="1:5" x14ac:dyDescent="0.25">
      <c r="A41" s="21">
        <f t="shared" si="3"/>
        <v>41519</v>
      </c>
      <c r="B41">
        <f t="shared" si="4"/>
        <v>14</v>
      </c>
      <c r="C41" s="22">
        <f t="array" ref="C41">SUM(IF(MeterData!$D$2:$D$200=DAY($A41),MeterData!$S$2:$S$200,0))</f>
        <v>483264</v>
      </c>
      <c r="D41">
        <f t="shared" si="0"/>
        <v>483.26400000000001</v>
      </c>
      <c r="E41">
        <f>IF(D41&gt;Inputs!$B$16,D41-Inputs!$B$16,0)</f>
        <v>0</v>
      </c>
    </row>
    <row r="42" spans="1:5" x14ac:dyDescent="0.25">
      <c r="A42" s="21">
        <f t="shared" si="3"/>
        <v>41519</v>
      </c>
      <c r="B42">
        <f t="shared" si="4"/>
        <v>15</v>
      </c>
      <c r="C42" s="22">
        <f t="array" ref="C42">SUM(IF(MeterData!$D$2:$D$200=DAY($A42),MeterData!$T$2:$T$200,0))</f>
        <v>480844.80000000005</v>
      </c>
      <c r="D42">
        <f t="shared" si="0"/>
        <v>480.84480000000002</v>
      </c>
      <c r="E42">
        <f>IF(D42&gt;Inputs!$B$16,D42-Inputs!$B$16,0)</f>
        <v>0</v>
      </c>
    </row>
    <row r="43" spans="1:5" x14ac:dyDescent="0.25">
      <c r="A43" s="21">
        <f t="shared" si="3"/>
        <v>41519</v>
      </c>
      <c r="B43">
        <f t="shared" si="4"/>
        <v>16</v>
      </c>
      <c r="C43" s="22">
        <f t="array" ref="C43">SUM(IF(MeterData!$D$2:$D$200=DAY($A43),MeterData!$U$2:$U$200,0))</f>
        <v>481939.19999999995</v>
      </c>
      <c r="D43">
        <f t="shared" si="0"/>
        <v>481.93919999999997</v>
      </c>
      <c r="E43">
        <f>IF(D43&gt;Inputs!$B$16,D43-Inputs!$B$16,0)</f>
        <v>0</v>
      </c>
    </row>
    <row r="44" spans="1:5" x14ac:dyDescent="0.25">
      <c r="A44" s="21">
        <f t="shared" si="3"/>
        <v>41519</v>
      </c>
      <c r="B44">
        <f t="shared" si="4"/>
        <v>17</v>
      </c>
      <c r="C44" s="22">
        <f t="array" ref="C44">SUM(IF(MeterData!$D$2:$D$200=DAY($A44),MeterData!$V$2:$V$200,0))</f>
        <v>483091.19999999995</v>
      </c>
      <c r="D44">
        <f t="shared" si="0"/>
        <v>483.09119999999996</v>
      </c>
      <c r="E44">
        <f>IF(D44&gt;Inputs!$B$16,D44-Inputs!$B$16,0)</f>
        <v>0</v>
      </c>
    </row>
    <row r="45" spans="1:5" x14ac:dyDescent="0.25">
      <c r="A45" s="21">
        <f t="shared" si="3"/>
        <v>41519</v>
      </c>
      <c r="B45">
        <f t="shared" si="4"/>
        <v>18</v>
      </c>
      <c r="C45" s="22">
        <f t="array" ref="C45">SUM(IF(MeterData!$D$2:$D$200=DAY($A45),MeterData!$W$2:$W$200,0))</f>
        <v>482572.80000000005</v>
      </c>
      <c r="D45">
        <f t="shared" si="0"/>
        <v>482.57280000000003</v>
      </c>
      <c r="E45">
        <f>IF(D45&gt;Inputs!$B$16,D45-Inputs!$B$16,0)</f>
        <v>0</v>
      </c>
    </row>
    <row r="46" spans="1:5" x14ac:dyDescent="0.25">
      <c r="A46" s="21">
        <f t="shared" si="3"/>
        <v>41519</v>
      </c>
      <c r="B46">
        <f t="shared" si="4"/>
        <v>19</v>
      </c>
      <c r="C46" s="22">
        <f t="array" ref="C46">SUM(IF(MeterData!$D$2:$D$200=DAY($A46),MeterData!$X$2:$X$200,0))</f>
        <v>481766.39999999997</v>
      </c>
      <c r="D46">
        <f t="shared" si="0"/>
        <v>481.76639999999998</v>
      </c>
      <c r="E46">
        <f>IF(D46&gt;Inputs!$B$16,D46-Inputs!$B$16,0)</f>
        <v>0</v>
      </c>
    </row>
    <row r="47" spans="1:5" x14ac:dyDescent="0.25">
      <c r="A47" s="21">
        <f t="shared" si="3"/>
        <v>41519</v>
      </c>
      <c r="B47">
        <f t="shared" si="4"/>
        <v>20</v>
      </c>
      <c r="C47" s="22">
        <f t="array" ref="C47">SUM(IF(MeterData!$D$2:$D$200=DAY($A47),MeterData!$Y$2:$Y$200,0))</f>
        <v>477676.80000000005</v>
      </c>
      <c r="D47">
        <f t="shared" si="0"/>
        <v>477.67680000000007</v>
      </c>
      <c r="E47">
        <f>IF(D47&gt;Inputs!$B$16,D47-Inputs!$B$16,0)</f>
        <v>0</v>
      </c>
    </row>
    <row r="48" spans="1:5" x14ac:dyDescent="0.25">
      <c r="A48" s="21">
        <f t="shared" si="3"/>
        <v>41519</v>
      </c>
      <c r="B48">
        <f t="shared" si="4"/>
        <v>21</v>
      </c>
      <c r="C48" s="22">
        <f t="array" ref="C48">SUM(IF(MeterData!$D$2:$D$200=DAY($A48),MeterData!$Z$2:$Z$200,0))</f>
        <v>478425.59999999998</v>
      </c>
      <c r="D48">
        <f t="shared" si="0"/>
        <v>478.42559999999997</v>
      </c>
      <c r="E48">
        <f>IF(D48&gt;Inputs!$B$16,D48-Inputs!$B$16,0)</f>
        <v>0</v>
      </c>
    </row>
    <row r="49" spans="1:5" x14ac:dyDescent="0.25">
      <c r="A49" s="21">
        <f t="shared" si="3"/>
        <v>41519</v>
      </c>
      <c r="B49">
        <f t="shared" si="4"/>
        <v>22</v>
      </c>
      <c r="C49" s="22">
        <f t="array" ref="C49">SUM(IF(MeterData!$D$2:$D$200=DAY($A49),MeterData!$AA$2:$AA$200,0))</f>
        <v>481017.59999999998</v>
      </c>
      <c r="D49">
        <f t="shared" si="0"/>
        <v>481.01759999999996</v>
      </c>
      <c r="E49">
        <f>IF(D49&gt;Inputs!$B$16,D49-Inputs!$B$16,0)</f>
        <v>0</v>
      </c>
    </row>
    <row r="50" spans="1:5" x14ac:dyDescent="0.25">
      <c r="A50" s="21">
        <f t="shared" si="3"/>
        <v>41519</v>
      </c>
      <c r="B50">
        <f t="shared" si="4"/>
        <v>23</v>
      </c>
      <c r="C50" s="22">
        <f t="array" ref="C50">SUM(IF(MeterData!$D$2:$D$200=DAY($A50),MeterData!$AB$2:$AB$200,0))</f>
        <v>480844.80000000005</v>
      </c>
      <c r="D50">
        <f t="shared" si="0"/>
        <v>480.84480000000002</v>
      </c>
      <c r="E50">
        <f>IF(D50&gt;Inputs!$B$16,D50-Inputs!$B$16,0)</f>
        <v>0</v>
      </c>
    </row>
    <row r="51" spans="1:5" x14ac:dyDescent="0.25">
      <c r="A51" s="21">
        <f t="shared" si="3"/>
        <v>41519</v>
      </c>
      <c r="B51">
        <f t="shared" si="4"/>
        <v>24</v>
      </c>
      <c r="C51" s="22">
        <f t="array" ref="C51">SUM(IF(MeterData!$D$2:$D$200=DAY($A51),MeterData!$AC$2:$AC$200,0))</f>
        <v>479692.80000000005</v>
      </c>
      <c r="D51">
        <f t="shared" si="0"/>
        <v>479.69280000000003</v>
      </c>
      <c r="E51">
        <f>IF(D51&gt;Inputs!$B$16,D51-Inputs!$B$16,0)</f>
        <v>0</v>
      </c>
    </row>
    <row r="52" spans="1:5" x14ac:dyDescent="0.25">
      <c r="A52" s="21">
        <f t="shared" si="3"/>
        <v>41520</v>
      </c>
      <c r="B52">
        <f t="shared" si="4"/>
        <v>1</v>
      </c>
      <c r="C52" s="22">
        <f t="array" ref="C52">SUM(IF(MeterData!$D$2:$D$200=DAY($A52),MeterData!$F$2:$F$200,0))</f>
        <v>482688</v>
      </c>
      <c r="D52">
        <f t="shared" si="0"/>
        <v>482.68799999999999</v>
      </c>
      <c r="E52">
        <f>IF(D52&gt;Inputs!$B$16,D52-Inputs!$B$16,0)</f>
        <v>0</v>
      </c>
    </row>
    <row r="53" spans="1:5" x14ac:dyDescent="0.25">
      <c r="A53" s="21">
        <f t="shared" si="3"/>
        <v>41520</v>
      </c>
      <c r="B53">
        <f t="shared" si="4"/>
        <v>2</v>
      </c>
      <c r="C53" s="22">
        <f t="array" ref="C53">SUM(IF(MeterData!$D$2:$D$200=DAY($A53),MeterData!$G$2:$G$200,0))</f>
        <v>481248</v>
      </c>
      <c r="D53">
        <f t="shared" si="0"/>
        <v>481.24799999999999</v>
      </c>
      <c r="E53">
        <f>IF(D53&gt;Inputs!$B$16,D53-Inputs!$B$16,0)</f>
        <v>0</v>
      </c>
    </row>
    <row r="54" spans="1:5" x14ac:dyDescent="0.25">
      <c r="A54" s="21">
        <f t="shared" si="3"/>
        <v>41520</v>
      </c>
      <c r="B54">
        <f t="shared" si="4"/>
        <v>3</v>
      </c>
      <c r="C54" s="22">
        <f t="array" ref="C54">SUM(IF(MeterData!$D$2:$D$200=DAY($A54),MeterData!$H$2:$H$200,0))</f>
        <v>482572.79999999993</v>
      </c>
      <c r="D54">
        <f t="shared" si="0"/>
        <v>482.57279999999992</v>
      </c>
      <c r="E54">
        <f>IF(D54&gt;Inputs!$B$16,D54-Inputs!$B$16,0)</f>
        <v>0</v>
      </c>
    </row>
    <row r="55" spans="1:5" x14ac:dyDescent="0.25">
      <c r="A55" s="21">
        <f t="shared" si="3"/>
        <v>41520</v>
      </c>
      <c r="B55">
        <f t="shared" si="4"/>
        <v>4</v>
      </c>
      <c r="C55" s="22">
        <f t="array" ref="C55">SUM(IF(MeterData!$D$2:$D$200=DAY($A55),MeterData!$I$2:$I$200,0))</f>
        <v>482227.20000000001</v>
      </c>
      <c r="D55">
        <f t="shared" si="0"/>
        <v>482.22720000000004</v>
      </c>
      <c r="E55">
        <f>IF(D55&gt;Inputs!$B$16,D55-Inputs!$B$16,0)</f>
        <v>0</v>
      </c>
    </row>
    <row r="56" spans="1:5" x14ac:dyDescent="0.25">
      <c r="A56" s="21">
        <f t="shared" si="3"/>
        <v>41520</v>
      </c>
      <c r="B56">
        <f t="shared" si="4"/>
        <v>5</v>
      </c>
      <c r="C56" s="22">
        <f t="array" ref="C56">SUM(IF(MeterData!$D$2:$D$200=DAY($A56),MeterData!$J$2:$J$200,0))</f>
        <v>481132.80000000005</v>
      </c>
      <c r="D56">
        <f t="shared" si="0"/>
        <v>481.13280000000003</v>
      </c>
      <c r="E56">
        <f>IF(D56&gt;Inputs!$B$16,D56-Inputs!$B$16,0)</f>
        <v>0</v>
      </c>
    </row>
    <row r="57" spans="1:5" x14ac:dyDescent="0.25">
      <c r="A57" s="21">
        <f t="shared" si="3"/>
        <v>41520</v>
      </c>
      <c r="B57">
        <f t="shared" si="4"/>
        <v>6</v>
      </c>
      <c r="C57" s="22">
        <f t="array" ref="C57">SUM(IF(MeterData!$D$2:$D$200=DAY($A57),MeterData!$K$2:$K$200,0))</f>
        <v>480326.40000000002</v>
      </c>
      <c r="D57">
        <f t="shared" si="0"/>
        <v>480.32640000000004</v>
      </c>
      <c r="E57">
        <f>IF(D57&gt;Inputs!$B$16,D57-Inputs!$B$16,0)</f>
        <v>0</v>
      </c>
    </row>
    <row r="58" spans="1:5" x14ac:dyDescent="0.25">
      <c r="A58" s="21">
        <f t="shared" si="3"/>
        <v>41520</v>
      </c>
      <c r="B58">
        <f t="shared" si="4"/>
        <v>7</v>
      </c>
      <c r="C58" s="22">
        <f t="array" ref="C58">SUM(IF(MeterData!$D$2:$D$200=DAY($A58),MeterData!$L$2:$L$200,0))</f>
        <v>480672.00000000006</v>
      </c>
      <c r="D58">
        <f t="shared" si="0"/>
        <v>480.67200000000008</v>
      </c>
      <c r="E58">
        <f>IF(D58&gt;Inputs!$B$16,D58-Inputs!$B$16,0)</f>
        <v>0</v>
      </c>
    </row>
    <row r="59" spans="1:5" x14ac:dyDescent="0.25">
      <c r="A59" s="21">
        <f t="shared" si="3"/>
        <v>41520</v>
      </c>
      <c r="B59">
        <f t="shared" si="4"/>
        <v>8</v>
      </c>
      <c r="C59" s="22">
        <f t="array" ref="C59">SUM(IF(MeterData!$D$2:$D$200=DAY($A59),MeterData!$M$2:$M$200,0))</f>
        <v>480268.79999999999</v>
      </c>
      <c r="D59">
        <f t="shared" si="0"/>
        <v>480.2688</v>
      </c>
      <c r="E59">
        <f>IF(D59&gt;Inputs!$B$16,D59-Inputs!$B$16,0)</f>
        <v>0</v>
      </c>
    </row>
    <row r="60" spans="1:5" x14ac:dyDescent="0.25">
      <c r="A60" s="21">
        <f t="shared" si="3"/>
        <v>41520</v>
      </c>
      <c r="B60">
        <f t="shared" si="4"/>
        <v>9</v>
      </c>
      <c r="C60" s="22">
        <f t="array" ref="C60">SUM(IF(MeterData!$D$2:$D$200=DAY($A60),MeterData!$N$2:$N$200,0))</f>
        <v>463968</v>
      </c>
      <c r="D60">
        <f t="shared" si="0"/>
        <v>463.96800000000002</v>
      </c>
      <c r="E60">
        <f>IF(D60&gt;Inputs!$B$16,D60-Inputs!$B$16,0)</f>
        <v>0</v>
      </c>
    </row>
    <row r="61" spans="1:5" x14ac:dyDescent="0.25">
      <c r="A61" s="21">
        <f t="shared" si="3"/>
        <v>41520</v>
      </c>
      <c r="B61">
        <f t="shared" si="4"/>
        <v>10</v>
      </c>
      <c r="C61" s="22">
        <f t="array" ref="C61">SUM(IF(MeterData!$D$2:$D$200=DAY($A61),MeterData!$O$2:$O$200,0))</f>
        <v>478425.60000000003</v>
      </c>
      <c r="D61">
        <f t="shared" si="0"/>
        <v>478.42560000000003</v>
      </c>
      <c r="E61">
        <f>IF(D61&gt;Inputs!$B$16,D61-Inputs!$B$16,0)</f>
        <v>0</v>
      </c>
    </row>
    <row r="62" spans="1:5" x14ac:dyDescent="0.25">
      <c r="A62" s="21">
        <f t="shared" si="3"/>
        <v>41520</v>
      </c>
      <c r="B62">
        <f t="shared" si="4"/>
        <v>11</v>
      </c>
      <c r="C62" s="22">
        <f t="array" ref="C62">SUM(IF(MeterData!$D$2:$D$200=DAY($A62),MeterData!$P$2:$P$200,0))</f>
        <v>481766.39999999997</v>
      </c>
      <c r="D62">
        <f t="shared" si="0"/>
        <v>481.76639999999998</v>
      </c>
      <c r="E62">
        <f>IF(D62&gt;Inputs!$B$16,D62-Inputs!$B$16,0)</f>
        <v>0</v>
      </c>
    </row>
    <row r="63" spans="1:5" x14ac:dyDescent="0.25">
      <c r="A63" s="21">
        <f t="shared" si="3"/>
        <v>41520</v>
      </c>
      <c r="B63">
        <f t="shared" si="4"/>
        <v>12</v>
      </c>
      <c r="C63" s="22">
        <f t="array" ref="C63">SUM(IF(MeterData!$D$2:$D$200=DAY($A63),MeterData!$Q$2:$Q$200,0))</f>
        <v>473875.19999999995</v>
      </c>
      <c r="D63">
        <f t="shared" si="0"/>
        <v>473.87519999999995</v>
      </c>
      <c r="E63">
        <f>IF(D63&gt;Inputs!$B$16,D63-Inputs!$B$16,0)</f>
        <v>0</v>
      </c>
    </row>
    <row r="64" spans="1:5" x14ac:dyDescent="0.25">
      <c r="A64" s="21">
        <f t="shared" si="3"/>
        <v>41520</v>
      </c>
      <c r="B64">
        <f t="shared" si="4"/>
        <v>13</v>
      </c>
      <c r="C64" s="22">
        <f t="array" ref="C64">SUM(IF(MeterData!$D$2:$D$200=DAY($A64),MeterData!$R$2:$R$200,0))</f>
        <v>477331.20000000001</v>
      </c>
      <c r="D64">
        <f t="shared" si="0"/>
        <v>477.33120000000002</v>
      </c>
      <c r="E64">
        <f>IF(D64&gt;Inputs!$B$16,D64-Inputs!$B$16,0)</f>
        <v>0</v>
      </c>
    </row>
    <row r="65" spans="1:5" x14ac:dyDescent="0.25">
      <c r="A65" s="21">
        <f t="shared" si="3"/>
        <v>41520</v>
      </c>
      <c r="B65">
        <f t="shared" si="4"/>
        <v>14</v>
      </c>
      <c r="C65" s="22">
        <f t="array" ref="C65">SUM(IF(MeterData!$D$2:$D$200=DAY($A65),MeterData!$S$2:$S$200,0))</f>
        <v>473011.19999999995</v>
      </c>
      <c r="D65">
        <f t="shared" si="0"/>
        <v>473.01119999999997</v>
      </c>
      <c r="E65">
        <f>IF(D65&gt;Inputs!$B$16,D65-Inputs!$B$16,0)</f>
        <v>0</v>
      </c>
    </row>
    <row r="66" spans="1:5" x14ac:dyDescent="0.25">
      <c r="A66" s="21">
        <f t="shared" si="3"/>
        <v>41520</v>
      </c>
      <c r="B66">
        <f t="shared" si="4"/>
        <v>15</v>
      </c>
      <c r="C66" s="22">
        <f t="array" ref="C66">SUM(IF(MeterData!$D$2:$D$200=DAY($A66),MeterData!$T$2:$T$200,0))</f>
        <v>484012.79999999999</v>
      </c>
      <c r="D66">
        <f t="shared" si="0"/>
        <v>484.01279999999997</v>
      </c>
      <c r="E66">
        <f>IF(D66&gt;Inputs!$B$16,D66-Inputs!$B$16,0)</f>
        <v>0</v>
      </c>
    </row>
    <row r="67" spans="1:5" x14ac:dyDescent="0.25">
      <c r="A67" s="21">
        <f t="shared" si="3"/>
        <v>41520</v>
      </c>
      <c r="B67">
        <f t="shared" si="4"/>
        <v>16</v>
      </c>
      <c r="C67" s="22">
        <f t="array" ref="C67">SUM(IF(MeterData!$D$2:$D$200=DAY($A67),MeterData!$U$2:$U$200,0))</f>
        <v>483667.20000000001</v>
      </c>
      <c r="D67">
        <f t="shared" si="0"/>
        <v>483.66720000000004</v>
      </c>
      <c r="E67">
        <f>IF(D67&gt;Inputs!$B$16,D67-Inputs!$B$16,0)</f>
        <v>0</v>
      </c>
    </row>
    <row r="68" spans="1:5" x14ac:dyDescent="0.25">
      <c r="A68" s="21">
        <f t="shared" si="3"/>
        <v>41520</v>
      </c>
      <c r="B68">
        <f t="shared" si="4"/>
        <v>17</v>
      </c>
      <c r="C68" s="22">
        <f t="array" ref="C68">SUM(IF(MeterData!$D$2:$D$200=DAY($A68),MeterData!$V$2:$V$200,0))</f>
        <v>483897.59999999998</v>
      </c>
      <c r="D68">
        <f t="shared" si="0"/>
        <v>483.89759999999995</v>
      </c>
      <c r="E68">
        <f>IF(D68&gt;Inputs!$B$16,D68-Inputs!$B$16,0)</f>
        <v>0</v>
      </c>
    </row>
    <row r="69" spans="1:5" x14ac:dyDescent="0.25">
      <c r="A69" s="21">
        <f t="shared" si="3"/>
        <v>41520</v>
      </c>
      <c r="B69">
        <f t="shared" si="4"/>
        <v>18</v>
      </c>
      <c r="C69" s="22">
        <f t="array" ref="C69">SUM(IF(MeterData!$D$2:$D$200=DAY($A69),MeterData!$W$2:$W$200,0))</f>
        <v>482342.40000000002</v>
      </c>
      <c r="D69">
        <f t="shared" ref="D69:D132" si="5">C69/1000</f>
        <v>482.3424</v>
      </c>
      <c r="E69">
        <f>IF(D69&gt;Inputs!$B$16,D69-Inputs!$B$16,0)</f>
        <v>0</v>
      </c>
    </row>
    <row r="70" spans="1:5" x14ac:dyDescent="0.25">
      <c r="A70" s="21">
        <f t="shared" si="3"/>
        <v>41520</v>
      </c>
      <c r="B70">
        <f t="shared" si="4"/>
        <v>19</v>
      </c>
      <c r="C70" s="22">
        <f t="array" ref="C70">SUM(IF(MeterData!$D$2:$D$200=DAY($A70),MeterData!$X$2:$X$200,0))</f>
        <v>481766.40000000002</v>
      </c>
      <c r="D70">
        <f t="shared" si="5"/>
        <v>481.76640000000003</v>
      </c>
      <c r="E70">
        <f>IF(D70&gt;Inputs!$B$16,D70-Inputs!$B$16,0)</f>
        <v>0</v>
      </c>
    </row>
    <row r="71" spans="1:5" x14ac:dyDescent="0.25">
      <c r="A71" s="21">
        <f t="shared" si="3"/>
        <v>41520</v>
      </c>
      <c r="B71">
        <f t="shared" si="4"/>
        <v>20</v>
      </c>
      <c r="C71" s="22">
        <f t="array" ref="C71">SUM(IF(MeterData!$D$2:$D$200=DAY($A71),MeterData!$Y$2:$Y$200,0))</f>
        <v>478944</v>
      </c>
      <c r="D71">
        <f t="shared" si="5"/>
        <v>478.94400000000002</v>
      </c>
      <c r="E71">
        <f>IF(D71&gt;Inputs!$B$16,D71-Inputs!$B$16,0)</f>
        <v>0</v>
      </c>
    </row>
    <row r="72" spans="1:5" x14ac:dyDescent="0.25">
      <c r="A72" s="21">
        <f t="shared" si="3"/>
        <v>41520</v>
      </c>
      <c r="B72">
        <f t="shared" si="4"/>
        <v>21</v>
      </c>
      <c r="C72" s="22">
        <f t="array" ref="C72">SUM(IF(MeterData!$D$2:$D$200=DAY($A72),MeterData!$Z$2:$Z$200,0))</f>
        <v>479692.79999999999</v>
      </c>
      <c r="D72">
        <f t="shared" si="5"/>
        <v>479.69279999999998</v>
      </c>
      <c r="E72">
        <f>IF(D72&gt;Inputs!$B$16,D72-Inputs!$B$16,0)</f>
        <v>0</v>
      </c>
    </row>
    <row r="73" spans="1:5" x14ac:dyDescent="0.25">
      <c r="A73" s="21">
        <f t="shared" si="3"/>
        <v>41520</v>
      </c>
      <c r="B73">
        <f t="shared" si="4"/>
        <v>22</v>
      </c>
      <c r="C73" s="22">
        <f t="array" ref="C73">SUM(IF(MeterData!$D$2:$D$200=DAY($A73),MeterData!$AA$2:$AA$200,0))</f>
        <v>479980.79999999999</v>
      </c>
      <c r="D73">
        <f t="shared" si="5"/>
        <v>479.98079999999999</v>
      </c>
      <c r="E73">
        <f>IF(D73&gt;Inputs!$B$16,D73-Inputs!$B$16,0)</f>
        <v>0</v>
      </c>
    </row>
    <row r="74" spans="1:5" x14ac:dyDescent="0.25">
      <c r="A74" s="21">
        <f t="shared" si="3"/>
        <v>41520</v>
      </c>
      <c r="B74">
        <f t="shared" si="4"/>
        <v>23</v>
      </c>
      <c r="C74" s="22">
        <f t="array" ref="C74">SUM(IF(MeterData!$D$2:$D$200=DAY($A74),MeterData!$AB$2:$AB$200,0))</f>
        <v>482400</v>
      </c>
      <c r="D74">
        <f t="shared" si="5"/>
        <v>482.4</v>
      </c>
      <c r="E74">
        <f>IF(D74&gt;Inputs!$B$16,D74-Inputs!$B$16,0)</f>
        <v>0</v>
      </c>
    </row>
    <row r="75" spans="1:5" x14ac:dyDescent="0.25">
      <c r="A75" s="21">
        <f t="shared" si="3"/>
        <v>41520</v>
      </c>
      <c r="B75">
        <f t="shared" si="4"/>
        <v>24</v>
      </c>
      <c r="C75" s="22">
        <f t="array" ref="C75">SUM(IF(MeterData!$D$2:$D$200=DAY($A75),MeterData!$AC$2:$AC$200,0))</f>
        <v>481536</v>
      </c>
      <c r="D75">
        <f t="shared" si="5"/>
        <v>481.536</v>
      </c>
      <c r="E75">
        <f>IF(D75&gt;Inputs!$B$16,D75-Inputs!$B$16,0)</f>
        <v>0</v>
      </c>
    </row>
    <row r="76" spans="1:5" x14ac:dyDescent="0.25">
      <c r="A76" s="21">
        <f t="shared" si="3"/>
        <v>41521</v>
      </c>
      <c r="B76">
        <f t="shared" si="4"/>
        <v>1</v>
      </c>
      <c r="C76" s="22">
        <f t="array" ref="C76">SUM(IF(MeterData!$D$2:$D$200=DAY($A76),MeterData!$F$2:$F$200,0))</f>
        <v>485164.80000000005</v>
      </c>
      <c r="D76">
        <f t="shared" si="5"/>
        <v>485.16480000000007</v>
      </c>
      <c r="E76">
        <f>IF(D76&gt;Inputs!$B$16,D76-Inputs!$B$16,0)</f>
        <v>0</v>
      </c>
    </row>
    <row r="77" spans="1:5" x14ac:dyDescent="0.25">
      <c r="A77" s="21">
        <f t="shared" si="3"/>
        <v>41521</v>
      </c>
      <c r="B77">
        <f t="shared" si="4"/>
        <v>2</v>
      </c>
      <c r="C77" s="22">
        <f t="array" ref="C77">SUM(IF(MeterData!$D$2:$D$200=DAY($A77),MeterData!$G$2:$G$200,0))</f>
        <v>483552</v>
      </c>
      <c r="D77">
        <f t="shared" si="5"/>
        <v>483.55200000000002</v>
      </c>
      <c r="E77">
        <f>IF(D77&gt;Inputs!$B$16,D77-Inputs!$B$16,0)</f>
        <v>0</v>
      </c>
    </row>
    <row r="78" spans="1:5" x14ac:dyDescent="0.25">
      <c r="A78" s="21">
        <f t="shared" si="3"/>
        <v>41521</v>
      </c>
      <c r="B78">
        <f t="shared" si="4"/>
        <v>3</v>
      </c>
      <c r="C78" s="22">
        <f t="array" ref="C78">SUM(IF(MeterData!$D$2:$D$200=DAY($A78),MeterData!$H$2:$H$200,0))</f>
        <v>482803.20000000001</v>
      </c>
      <c r="D78">
        <f t="shared" si="5"/>
        <v>482.8032</v>
      </c>
      <c r="E78">
        <f>IF(D78&gt;Inputs!$B$16,D78-Inputs!$B$16,0)</f>
        <v>0</v>
      </c>
    </row>
    <row r="79" spans="1:5" x14ac:dyDescent="0.25">
      <c r="A79" s="21">
        <f t="shared" si="3"/>
        <v>41521</v>
      </c>
      <c r="B79">
        <f t="shared" si="4"/>
        <v>4</v>
      </c>
      <c r="C79" s="22">
        <f t="array" ref="C79">SUM(IF(MeterData!$D$2:$D$200=DAY($A79),MeterData!$I$2:$I$200,0))</f>
        <v>484012.80000000005</v>
      </c>
      <c r="D79">
        <f t="shared" si="5"/>
        <v>484.01280000000003</v>
      </c>
      <c r="E79">
        <f>IF(D79&gt;Inputs!$B$16,D79-Inputs!$B$16,0)</f>
        <v>0</v>
      </c>
    </row>
    <row r="80" spans="1:5" x14ac:dyDescent="0.25">
      <c r="A80" s="21">
        <f t="shared" si="3"/>
        <v>41521</v>
      </c>
      <c r="B80">
        <f t="shared" si="4"/>
        <v>5</v>
      </c>
      <c r="C80" s="22">
        <f t="array" ref="C80">SUM(IF(MeterData!$D$2:$D$200=DAY($A80),MeterData!$J$2:$J$200,0))</f>
        <v>483840</v>
      </c>
      <c r="D80">
        <f t="shared" si="5"/>
        <v>483.84</v>
      </c>
      <c r="E80">
        <f>IF(D80&gt;Inputs!$B$16,D80-Inputs!$B$16,0)</f>
        <v>0</v>
      </c>
    </row>
    <row r="81" spans="1:5" x14ac:dyDescent="0.25">
      <c r="A81" s="21">
        <f t="shared" si="3"/>
        <v>41521</v>
      </c>
      <c r="B81">
        <f t="shared" si="4"/>
        <v>6</v>
      </c>
      <c r="C81" s="22">
        <f t="array" ref="C81">SUM(IF(MeterData!$D$2:$D$200=DAY($A81),MeterData!$K$2:$K$200,0))</f>
        <v>481939.20000000001</v>
      </c>
      <c r="D81">
        <f t="shared" si="5"/>
        <v>481.93920000000003</v>
      </c>
      <c r="E81">
        <f>IF(D81&gt;Inputs!$B$16,D81-Inputs!$B$16,0)</f>
        <v>0</v>
      </c>
    </row>
    <row r="82" spans="1:5" x14ac:dyDescent="0.25">
      <c r="A82" s="21">
        <f t="shared" si="3"/>
        <v>41521</v>
      </c>
      <c r="B82">
        <f t="shared" si="4"/>
        <v>7</v>
      </c>
      <c r="C82" s="22">
        <f t="array" ref="C82">SUM(IF(MeterData!$D$2:$D$200=DAY($A82),MeterData!$L$2:$L$200,0))</f>
        <v>482400</v>
      </c>
      <c r="D82">
        <f t="shared" si="5"/>
        <v>482.4</v>
      </c>
      <c r="E82">
        <f>IF(D82&gt;Inputs!$B$16,D82-Inputs!$B$16,0)</f>
        <v>0</v>
      </c>
    </row>
    <row r="83" spans="1:5" x14ac:dyDescent="0.25">
      <c r="A83" s="21">
        <f t="shared" si="3"/>
        <v>41521</v>
      </c>
      <c r="B83">
        <f t="shared" si="4"/>
        <v>8</v>
      </c>
      <c r="C83" s="22">
        <f t="array" ref="C83">SUM(IF(MeterData!$D$2:$D$200=DAY($A83),MeterData!$M$2:$M$200,0))</f>
        <v>481478.40000000002</v>
      </c>
      <c r="D83">
        <f t="shared" si="5"/>
        <v>481.47840000000002</v>
      </c>
      <c r="E83">
        <f>IF(D83&gt;Inputs!$B$16,D83-Inputs!$B$16,0)</f>
        <v>0</v>
      </c>
    </row>
    <row r="84" spans="1:5" x14ac:dyDescent="0.25">
      <c r="A84" s="21">
        <f t="shared" si="3"/>
        <v>41521</v>
      </c>
      <c r="B84">
        <f t="shared" si="4"/>
        <v>9</v>
      </c>
      <c r="C84" s="22">
        <f t="array" ref="C84">SUM(IF(MeterData!$D$2:$D$200=DAY($A84),MeterData!$N$2:$N$200,0))</f>
        <v>480672</v>
      </c>
      <c r="D84">
        <f t="shared" si="5"/>
        <v>480.67200000000003</v>
      </c>
      <c r="E84">
        <f>IF(D84&gt;Inputs!$B$16,D84-Inputs!$B$16,0)</f>
        <v>0</v>
      </c>
    </row>
    <row r="85" spans="1:5" x14ac:dyDescent="0.25">
      <c r="A85" s="21">
        <f t="shared" si="3"/>
        <v>41521</v>
      </c>
      <c r="B85">
        <f t="shared" si="4"/>
        <v>10</v>
      </c>
      <c r="C85" s="22">
        <f t="array" ref="C85">SUM(IF(MeterData!$D$2:$D$200=DAY($A85),MeterData!$O$2:$O$200,0))</f>
        <v>480787.20000000001</v>
      </c>
      <c r="D85">
        <f t="shared" si="5"/>
        <v>480.78719999999998</v>
      </c>
      <c r="E85">
        <f>IF(D85&gt;Inputs!$B$16,D85-Inputs!$B$16,0)</f>
        <v>0</v>
      </c>
    </row>
    <row r="86" spans="1:5" x14ac:dyDescent="0.25">
      <c r="A86" s="21">
        <f t="shared" si="3"/>
        <v>41521</v>
      </c>
      <c r="B86">
        <f t="shared" si="4"/>
        <v>11</v>
      </c>
      <c r="C86" s="22">
        <f t="array" ref="C86">SUM(IF(MeterData!$D$2:$D$200=DAY($A86),MeterData!$P$2:$P$200,0))</f>
        <v>481708.80000000005</v>
      </c>
      <c r="D86">
        <f t="shared" si="5"/>
        <v>481.70880000000005</v>
      </c>
      <c r="E86">
        <f>IF(D86&gt;Inputs!$B$16,D86-Inputs!$B$16,0)</f>
        <v>0</v>
      </c>
    </row>
    <row r="87" spans="1:5" x14ac:dyDescent="0.25">
      <c r="A87" s="21">
        <f t="shared" si="3"/>
        <v>41521</v>
      </c>
      <c r="B87">
        <f t="shared" si="4"/>
        <v>12</v>
      </c>
      <c r="C87" s="22">
        <f t="array" ref="C87">SUM(IF(MeterData!$D$2:$D$200=DAY($A87),MeterData!$Q$2:$Q$200,0))</f>
        <v>480844.80000000005</v>
      </c>
      <c r="D87">
        <f t="shared" si="5"/>
        <v>480.84480000000002</v>
      </c>
      <c r="E87">
        <f>IF(D87&gt;Inputs!$B$16,D87-Inputs!$B$16,0)</f>
        <v>0</v>
      </c>
    </row>
    <row r="88" spans="1:5" x14ac:dyDescent="0.25">
      <c r="A88" s="21">
        <f t="shared" si="3"/>
        <v>41521</v>
      </c>
      <c r="B88">
        <f t="shared" si="4"/>
        <v>13</v>
      </c>
      <c r="C88" s="22">
        <f t="array" ref="C88">SUM(IF(MeterData!$D$2:$D$200=DAY($A88),MeterData!$R$2:$R$200,0))</f>
        <v>483148.79999999993</v>
      </c>
      <c r="D88">
        <f t="shared" si="5"/>
        <v>483.14879999999994</v>
      </c>
      <c r="E88">
        <f>IF(D88&gt;Inputs!$B$16,D88-Inputs!$B$16,0)</f>
        <v>0</v>
      </c>
    </row>
    <row r="89" spans="1:5" x14ac:dyDescent="0.25">
      <c r="A89" s="21">
        <f t="shared" si="3"/>
        <v>41521</v>
      </c>
      <c r="B89">
        <f t="shared" si="4"/>
        <v>14</v>
      </c>
      <c r="C89" s="22">
        <f t="array" ref="C89">SUM(IF(MeterData!$D$2:$D$200=DAY($A89),MeterData!$S$2:$S$200,0))</f>
        <v>482976</v>
      </c>
      <c r="D89">
        <f t="shared" si="5"/>
        <v>482.976</v>
      </c>
      <c r="E89">
        <f>IF(D89&gt;Inputs!$B$16,D89-Inputs!$B$16,0)</f>
        <v>0</v>
      </c>
    </row>
    <row r="90" spans="1:5" x14ac:dyDescent="0.25">
      <c r="A90" s="21">
        <f t="shared" si="3"/>
        <v>41521</v>
      </c>
      <c r="B90">
        <f t="shared" si="4"/>
        <v>15</v>
      </c>
      <c r="C90" s="22">
        <f t="array" ref="C90">SUM(IF(MeterData!$D$2:$D$200=DAY($A90),MeterData!$T$2:$T$200,0))</f>
        <v>484473.60000000003</v>
      </c>
      <c r="D90">
        <f t="shared" si="5"/>
        <v>484.47360000000003</v>
      </c>
      <c r="E90">
        <f>IF(D90&gt;Inputs!$B$16,D90-Inputs!$B$16,0)</f>
        <v>0</v>
      </c>
    </row>
    <row r="91" spans="1:5" x14ac:dyDescent="0.25">
      <c r="A91" s="21">
        <f t="shared" si="3"/>
        <v>41521</v>
      </c>
      <c r="B91">
        <f t="shared" si="4"/>
        <v>16</v>
      </c>
      <c r="C91" s="22">
        <f t="array" ref="C91">SUM(IF(MeterData!$D$2:$D$200=DAY($A91),MeterData!$U$2:$U$200,0))</f>
        <v>481651.19999999995</v>
      </c>
      <c r="D91">
        <f t="shared" si="5"/>
        <v>481.65119999999996</v>
      </c>
      <c r="E91">
        <f>IF(D91&gt;Inputs!$B$16,D91-Inputs!$B$16,0)</f>
        <v>0</v>
      </c>
    </row>
    <row r="92" spans="1:5" x14ac:dyDescent="0.25">
      <c r="A92" s="21">
        <f t="shared" si="3"/>
        <v>41521</v>
      </c>
      <c r="B92">
        <f t="shared" si="4"/>
        <v>17</v>
      </c>
      <c r="C92" s="22">
        <f t="array" ref="C92">SUM(IF(MeterData!$D$2:$D$200=DAY($A92),MeterData!$V$2:$V$200,0))</f>
        <v>483264</v>
      </c>
      <c r="D92">
        <f t="shared" si="5"/>
        <v>483.26400000000001</v>
      </c>
      <c r="E92">
        <f>IF(D92&gt;Inputs!$B$16,D92-Inputs!$B$16,0)</f>
        <v>0</v>
      </c>
    </row>
    <row r="93" spans="1:5" x14ac:dyDescent="0.25">
      <c r="A93" s="21">
        <f t="shared" ref="A93:A156" si="6">A69+1</f>
        <v>41521</v>
      </c>
      <c r="B93">
        <f t="shared" ref="B93:B156" si="7">B69</f>
        <v>18</v>
      </c>
      <c r="C93" s="22">
        <f t="array" ref="C93">SUM(IF(MeterData!$D$2:$D$200=DAY($A93),MeterData!$W$2:$W$200,0))</f>
        <v>484128</v>
      </c>
      <c r="D93">
        <f t="shared" si="5"/>
        <v>484.12799999999999</v>
      </c>
      <c r="E93">
        <f>IF(D93&gt;Inputs!$B$16,D93-Inputs!$B$16,0)</f>
        <v>0</v>
      </c>
    </row>
    <row r="94" spans="1:5" x14ac:dyDescent="0.25">
      <c r="A94" s="21">
        <f t="shared" si="6"/>
        <v>41521</v>
      </c>
      <c r="B94">
        <f t="shared" si="7"/>
        <v>19</v>
      </c>
      <c r="C94" s="22">
        <f t="array" ref="C94">SUM(IF(MeterData!$D$2:$D$200=DAY($A94),MeterData!$X$2:$X$200,0))</f>
        <v>480844.79999999999</v>
      </c>
      <c r="D94">
        <f t="shared" si="5"/>
        <v>480.84479999999996</v>
      </c>
      <c r="E94">
        <f>IF(D94&gt;Inputs!$B$16,D94-Inputs!$B$16,0)</f>
        <v>0</v>
      </c>
    </row>
    <row r="95" spans="1:5" x14ac:dyDescent="0.25">
      <c r="A95" s="21">
        <f t="shared" si="6"/>
        <v>41521</v>
      </c>
      <c r="B95">
        <f t="shared" si="7"/>
        <v>20</v>
      </c>
      <c r="C95" s="22">
        <f t="array" ref="C95">SUM(IF(MeterData!$D$2:$D$200=DAY($A95),MeterData!$Y$2:$Y$200,0))</f>
        <v>477619.20000000007</v>
      </c>
      <c r="D95">
        <f t="shared" si="5"/>
        <v>477.61920000000009</v>
      </c>
      <c r="E95">
        <f>IF(D95&gt;Inputs!$B$16,D95-Inputs!$B$16,0)</f>
        <v>0</v>
      </c>
    </row>
    <row r="96" spans="1:5" x14ac:dyDescent="0.25">
      <c r="A96" s="21">
        <f t="shared" si="6"/>
        <v>41521</v>
      </c>
      <c r="B96">
        <f t="shared" si="7"/>
        <v>21</v>
      </c>
      <c r="C96" s="22">
        <f t="array" ref="C96">SUM(IF(MeterData!$D$2:$D$200=DAY($A96),MeterData!$Z$2:$Z$200,0))</f>
        <v>483264</v>
      </c>
      <c r="D96">
        <f t="shared" si="5"/>
        <v>483.26400000000001</v>
      </c>
      <c r="E96">
        <f>IF(D96&gt;Inputs!$B$16,D96-Inputs!$B$16,0)</f>
        <v>0</v>
      </c>
    </row>
    <row r="97" spans="1:5" x14ac:dyDescent="0.25">
      <c r="A97" s="21">
        <f t="shared" si="6"/>
        <v>41521</v>
      </c>
      <c r="B97">
        <f t="shared" si="7"/>
        <v>22</v>
      </c>
      <c r="C97" s="22">
        <f t="array" ref="C97">SUM(IF(MeterData!$D$2:$D$200=DAY($A97),MeterData!$AA$2:$AA$200,0))</f>
        <v>479980.79999999999</v>
      </c>
      <c r="D97">
        <f t="shared" si="5"/>
        <v>479.98079999999999</v>
      </c>
      <c r="E97">
        <f>IF(D97&gt;Inputs!$B$16,D97-Inputs!$B$16,0)</f>
        <v>0</v>
      </c>
    </row>
    <row r="98" spans="1:5" x14ac:dyDescent="0.25">
      <c r="A98" s="21">
        <f t="shared" si="6"/>
        <v>41521</v>
      </c>
      <c r="B98">
        <f t="shared" si="7"/>
        <v>23</v>
      </c>
      <c r="C98" s="22">
        <f t="array" ref="C98">SUM(IF(MeterData!$D$2:$D$200=DAY($A98),MeterData!$AB$2:$AB$200,0))</f>
        <v>481017.60000000003</v>
      </c>
      <c r="D98">
        <f t="shared" si="5"/>
        <v>481.01760000000002</v>
      </c>
      <c r="E98">
        <f>IF(D98&gt;Inputs!$B$16,D98-Inputs!$B$16,0)</f>
        <v>0</v>
      </c>
    </row>
    <row r="99" spans="1:5" x14ac:dyDescent="0.25">
      <c r="A99" s="21">
        <f t="shared" si="6"/>
        <v>41521</v>
      </c>
      <c r="B99">
        <f t="shared" si="7"/>
        <v>24</v>
      </c>
      <c r="C99" s="22">
        <f t="array" ref="C99">SUM(IF(MeterData!$D$2:$D$200=DAY($A99),MeterData!$AC$2:$AC$200,0))</f>
        <v>484128</v>
      </c>
      <c r="D99">
        <f t="shared" si="5"/>
        <v>484.12799999999999</v>
      </c>
      <c r="E99">
        <f>IF(D99&gt;Inputs!$B$16,D99-Inputs!$B$16,0)</f>
        <v>0</v>
      </c>
    </row>
    <row r="100" spans="1:5" x14ac:dyDescent="0.25">
      <c r="A100" s="21">
        <f t="shared" si="6"/>
        <v>41522</v>
      </c>
      <c r="B100">
        <f t="shared" si="7"/>
        <v>1</v>
      </c>
      <c r="C100" s="22">
        <f t="array" ref="C100">SUM(IF(MeterData!$D$2:$D$200=DAY($A100),MeterData!$F$2:$F$200,0))</f>
        <v>479577.59999999998</v>
      </c>
      <c r="D100">
        <f t="shared" si="5"/>
        <v>479.57759999999996</v>
      </c>
      <c r="E100">
        <f>IF(D100&gt;Inputs!$B$16,D100-Inputs!$B$16,0)</f>
        <v>0</v>
      </c>
    </row>
    <row r="101" spans="1:5" x14ac:dyDescent="0.25">
      <c r="A101" s="21">
        <f t="shared" si="6"/>
        <v>41522</v>
      </c>
      <c r="B101">
        <f t="shared" si="7"/>
        <v>2</v>
      </c>
      <c r="C101" s="22">
        <f t="array" ref="C101">SUM(IF(MeterData!$D$2:$D$200=DAY($A101),MeterData!$G$2:$G$200,0))</f>
        <v>483148.79999999999</v>
      </c>
      <c r="D101">
        <f t="shared" si="5"/>
        <v>483.14879999999999</v>
      </c>
      <c r="E101">
        <f>IF(D101&gt;Inputs!$B$16,D101-Inputs!$B$16,0)</f>
        <v>0</v>
      </c>
    </row>
    <row r="102" spans="1:5" x14ac:dyDescent="0.25">
      <c r="A102" s="21">
        <f t="shared" si="6"/>
        <v>41522</v>
      </c>
      <c r="B102">
        <f t="shared" si="7"/>
        <v>3</v>
      </c>
      <c r="C102" s="22">
        <f t="array" ref="C102">SUM(IF(MeterData!$D$2:$D$200=DAY($A102),MeterData!$H$2:$H$200,0))</f>
        <v>484473.59999999998</v>
      </c>
      <c r="D102">
        <f t="shared" si="5"/>
        <v>484.47359999999998</v>
      </c>
      <c r="E102">
        <f>IF(D102&gt;Inputs!$B$16,D102-Inputs!$B$16,0)</f>
        <v>0</v>
      </c>
    </row>
    <row r="103" spans="1:5" x14ac:dyDescent="0.25">
      <c r="A103" s="21">
        <f t="shared" si="6"/>
        <v>41522</v>
      </c>
      <c r="B103">
        <f t="shared" si="7"/>
        <v>4</v>
      </c>
      <c r="C103" s="22">
        <f t="array" ref="C103">SUM(IF(MeterData!$D$2:$D$200=DAY($A103),MeterData!$I$2:$I$200,0))</f>
        <v>480959.99999999994</v>
      </c>
      <c r="D103">
        <f t="shared" si="5"/>
        <v>480.95999999999992</v>
      </c>
      <c r="E103">
        <f>IF(D103&gt;Inputs!$B$16,D103-Inputs!$B$16,0)</f>
        <v>0</v>
      </c>
    </row>
    <row r="104" spans="1:5" x14ac:dyDescent="0.25">
      <c r="A104" s="21">
        <f t="shared" si="6"/>
        <v>41522</v>
      </c>
      <c r="B104">
        <f t="shared" si="7"/>
        <v>5</v>
      </c>
      <c r="C104" s="22">
        <f t="array" ref="C104">SUM(IF(MeterData!$D$2:$D$200=DAY($A104),MeterData!$J$2:$J$200,0))</f>
        <v>479116.79999999999</v>
      </c>
      <c r="D104">
        <f t="shared" si="5"/>
        <v>479.11680000000001</v>
      </c>
      <c r="E104">
        <f>IF(D104&gt;Inputs!$B$16,D104-Inputs!$B$16,0)</f>
        <v>0</v>
      </c>
    </row>
    <row r="105" spans="1:5" x14ac:dyDescent="0.25">
      <c r="A105" s="21">
        <f t="shared" si="6"/>
        <v>41522</v>
      </c>
      <c r="B105">
        <f t="shared" si="7"/>
        <v>6</v>
      </c>
      <c r="C105" s="22">
        <f t="array" ref="C105">SUM(IF(MeterData!$D$2:$D$200=DAY($A105),MeterData!$K$2:$K$200,0))</f>
        <v>484128</v>
      </c>
      <c r="D105">
        <f t="shared" si="5"/>
        <v>484.12799999999999</v>
      </c>
      <c r="E105">
        <f>IF(D105&gt;Inputs!$B$16,D105-Inputs!$B$16,0)</f>
        <v>0</v>
      </c>
    </row>
    <row r="106" spans="1:5" x14ac:dyDescent="0.25">
      <c r="A106" s="21">
        <f t="shared" si="6"/>
        <v>41522</v>
      </c>
      <c r="B106">
        <f t="shared" si="7"/>
        <v>7</v>
      </c>
      <c r="C106" s="22">
        <f t="array" ref="C106">SUM(IF(MeterData!$D$2:$D$200=DAY($A106),MeterData!$L$2:$L$200,0))</f>
        <v>483955.19999999995</v>
      </c>
      <c r="D106">
        <f t="shared" si="5"/>
        <v>483.95519999999993</v>
      </c>
      <c r="E106">
        <f>IF(D106&gt;Inputs!$B$16,D106-Inputs!$B$16,0)</f>
        <v>0</v>
      </c>
    </row>
    <row r="107" spans="1:5" x14ac:dyDescent="0.25">
      <c r="A107" s="21">
        <f t="shared" si="6"/>
        <v>41522</v>
      </c>
      <c r="B107">
        <f t="shared" si="7"/>
        <v>8</v>
      </c>
      <c r="C107" s="22">
        <f t="array" ref="C107">SUM(IF(MeterData!$D$2:$D$200=DAY($A107),MeterData!$M$2:$M$200,0))</f>
        <v>473241.60000000003</v>
      </c>
      <c r="D107">
        <f t="shared" si="5"/>
        <v>473.24160000000006</v>
      </c>
      <c r="E107">
        <f>IF(D107&gt;Inputs!$B$16,D107-Inputs!$B$16,0)</f>
        <v>0</v>
      </c>
    </row>
    <row r="108" spans="1:5" x14ac:dyDescent="0.25">
      <c r="A108" s="21">
        <f t="shared" si="6"/>
        <v>41522</v>
      </c>
      <c r="B108">
        <f t="shared" si="7"/>
        <v>9</v>
      </c>
      <c r="C108" s="22">
        <f t="array" ref="C108">SUM(IF(MeterData!$D$2:$D$200=DAY($A108),MeterData!$N$2:$N$200,0))</f>
        <v>482227.20000000007</v>
      </c>
      <c r="D108">
        <f t="shared" si="5"/>
        <v>482.2272000000001</v>
      </c>
      <c r="E108">
        <f>IF(D108&gt;Inputs!$B$16,D108-Inputs!$B$16,0)</f>
        <v>0</v>
      </c>
    </row>
    <row r="109" spans="1:5" x14ac:dyDescent="0.25">
      <c r="A109" s="21">
        <f t="shared" si="6"/>
        <v>41522</v>
      </c>
      <c r="B109">
        <f t="shared" si="7"/>
        <v>10</v>
      </c>
      <c r="C109" s="22">
        <f t="array" ref="C109">SUM(IF(MeterData!$D$2:$D$200=DAY($A109),MeterData!$O$2:$O$200,0))</f>
        <v>483379.20000000001</v>
      </c>
      <c r="D109">
        <f t="shared" si="5"/>
        <v>483.37920000000003</v>
      </c>
      <c r="E109">
        <f>IF(D109&gt;Inputs!$B$16,D109-Inputs!$B$16,0)</f>
        <v>0</v>
      </c>
    </row>
    <row r="110" spans="1:5" x14ac:dyDescent="0.25">
      <c r="A110" s="21">
        <f t="shared" si="6"/>
        <v>41522</v>
      </c>
      <c r="B110">
        <f t="shared" si="7"/>
        <v>11</v>
      </c>
      <c r="C110" s="22">
        <f t="array" ref="C110">SUM(IF(MeterData!$D$2:$D$200=DAY($A110),MeterData!$P$2:$P$200,0))</f>
        <v>484646.40000000002</v>
      </c>
      <c r="D110">
        <f t="shared" si="5"/>
        <v>484.64640000000003</v>
      </c>
      <c r="E110">
        <f>IF(D110&gt;Inputs!$B$16,D110-Inputs!$B$16,0)</f>
        <v>0</v>
      </c>
    </row>
    <row r="111" spans="1:5" x14ac:dyDescent="0.25">
      <c r="A111" s="21">
        <f t="shared" si="6"/>
        <v>41522</v>
      </c>
      <c r="B111">
        <f t="shared" si="7"/>
        <v>12</v>
      </c>
      <c r="C111" s="22">
        <f t="array" ref="C111">SUM(IF(MeterData!$D$2:$D$200=DAY($A111),MeterData!$Q$2:$Q$200,0))</f>
        <v>483091.19999999995</v>
      </c>
      <c r="D111">
        <f t="shared" si="5"/>
        <v>483.09119999999996</v>
      </c>
      <c r="E111">
        <f>IF(D111&gt;Inputs!$B$16,D111-Inputs!$B$16,0)</f>
        <v>0</v>
      </c>
    </row>
    <row r="112" spans="1:5" x14ac:dyDescent="0.25">
      <c r="A112" s="21">
        <f t="shared" si="6"/>
        <v>41522</v>
      </c>
      <c r="B112">
        <f t="shared" si="7"/>
        <v>13</v>
      </c>
      <c r="C112" s="22">
        <f t="array" ref="C112">SUM(IF(MeterData!$D$2:$D$200=DAY($A112),MeterData!$R$2:$R$200,0))</f>
        <v>481593.60000000003</v>
      </c>
      <c r="D112">
        <f t="shared" si="5"/>
        <v>481.59360000000004</v>
      </c>
      <c r="E112">
        <f>IF(D112&gt;Inputs!$B$16,D112-Inputs!$B$16,0)</f>
        <v>0</v>
      </c>
    </row>
    <row r="113" spans="1:5" x14ac:dyDescent="0.25">
      <c r="A113" s="21">
        <f t="shared" si="6"/>
        <v>41522</v>
      </c>
      <c r="B113">
        <f t="shared" si="7"/>
        <v>14</v>
      </c>
      <c r="C113" s="22">
        <f t="array" ref="C113">SUM(IF(MeterData!$D$2:$D$200=DAY($A113),MeterData!$S$2:$S$200,0))</f>
        <v>485049.60000000003</v>
      </c>
      <c r="D113">
        <f t="shared" si="5"/>
        <v>485.04960000000005</v>
      </c>
      <c r="E113">
        <f>IF(D113&gt;Inputs!$B$16,D113-Inputs!$B$16,0)</f>
        <v>0</v>
      </c>
    </row>
    <row r="114" spans="1:5" x14ac:dyDescent="0.25">
      <c r="A114" s="21">
        <f t="shared" si="6"/>
        <v>41522</v>
      </c>
      <c r="B114">
        <f t="shared" si="7"/>
        <v>15</v>
      </c>
      <c r="C114" s="22">
        <f t="array" ref="C114">SUM(IF(MeterData!$D$2:$D$200=DAY($A114),MeterData!$T$2:$T$200,0))</f>
        <v>474912</v>
      </c>
      <c r="D114">
        <f t="shared" si="5"/>
        <v>474.91199999999998</v>
      </c>
      <c r="E114">
        <f>IF(D114&gt;Inputs!$B$16,D114-Inputs!$B$16,0)</f>
        <v>0</v>
      </c>
    </row>
    <row r="115" spans="1:5" x14ac:dyDescent="0.25">
      <c r="A115" s="21">
        <f t="shared" si="6"/>
        <v>41522</v>
      </c>
      <c r="B115">
        <f t="shared" si="7"/>
        <v>16</v>
      </c>
      <c r="C115" s="22">
        <f t="array" ref="C115">SUM(IF(MeterData!$D$2:$D$200=DAY($A115),MeterData!$U$2:$U$200,0))</f>
        <v>466559.99999999994</v>
      </c>
      <c r="D115">
        <f t="shared" si="5"/>
        <v>466.55999999999995</v>
      </c>
      <c r="E115">
        <f>IF(D115&gt;Inputs!$B$16,D115-Inputs!$B$16,0)</f>
        <v>0</v>
      </c>
    </row>
    <row r="116" spans="1:5" x14ac:dyDescent="0.25">
      <c r="A116" s="21">
        <f t="shared" si="6"/>
        <v>41522</v>
      </c>
      <c r="B116">
        <f t="shared" si="7"/>
        <v>17</v>
      </c>
      <c r="C116" s="22">
        <f t="array" ref="C116">SUM(IF(MeterData!$D$2:$D$200=DAY($A116),MeterData!$V$2:$V$200,0))</f>
        <v>482400</v>
      </c>
      <c r="D116">
        <f t="shared" si="5"/>
        <v>482.4</v>
      </c>
      <c r="E116">
        <f>IF(D116&gt;Inputs!$B$16,D116-Inputs!$B$16,0)</f>
        <v>0</v>
      </c>
    </row>
    <row r="117" spans="1:5" x14ac:dyDescent="0.25">
      <c r="A117" s="21">
        <f t="shared" si="6"/>
        <v>41522</v>
      </c>
      <c r="B117">
        <f t="shared" si="7"/>
        <v>18</v>
      </c>
      <c r="C117" s="22">
        <f t="array" ref="C117">SUM(IF(MeterData!$D$2:$D$200=DAY($A117),MeterData!$W$2:$W$200,0))</f>
        <v>481017.60000000003</v>
      </c>
      <c r="D117">
        <f t="shared" si="5"/>
        <v>481.01760000000002</v>
      </c>
      <c r="E117">
        <f>IF(D117&gt;Inputs!$B$16,D117-Inputs!$B$16,0)</f>
        <v>0</v>
      </c>
    </row>
    <row r="118" spans="1:5" x14ac:dyDescent="0.25">
      <c r="A118" s="21">
        <f t="shared" si="6"/>
        <v>41522</v>
      </c>
      <c r="B118">
        <f t="shared" si="7"/>
        <v>19</v>
      </c>
      <c r="C118" s="22">
        <f t="array" ref="C118">SUM(IF(MeterData!$D$2:$D$200=DAY($A118),MeterData!$X$2:$X$200,0))</f>
        <v>481363.20000000001</v>
      </c>
      <c r="D118">
        <f t="shared" si="5"/>
        <v>481.36320000000001</v>
      </c>
      <c r="E118">
        <f>IF(D118&gt;Inputs!$B$16,D118-Inputs!$B$16,0)</f>
        <v>0</v>
      </c>
    </row>
    <row r="119" spans="1:5" x14ac:dyDescent="0.25">
      <c r="A119" s="21">
        <f t="shared" si="6"/>
        <v>41522</v>
      </c>
      <c r="B119">
        <f t="shared" si="7"/>
        <v>20</v>
      </c>
      <c r="C119" s="22">
        <f t="array" ref="C119">SUM(IF(MeterData!$D$2:$D$200=DAY($A119),MeterData!$Y$2:$Y$200,0))</f>
        <v>478771.19999999995</v>
      </c>
      <c r="D119">
        <f t="shared" si="5"/>
        <v>478.77119999999996</v>
      </c>
      <c r="E119">
        <f>IF(D119&gt;Inputs!$B$16,D119-Inputs!$B$16,0)</f>
        <v>0</v>
      </c>
    </row>
    <row r="120" spans="1:5" x14ac:dyDescent="0.25">
      <c r="A120" s="21">
        <f t="shared" si="6"/>
        <v>41522</v>
      </c>
      <c r="B120">
        <f t="shared" si="7"/>
        <v>21</v>
      </c>
      <c r="C120" s="22">
        <f t="array" ref="C120">SUM(IF(MeterData!$D$2:$D$200=DAY($A120),MeterData!$Z$2:$Z$200,0))</f>
        <v>480844.80000000005</v>
      </c>
      <c r="D120">
        <f t="shared" si="5"/>
        <v>480.84480000000002</v>
      </c>
      <c r="E120">
        <f>IF(D120&gt;Inputs!$B$16,D120-Inputs!$B$16,0)</f>
        <v>0</v>
      </c>
    </row>
    <row r="121" spans="1:5" x14ac:dyDescent="0.25">
      <c r="A121" s="21">
        <f t="shared" si="6"/>
        <v>41522</v>
      </c>
      <c r="B121">
        <f t="shared" si="7"/>
        <v>22</v>
      </c>
      <c r="C121" s="22">
        <f t="array" ref="C121">SUM(IF(MeterData!$D$2:$D$200=DAY($A121),MeterData!$AA$2:$AA$200,0))</f>
        <v>481478.40000000002</v>
      </c>
      <c r="D121">
        <f t="shared" si="5"/>
        <v>481.47840000000002</v>
      </c>
      <c r="E121">
        <f>IF(D121&gt;Inputs!$B$16,D121-Inputs!$B$16,0)</f>
        <v>0</v>
      </c>
    </row>
    <row r="122" spans="1:5" x14ac:dyDescent="0.25">
      <c r="A122" s="21">
        <f t="shared" si="6"/>
        <v>41522</v>
      </c>
      <c r="B122">
        <f t="shared" si="7"/>
        <v>23</v>
      </c>
      <c r="C122" s="22">
        <f t="array" ref="C122">SUM(IF(MeterData!$D$2:$D$200=DAY($A122),MeterData!$AB$2:$AB$200,0))</f>
        <v>482227.20000000001</v>
      </c>
      <c r="D122">
        <f t="shared" si="5"/>
        <v>482.22720000000004</v>
      </c>
      <c r="E122">
        <f>IF(D122&gt;Inputs!$B$16,D122-Inputs!$B$16,0)</f>
        <v>0</v>
      </c>
    </row>
    <row r="123" spans="1:5" x14ac:dyDescent="0.25">
      <c r="A123" s="21">
        <f t="shared" si="6"/>
        <v>41522</v>
      </c>
      <c r="B123">
        <f t="shared" si="7"/>
        <v>24</v>
      </c>
      <c r="C123" s="22">
        <f t="array" ref="C123">SUM(IF(MeterData!$D$2:$D$200=DAY($A123),MeterData!$AC$2:$AC$200,0))</f>
        <v>482112.00000000006</v>
      </c>
      <c r="D123">
        <f t="shared" si="5"/>
        <v>482.11200000000008</v>
      </c>
      <c r="E123">
        <f>IF(D123&gt;Inputs!$B$16,D123-Inputs!$B$16,0)</f>
        <v>0</v>
      </c>
    </row>
    <row r="124" spans="1:5" x14ac:dyDescent="0.25">
      <c r="A124" s="21">
        <f t="shared" si="6"/>
        <v>41523</v>
      </c>
      <c r="B124">
        <f t="shared" si="7"/>
        <v>1</v>
      </c>
      <c r="C124" s="22">
        <f t="array" ref="C124">SUM(IF(MeterData!$D$2:$D$200=DAY($A124),MeterData!$F$2:$F$200,0))</f>
        <v>470419.20000000001</v>
      </c>
      <c r="D124">
        <f t="shared" si="5"/>
        <v>470.41919999999999</v>
      </c>
      <c r="E124">
        <f>IF(D124&gt;Inputs!$B$16,D124-Inputs!$B$16,0)</f>
        <v>0</v>
      </c>
    </row>
    <row r="125" spans="1:5" x14ac:dyDescent="0.25">
      <c r="A125" s="21">
        <f t="shared" si="6"/>
        <v>41523</v>
      </c>
      <c r="B125">
        <f t="shared" si="7"/>
        <v>2</v>
      </c>
      <c r="C125" s="22">
        <f t="array" ref="C125">SUM(IF(MeterData!$D$2:$D$200=DAY($A125),MeterData!$G$2:$G$200,0))</f>
        <v>483436.79999999999</v>
      </c>
      <c r="D125">
        <f t="shared" si="5"/>
        <v>483.43680000000001</v>
      </c>
      <c r="E125">
        <f>IF(D125&gt;Inputs!$B$16,D125-Inputs!$B$16,0)</f>
        <v>0</v>
      </c>
    </row>
    <row r="126" spans="1:5" x14ac:dyDescent="0.25">
      <c r="A126" s="21">
        <f t="shared" si="6"/>
        <v>41523</v>
      </c>
      <c r="B126">
        <f t="shared" si="7"/>
        <v>3</v>
      </c>
      <c r="C126" s="22">
        <f t="array" ref="C126">SUM(IF(MeterData!$D$2:$D$200=DAY($A126),MeterData!$H$2:$H$200,0))</f>
        <v>483264</v>
      </c>
      <c r="D126">
        <f t="shared" si="5"/>
        <v>483.26400000000001</v>
      </c>
      <c r="E126">
        <f>IF(D126&gt;Inputs!$B$16,D126-Inputs!$B$16,0)</f>
        <v>0</v>
      </c>
    </row>
    <row r="127" spans="1:5" x14ac:dyDescent="0.25">
      <c r="A127" s="21">
        <f t="shared" si="6"/>
        <v>41523</v>
      </c>
      <c r="B127">
        <f t="shared" si="7"/>
        <v>4</v>
      </c>
      <c r="C127" s="22">
        <f t="array" ref="C127">SUM(IF(MeterData!$D$2:$D$200=DAY($A127),MeterData!$I$2:$I$200,0))</f>
        <v>481651.20000000007</v>
      </c>
      <c r="D127">
        <f t="shared" si="5"/>
        <v>481.65120000000007</v>
      </c>
      <c r="E127">
        <f>IF(D127&gt;Inputs!$B$16,D127-Inputs!$B$16,0)</f>
        <v>0</v>
      </c>
    </row>
    <row r="128" spans="1:5" x14ac:dyDescent="0.25">
      <c r="A128" s="21">
        <f t="shared" si="6"/>
        <v>41523</v>
      </c>
      <c r="B128">
        <f t="shared" si="7"/>
        <v>5</v>
      </c>
      <c r="C128" s="22">
        <f t="array" ref="C128">SUM(IF(MeterData!$D$2:$D$200=DAY($A128),MeterData!$J$2:$J$200,0))</f>
        <v>480902.39999999997</v>
      </c>
      <c r="D128">
        <f t="shared" si="5"/>
        <v>480.90239999999994</v>
      </c>
      <c r="E128">
        <f>IF(D128&gt;Inputs!$B$16,D128-Inputs!$B$16,0)</f>
        <v>0</v>
      </c>
    </row>
    <row r="129" spans="1:5" x14ac:dyDescent="0.25">
      <c r="A129" s="21">
        <f t="shared" si="6"/>
        <v>41523</v>
      </c>
      <c r="B129">
        <f t="shared" si="7"/>
        <v>6</v>
      </c>
      <c r="C129" s="22">
        <f t="array" ref="C129">SUM(IF(MeterData!$D$2:$D$200=DAY($A129),MeterData!$K$2:$K$200,0))</f>
        <v>485337.59999999998</v>
      </c>
      <c r="D129">
        <f t="shared" si="5"/>
        <v>485.33759999999995</v>
      </c>
      <c r="E129">
        <f>IF(D129&gt;Inputs!$B$16,D129-Inputs!$B$16,0)</f>
        <v>0</v>
      </c>
    </row>
    <row r="130" spans="1:5" x14ac:dyDescent="0.25">
      <c r="A130" s="21">
        <f t="shared" si="6"/>
        <v>41523</v>
      </c>
      <c r="B130">
        <f t="shared" si="7"/>
        <v>7</v>
      </c>
      <c r="C130" s="22">
        <f t="array" ref="C130">SUM(IF(MeterData!$D$2:$D$200=DAY($A130),MeterData!$L$2:$L$200,0))</f>
        <v>480902.40000000002</v>
      </c>
      <c r="D130">
        <f t="shared" si="5"/>
        <v>480.9024</v>
      </c>
      <c r="E130">
        <f>IF(D130&gt;Inputs!$B$16,D130-Inputs!$B$16,0)</f>
        <v>0</v>
      </c>
    </row>
    <row r="131" spans="1:5" x14ac:dyDescent="0.25">
      <c r="A131" s="21">
        <f t="shared" si="6"/>
        <v>41523</v>
      </c>
      <c r="B131">
        <f t="shared" si="7"/>
        <v>8</v>
      </c>
      <c r="C131" s="22">
        <f t="array" ref="C131">SUM(IF(MeterData!$D$2:$D$200=DAY($A131),MeterData!$M$2:$M$200,0))</f>
        <v>482284.80000000005</v>
      </c>
      <c r="D131">
        <f t="shared" si="5"/>
        <v>482.28480000000002</v>
      </c>
      <c r="E131">
        <f>IF(D131&gt;Inputs!$B$16,D131-Inputs!$B$16,0)</f>
        <v>0</v>
      </c>
    </row>
    <row r="132" spans="1:5" x14ac:dyDescent="0.25">
      <c r="A132" s="21">
        <f t="shared" si="6"/>
        <v>41523</v>
      </c>
      <c r="B132">
        <f t="shared" si="7"/>
        <v>9</v>
      </c>
      <c r="C132" s="22">
        <f t="array" ref="C132">SUM(IF(MeterData!$D$2:$D$200=DAY($A132),MeterData!$N$2:$N$200,0))</f>
        <v>481132.79999999999</v>
      </c>
      <c r="D132">
        <f t="shared" si="5"/>
        <v>481.13279999999997</v>
      </c>
      <c r="E132">
        <f>IF(D132&gt;Inputs!$B$16,D132-Inputs!$B$16,0)</f>
        <v>0</v>
      </c>
    </row>
    <row r="133" spans="1:5" x14ac:dyDescent="0.25">
      <c r="A133" s="21">
        <f t="shared" si="6"/>
        <v>41523</v>
      </c>
      <c r="B133">
        <f t="shared" si="7"/>
        <v>10</v>
      </c>
      <c r="C133" s="22">
        <f t="array" ref="C133">SUM(IF(MeterData!$D$2:$D$200=DAY($A133),MeterData!$O$2:$O$200,0))</f>
        <v>481651.20000000007</v>
      </c>
      <c r="D133">
        <f t="shared" ref="D133:D196" si="8">C133/1000</f>
        <v>481.65120000000007</v>
      </c>
      <c r="E133">
        <f>IF(D133&gt;Inputs!$B$16,D133-Inputs!$B$16,0)</f>
        <v>0</v>
      </c>
    </row>
    <row r="134" spans="1:5" x14ac:dyDescent="0.25">
      <c r="A134" s="21">
        <f t="shared" si="6"/>
        <v>41523</v>
      </c>
      <c r="B134">
        <f t="shared" si="7"/>
        <v>11</v>
      </c>
      <c r="C134" s="22">
        <f t="array" ref="C134">SUM(IF(MeterData!$D$2:$D$200=DAY($A134),MeterData!$P$2:$P$200,0))</f>
        <v>481363.20000000001</v>
      </c>
      <c r="D134">
        <f t="shared" si="8"/>
        <v>481.36320000000001</v>
      </c>
      <c r="E134">
        <f>IF(D134&gt;Inputs!$B$16,D134-Inputs!$B$16,0)</f>
        <v>0</v>
      </c>
    </row>
    <row r="135" spans="1:5" x14ac:dyDescent="0.25">
      <c r="A135" s="21">
        <f t="shared" si="6"/>
        <v>41523</v>
      </c>
      <c r="B135">
        <f t="shared" si="7"/>
        <v>12</v>
      </c>
      <c r="C135" s="22">
        <f t="array" ref="C135">SUM(IF(MeterData!$D$2:$D$200=DAY($A135),MeterData!$Q$2:$Q$200,0))</f>
        <v>480326.40000000002</v>
      </c>
      <c r="D135">
        <f t="shared" si="8"/>
        <v>480.32640000000004</v>
      </c>
      <c r="E135">
        <f>IF(D135&gt;Inputs!$B$16,D135-Inputs!$B$16,0)</f>
        <v>0</v>
      </c>
    </row>
    <row r="136" spans="1:5" x14ac:dyDescent="0.25">
      <c r="A136" s="21">
        <f t="shared" si="6"/>
        <v>41523</v>
      </c>
      <c r="B136">
        <f t="shared" si="7"/>
        <v>13</v>
      </c>
      <c r="C136" s="22">
        <f t="array" ref="C136">SUM(IF(MeterData!$D$2:$D$200=DAY($A136),MeterData!$R$2:$R$200,0))</f>
        <v>482169.59999999998</v>
      </c>
      <c r="D136">
        <f t="shared" si="8"/>
        <v>482.1696</v>
      </c>
      <c r="E136">
        <f>IF(D136&gt;Inputs!$B$16,D136-Inputs!$B$16,0)</f>
        <v>0</v>
      </c>
    </row>
    <row r="137" spans="1:5" x14ac:dyDescent="0.25">
      <c r="A137" s="21">
        <f t="shared" si="6"/>
        <v>41523</v>
      </c>
      <c r="B137">
        <f t="shared" si="7"/>
        <v>14</v>
      </c>
      <c r="C137" s="22">
        <f t="array" ref="C137">SUM(IF(MeterData!$D$2:$D$200=DAY($A137),MeterData!$S$2:$S$200,0))</f>
        <v>482112</v>
      </c>
      <c r="D137">
        <f t="shared" si="8"/>
        <v>482.11200000000002</v>
      </c>
      <c r="E137">
        <f>IF(D137&gt;Inputs!$B$16,D137-Inputs!$B$16,0)</f>
        <v>0</v>
      </c>
    </row>
    <row r="138" spans="1:5" x14ac:dyDescent="0.25">
      <c r="A138" s="21">
        <f t="shared" si="6"/>
        <v>41523</v>
      </c>
      <c r="B138">
        <f t="shared" si="7"/>
        <v>15</v>
      </c>
      <c r="C138" s="22">
        <f t="array" ref="C138">SUM(IF(MeterData!$D$2:$D$200=DAY($A138),MeterData!$T$2:$T$200,0))</f>
        <v>483148.80000000005</v>
      </c>
      <c r="D138">
        <f t="shared" si="8"/>
        <v>483.14880000000005</v>
      </c>
      <c r="E138">
        <f>IF(D138&gt;Inputs!$B$16,D138-Inputs!$B$16,0)</f>
        <v>0</v>
      </c>
    </row>
    <row r="139" spans="1:5" x14ac:dyDescent="0.25">
      <c r="A139" s="21">
        <f t="shared" si="6"/>
        <v>41523</v>
      </c>
      <c r="B139">
        <f t="shared" si="7"/>
        <v>16</v>
      </c>
      <c r="C139" s="22">
        <f t="array" ref="C139">SUM(IF(MeterData!$D$2:$D$200=DAY($A139),MeterData!$U$2:$U$200,0))</f>
        <v>483494.40000000002</v>
      </c>
      <c r="D139">
        <f t="shared" si="8"/>
        <v>483.49440000000004</v>
      </c>
      <c r="E139">
        <f>IF(D139&gt;Inputs!$B$16,D139-Inputs!$B$16,0)</f>
        <v>0</v>
      </c>
    </row>
    <row r="140" spans="1:5" x14ac:dyDescent="0.25">
      <c r="A140" s="21">
        <f t="shared" si="6"/>
        <v>41523</v>
      </c>
      <c r="B140">
        <f t="shared" si="7"/>
        <v>17</v>
      </c>
      <c r="C140" s="22">
        <f t="array" ref="C140">SUM(IF(MeterData!$D$2:$D$200=DAY($A140),MeterData!$V$2:$V$200,0))</f>
        <v>484531.19999999995</v>
      </c>
      <c r="D140">
        <f t="shared" si="8"/>
        <v>484.53119999999996</v>
      </c>
      <c r="E140">
        <f>IF(D140&gt;Inputs!$B$16,D140-Inputs!$B$16,0)</f>
        <v>0</v>
      </c>
    </row>
    <row r="141" spans="1:5" x14ac:dyDescent="0.25">
      <c r="A141" s="21">
        <f t="shared" si="6"/>
        <v>41523</v>
      </c>
      <c r="B141">
        <f t="shared" si="7"/>
        <v>18</v>
      </c>
      <c r="C141" s="22">
        <f t="array" ref="C141">SUM(IF(MeterData!$D$2:$D$200=DAY($A141),MeterData!$W$2:$W$200,0))</f>
        <v>482745.59999999998</v>
      </c>
      <c r="D141">
        <f t="shared" si="8"/>
        <v>482.74559999999997</v>
      </c>
      <c r="E141">
        <f>IF(D141&gt;Inputs!$B$16,D141-Inputs!$B$16,0)</f>
        <v>0</v>
      </c>
    </row>
    <row r="142" spans="1:5" x14ac:dyDescent="0.25">
      <c r="A142" s="21">
        <f t="shared" si="6"/>
        <v>41523</v>
      </c>
      <c r="B142">
        <f t="shared" si="7"/>
        <v>19</v>
      </c>
      <c r="C142" s="22">
        <f t="array" ref="C142">SUM(IF(MeterData!$D$2:$D$200=DAY($A142),MeterData!$X$2:$X$200,0))</f>
        <v>482284.79999999999</v>
      </c>
      <c r="D142">
        <f t="shared" si="8"/>
        <v>482.28479999999996</v>
      </c>
      <c r="E142">
        <f>IF(D142&gt;Inputs!$B$16,D142-Inputs!$B$16,0)</f>
        <v>0</v>
      </c>
    </row>
    <row r="143" spans="1:5" x14ac:dyDescent="0.25">
      <c r="A143" s="21">
        <f t="shared" si="6"/>
        <v>41523</v>
      </c>
      <c r="B143">
        <f t="shared" si="7"/>
        <v>20</v>
      </c>
      <c r="C143" s="22">
        <f t="array" ref="C143">SUM(IF(MeterData!$D$2:$D$200=DAY($A143),MeterData!$Y$2:$Y$200,0))</f>
        <v>477561.60000000003</v>
      </c>
      <c r="D143">
        <f t="shared" si="8"/>
        <v>477.56160000000006</v>
      </c>
      <c r="E143">
        <f>IF(D143&gt;Inputs!$B$16,D143-Inputs!$B$16,0)</f>
        <v>0</v>
      </c>
    </row>
    <row r="144" spans="1:5" x14ac:dyDescent="0.25">
      <c r="A144" s="21">
        <f t="shared" si="6"/>
        <v>41523</v>
      </c>
      <c r="B144">
        <f t="shared" si="7"/>
        <v>21</v>
      </c>
      <c r="C144" s="22">
        <f t="array" ref="C144">SUM(IF(MeterData!$D$2:$D$200=DAY($A144),MeterData!$Z$2:$Z$200,0))</f>
        <v>473126.40000000002</v>
      </c>
      <c r="D144">
        <f t="shared" si="8"/>
        <v>473.12640000000005</v>
      </c>
      <c r="E144">
        <f>IF(D144&gt;Inputs!$B$16,D144-Inputs!$B$16,0)</f>
        <v>0</v>
      </c>
    </row>
    <row r="145" spans="1:5" x14ac:dyDescent="0.25">
      <c r="A145" s="21">
        <f t="shared" si="6"/>
        <v>41523</v>
      </c>
      <c r="B145">
        <f t="shared" si="7"/>
        <v>22</v>
      </c>
      <c r="C145" s="22">
        <f t="array" ref="C145">SUM(IF(MeterData!$D$2:$D$200=DAY($A145),MeterData!$AA$2:$AA$200,0))</f>
        <v>483840</v>
      </c>
      <c r="D145">
        <f t="shared" si="8"/>
        <v>483.84</v>
      </c>
      <c r="E145">
        <f>IF(D145&gt;Inputs!$B$16,D145-Inputs!$B$16,0)</f>
        <v>0</v>
      </c>
    </row>
    <row r="146" spans="1:5" x14ac:dyDescent="0.25">
      <c r="A146" s="21">
        <f t="shared" si="6"/>
        <v>41523</v>
      </c>
      <c r="B146">
        <f t="shared" si="7"/>
        <v>23</v>
      </c>
      <c r="C146" s="22">
        <f t="array" ref="C146">SUM(IF(MeterData!$D$2:$D$200=DAY($A146),MeterData!$AB$2:$AB$200,0))</f>
        <v>483551.99999999994</v>
      </c>
      <c r="D146">
        <f t="shared" si="8"/>
        <v>483.55199999999996</v>
      </c>
      <c r="E146">
        <f>IF(D146&gt;Inputs!$B$16,D146-Inputs!$B$16,0)</f>
        <v>0</v>
      </c>
    </row>
    <row r="147" spans="1:5" x14ac:dyDescent="0.25">
      <c r="A147" s="21">
        <f t="shared" si="6"/>
        <v>41523</v>
      </c>
      <c r="B147">
        <f t="shared" si="7"/>
        <v>24</v>
      </c>
      <c r="C147" s="22">
        <f t="array" ref="C147">SUM(IF(MeterData!$D$2:$D$200=DAY($A147),MeterData!$AC$2:$AC$200,0))</f>
        <v>481881.59999999998</v>
      </c>
      <c r="D147">
        <f t="shared" si="8"/>
        <v>481.88159999999999</v>
      </c>
      <c r="E147">
        <f>IF(D147&gt;Inputs!$B$16,D147-Inputs!$B$16,0)</f>
        <v>0</v>
      </c>
    </row>
    <row r="148" spans="1:5" x14ac:dyDescent="0.25">
      <c r="A148" s="21">
        <f t="shared" si="6"/>
        <v>41524</v>
      </c>
      <c r="B148">
        <f t="shared" si="7"/>
        <v>1</v>
      </c>
      <c r="C148" s="22">
        <f t="array" ref="C148">SUM(IF(MeterData!$D$2:$D$200=DAY($A148),MeterData!$F$2:$F$200,0))</f>
        <v>484473.59999999998</v>
      </c>
      <c r="D148">
        <f t="shared" si="8"/>
        <v>484.47359999999998</v>
      </c>
      <c r="E148">
        <f>IF(D148&gt;Inputs!$B$16,D148-Inputs!$B$16,0)</f>
        <v>0</v>
      </c>
    </row>
    <row r="149" spans="1:5" x14ac:dyDescent="0.25">
      <c r="A149" s="21">
        <f t="shared" si="6"/>
        <v>41524</v>
      </c>
      <c r="B149">
        <f t="shared" si="7"/>
        <v>2</v>
      </c>
      <c r="C149" s="22">
        <f t="array" ref="C149">SUM(IF(MeterData!$D$2:$D$200=DAY($A149),MeterData!$G$2:$G$200,0))</f>
        <v>484416</v>
      </c>
      <c r="D149">
        <f t="shared" si="8"/>
        <v>484.416</v>
      </c>
      <c r="E149">
        <f>IF(D149&gt;Inputs!$B$16,D149-Inputs!$B$16,0)</f>
        <v>0</v>
      </c>
    </row>
    <row r="150" spans="1:5" x14ac:dyDescent="0.25">
      <c r="A150" s="21">
        <f t="shared" si="6"/>
        <v>41524</v>
      </c>
      <c r="B150">
        <f t="shared" si="7"/>
        <v>3</v>
      </c>
      <c r="C150" s="22">
        <f t="array" ref="C150">SUM(IF(MeterData!$D$2:$D$200=DAY($A150),MeterData!$H$2:$H$200,0))</f>
        <v>481593.59999999998</v>
      </c>
      <c r="D150">
        <f t="shared" si="8"/>
        <v>481.59359999999998</v>
      </c>
      <c r="E150">
        <f>IF(D150&gt;Inputs!$B$16,D150-Inputs!$B$16,0)</f>
        <v>0</v>
      </c>
    </row>
    <row r="151" spans="1:5" x14ac:dyDescent="0.25">
      <c r="A151" s="21">
        <f t="shared" si="6"/>
        <v>41524</v>
      </c>
      <c r="B151">
        <f t="shared" si="7"/>
        <v>4</v>
      </c>
      <c r="C151" s="22">
        <f t="array" ref="C151">SUM(IF(MeterData!$D$2:$D$200=DAY($A151),MeterData!$I$2:$I$200,0))</f>
        <v>482112</v>
      </c>
      <c r="D151">
        <f t="shared" si="8"/>
        <v>482.11200000000002</v>
      </c>
      <c r="E151">
        <f>IF(D151&gt;Inputs!$B$16,D151-Inputs!$B$16,0)</f>
        <v>0</v>
      </c>
    </row>
    <row r="152" spans="1:5" x14ac:dyDescent="0.25">
      <c r="A152" s="21">
        <f t="shared" si="6"/>
        <v>41524</v>
      </c>
      <c r="B152">
        <f t="shared" si="7"/>
        <v>5</v>
      </c>
      <c r="C152" s="22">
        <f t="array" ref="C152">SUM(IF(MeterData!$D$2:$D$200=DAY($A152),MeterData!$J$2:$J$200,0))</f>
        <v>485337.59999999998</v>
      </c>
      <c r="D152">
        <f t="shared" si="8"/>
        <v>485.33759999999995</v>
      </c>
      <c r="E152">
        <f>IF(D152&gt;Inputs!$B$16,D152-Inputs!$B$16,0)</f>
        <v>0</v>
      </c>
    </row>
    <row r="153" spans="1:5" x14ac:dyDescent="0.25">
      <c r="A153" s="21">
        <f t="shared" si="6"/>
        <v>41524</v>
      </c>
      <c r="B153">
        <f t="shared" si="7"/>
        <v>6</v>
      </c>
      <c r="C153" s="22">
        <f t="array" ref="C153">SUM(IF(MeterData!$D$2:$D$200=DAY($A153),MeterData!$K$2:$K$200,0))</f>
        <v>484243.19999999995</v>
      </c>
      <c r="D153">
        <f t="shared" si="8"/>
        <v>484.24319999999994</v>
      </c>
      <c r="E153">
        <f>IF(D153&gt;Inputs!$B$16,D153-Inputs!$B$16,0)</f>
        <v>0</v>
      </c>
    </row>
    <row r="154" spans="1:5" x14ac:dyDescent="0.25">
      <c r="A154" s="21">
        <f t="shared" si="6"/>
        <v>41524</v>
      </c>
      <c r="B154">
        <f t="shared" si="7"/>
        <v>7</v>
      </c>
      <c r="C154" s="22">
        <f t="array" ref="C154">SUM(IF(MeterData!$D$2:$D$200=DAY($A154),MeterData!$L$2:$L$200,0))</f>
        <v>461894.40000000002</v>
      </c>
      <c r="D154">
        <f t="shared" si="8"/>
        <v>461.89440000000002</v>
      </c>
      <c r="E154">
        <f>IF(D154&gt;Inputs!$B$16,D154-Inputs!$B$16,0)</f>
        <v>0</v>
      </c>
    </row>
    <row r="155" spans="1:5" x14ac:dyDescent="0.25">
      <c r="A155" s="21">
        <f t="shared" si="6"/>
        <v>41524</v>
      </c>
      <c r="B155">
        <f t="shared" si="7"/>
        <v>8</v>
      </c>
      <c r="C155" s="22">
        <f t="array" ref="C155">SUM(IF(MeterData!$D$2:$D$200=DAY($A155),MeterData!$M$2:$M$200,0))</f>
        <v>479923.20000000007</v>
      </c>
      <c r="D155">
        <f t="shared" si="8"/>
        <v>479.92320000000007</v>
      </c>
      <c r="E155">
        <f>IF(D155&gt;Inputs!$B$16,D155-Inputs!$B$16,0)</f>
        <v>0</v>
      </c>
    </row>
    <row r="156" spans="1:5" x14ac:dyDescent="0.25">
      <c r="A156" s="21">
        <f t="shared" si="6"/>
        <v>41524</v>
      </c>
      <c r="B156">
        <f t="shared" si="7"/>
        <v>9</v>
      </c>
      <c r="C156" s="22">
        <f t="array" ref="C156">SUM(IF(MeterData!$D$2:$D$200=DAY($A156),MeterData!$N$2:$N$200,0))</f>
        <v>480729.59999999998</v>
      </c>
      <c r="D156">
        <f t="shared" si="8"/>
        <v>480.7296</v>
      </c>
      <c r="E156">
        <f>IF(D156&gt;Inputs!$B$16,D156-Inputs!$B$16,0)</f>
        <v>0</v>
      </c>
    </row>
    <row r="157" spans="1:5" x14ac:dyDescent="0.25">
      <c r="A157" s="21">
        <f t="shared" ref="A157:A220" si="9">A133+1</f>
        <v>41524</v>
      </c>
      <c r="B157">
        <f t="shared" ref="B157:B220" si="10">B133</f>
        <v>10</v>
      </c>
      <c r="C157" s="22">
        <f t="array" ref="C157">SUM(IF(MeterData!$D$2:$D$200=DAY($A157),MeterData!$O$2:$O$200,0))</f>
        <v>483897.59999999998</v>
      </c>
      <c r="D157">
        <f t="shared" si="8"/>
        <v>483.89759999999995</v>
      </c>
      <c r="E157">
        <f>IF(D157&gt;Inputs!$B$16,D157-Inputs!$B$16,0)</f>
        <v>0</v>
      </c>
    </row>
    <row r="158" spans="1:5" x14ac:dyDescent="0.25">
      <c r="A158" s="21">
        <f t="shared" si="9"/>
        <v>41524</v>
      </c>
      <c r="B158">
        <f t="shared" si="10"/>
        <v>11</v>
      </c>
      <c r="C158" s="22">
        <f t="array" ref="C158">SUM(IF(MeterData!$D$2:$D$200=DAY($A158),MeterData!$P$2:$P$200,0))</f>
        <v>480153.59999999998</v>
      </c>
      <c r="D158">
        <f t="shared" si="8"/>
        <v>480.15359999999998</v>
      </c>
      <c r="E158">
        <f>IF(D158&gt;Inputs!$B$16,D158-Inputs!$B$16,0)</f>
        <v>0</v>
      </c>
    </row>
    <row r="159" spans="1:5" x14ac:dyDescent="0.25">
      <c r="A159" s="21">
        <f t="shared" si="9"/>
        <v>41524</v>
      </c>
      <c r="B159">
        <f t="shared" si="10"/>
        <v>12</v>
      </c>
      <c r="C159" s="22">
        <f t="array" ref="C159">SUM(IF(MeterData!$D$2:$D$200=DAY($A159),MeterData!$Q$2:$Q$200,0))</f>
        <v>483782.40000000002</v>
      </c>
      <c r="D159">
        <f t="shared" si="8"/>
        <v>483.7824</v>
      </c>
      <c r="E159">
        <f>IF(D159&gt;Inputs!$B$16,D159-Inputs!$B$16,0)</f>
        <v>0</v>
      </c>
    </row>
    <row r="160" spans="1:5" x14ac:dyDescent="0.25">
      <c r="A160" s="21">
        <f t="shared" si="9"/>
        <v>41524</v>
      </c>
      <c r="B160">
        <f t="shared" si="10"/>
        <v>13</v>
      </c>
      <c r="C160" s="22">
        <f t="array" ref="C160">SUM(IF(MeterData!$D$2:$D$200=DAY($A160),MeterData!$R$2:$R$200,0))</f>
        <v>482745.59999999998</v>
      </c>
      <c r="D160">
        <f t="shared" si="8"/>
        <v>482.74559999999997</v>
      </c>
      <c r="E160">
        <f>IF(D160&gt;Inputs!$B$16,D160-Inputs!$B$16,0)</f>
        <v>0</v>
      </c>
    </row>
    <row r="161" spans="1:5" x14ac:dyDescent="0.25">
      <c r="A161" s="21">
        <f t="shared" si="9"/>
        <v>41524</v>
      </c>
      <c r="B161">
        <f t="shared" si="10"/>
        <v>14</v>
      </c>
      <c r="C161" s="22">
        <f t="array" ref="C161">SUM(IF(MeterData!$D$2:$D$200=DAY($A161),MeterData!$S$2:$S$200,0))</f>
        <v>481478.40000000008</v>
      </c>
      <c r="D161">
        <f t="shared" si="8"/>
        <v>481.47840000000008</v>
      </c>
      <c r="E161">
        <f>IF(D161&gt;Inputs!$B$16,D161-Inputs!$B$16,0)</f>
        <v>0</v>
      </c>
    </row>
    <row r="162" spans="1:5" x14ac:dyDescent="0.25">
      <c r="A162" s="21">
        <f t="shared" si="9"/>
        <v>41524</v>
      </c>
      <c r="B162">
        <f t="shared" si="10"/>
        <v>15</v>
      </c>
      <c r="C162" s="22">
        <f t="array" ref="C162">SUM(IF(MeterData!$D$2:$D$200=DAY($A162),MeterData!$T$2:$T$200,0))</f>
        <v>481651.19999999995</v>
      </c>
      <c r="D162">
        <f t="shared" si="8"/>
        <v>481.65119999999996</v>
      </c>
      <c r="E162">
        <f>IF(D162&gt;Inputs!$B$16,D162-Inputs!$B$16,0)</f>
        <v>0</v>
      </c>
    </row>
    <row r="163" spans="1:5" x14ac:dyDescent="0.25">
      <c r="A163" s="21">
        <f t="shared" si="9"/>
        <v>41524</v>
      </c>
      <c r="B163">
        <f t="shared" si="10"/>
        <v>16</v>
      </c>
      <c r="C163" s="22">
        <f t="array" ref="C163">SUM(IF(MeterData!$D$2:$D$200=DAY($A163),MeterData!$U$2:$U$200,0))</f>
        <v>483321.59999999998</v>
      </c>
      <c r="D163">
        <f t="shared" si="8"/>
        <v>483.32159999999999</v>
      </c>
      <c r="E163">
        <f>IF(D163&gt;Inputs!$B$16,D163-Inputs!$B$16,0)</f>
        <v>0</v>
      </c>
    </row>
    <row r="164" spans="1:5" x14ac:dyDescent="0.25">
      <c r="A164" s="21">
        <f t="shared" si="9"/>
        <v>41524</v>
      </c>
      <c r="B164">
        <f t="shared" si="10"/>
        <v>17</v>
      </c>
      <c r="C164" s="22">
        <f t="array" ref="C164">SUM(IF(MeterData!$D$2:$D$200=DAY($A164),MeterData!$V$2:$V$200,0))</f>
        <v>483264</v>
      </c>
      <c r="D164">
        <f t="shared" si="8"/>
        <v>483.26400000000001</v>
      </c>
      <c r="E164">
        <f>IF(D164&gt;Inputs!$B$16,D164-Inputs!$B$16,0)</f>
        <v>0</v>
      </c>
    </row>
    <row r="165" spans="1:5" x14ac:dyDescent="0.25">
      <c r="A165" s="21">
        <f t="shared" si="9"/>
        <v>41524</v>
      </c>
      <c r="B165">
        <f t="shared" si="10"/>
        <v>18</v>
      </c>
      <c r="C165" s="22">
        <f t="array" ref="C165">SUM(IF(MeterData!$D$2:$D$200=DAY($A165),MeterData!$W$2:$W$200,0))</f>
        <v>480672</v>
      </c>
      <c r="D165">
        <f t="shared" si="8"/>
        <v>480.67200000000003</v>
      </c>
      <c r="E165">
        <f>IF(D165&gt;Inputs!$B$16,D165-Inputs!$B$16,0)</f>
        <v>0</v>
      </c>
    </row>
    <row r="166" spans="1:5" x14ac:dyDescent="0.25">
      <c r="A166" s="21">
        <f t="shared" si="9"/>
        <v>41524</v>
      </c>
      <c r="B166">
        <f t="shared" si="10"/>
        <v>19</v>
      </c>
      <c r="C166" s="22">
        <f t="array" ref="C166">SUM(IF(MeterData!$D$2:$D$200=DAY($A166),MeterData!$X$2:$X$200,0))</f>
        <v>481420.79999999999</v>
      </c>
      <c r="D166">
        <f t="shared" si="8"/>
        <v>481.42079999999999</v>
      </c>
      <c r="E166">
        <f>IF(D166&gt;Inputs!$B$16,D166-Inputs!$B$16,0)</f>
        <v>0</v>
      </c>
    </row>
    <row r="167" spans="1:5" x14ac:dyDescent="0.25">
      <c r="A167" s="21">
        <f t="shared" si="9"/>
        <v>41524</v>
      </c>
      <c r="B167">
        <f t="shared" si="10"/>
        <v>20</v>
      </c>
      <c r="C167" s="22">
        <f t="array" ref="C167">SUM(IF(MeterData!$D$2:$D$200=DAY($A167),MeterData!$Y$2:$Y$200,0))</f>
        <v>479808</v>
      </c>
      <c r="D167">
        <f t="shared" si="8"/>
        <v>479.80799999999999</v>
      </c>
      <c r="E167">
        <f>IF(D167&gt;Inputs!$B$16,D167-Inputs!$B$16,0)</f>
        <v>0</v>
      </c>
    </row>
    <row r="168" spans="1:5" x14ac:dyDescent="0.25">
      <c r="A168" s="21">
        <f t="shared" si="9"/>
        <v>41524</v>
      </c>
      <c r="B168">
        <f t="shared" si="10"/>
        <v>21</v>
      </c>
      <c r="C168" s="22">
        <f t="array" ref="C168">SUM(IF(MeterData!$D$2:$D$200=DAY($A168),MeterData!$Z$2:$Z$200,0))</f>
        <v>480729.59999999998</v>
      </c>
      <c r="D168">
        <f t="shared" si="8"/>
        <v>480.7296</v>
      </c>
      <c r="E168">
        <f>IF(D168&gt;Inputs!$B$16,D168-Inputs!$B$16,0)</f>
        <v>0</v>
      </c>
    </row>
    <row r="169" spans="1:5" x14ac:dyDescent="0.25">
      <c r="A169" s="21">
        <f t="shared" si="9"/>
        <v>41524</v>
      </c>
      <c r="B169">
        <f t="shared" si="10"/>
        <v>22</v>
      </c>
      <c r="C169" s="22">
        <f t="array" ref="C169">SUM(IF(MeterData!$D$2:$D$200=DAY($A169),MeterData!$AA$2:$AA$200,0))</f>
        <v>481823.99999999994</v>
      </c>
      <c r="D169">
        <f t="shared" si="8"/>
        <v>481.82399999999996</v>
      </c>
      <c r="E169">
        <f>IF(D169&gt;Inputs!$B$16,D169-Inputs!$B$16,0)</f>
        <v>0</v>
      </c>
    </row>
    <row r="170" spans="1:5" x14ac:dyDescent="0.25">
      <c r="A170" s="21">
        <f t="shared" si="9"/>
        <v>41524</v>
      </c>
      <c r="B170">
        <f t="shared" si="10"/>
        <v>23</v>
      </c>
      <c r="C170" s="22">
        <f t="array" ref="C170">SUM(IF(MeterData!$D$2:$D$200=DAY($A170),MeterData!$AB$2:$AB$200,0))</f>
        <v>480038.39999999991</v>
      </c>
      <c r="D170">
        <f t="shared" si="8"/>
        <v>480.03839999999991</v>
      </c>
      <c r="E170">
        <f>IF(D170&gt;Inputs!$B$16,D170-Inputs!$B$16,0)</f>
        <v>0</v>
      </c>
    </row>
    <row r="171" spans="1:5" x14ac:dyDescent="0.25">
      <c r="A171" s="21">
        <f t="shared" si="9"/>
        <v>41524</v>
      </c>
      <c r="B171">
        <f t="shared" si="10"/>
        <v>24</v>
      </c>
      <c r="C171" s="22">
        <f t="array" ref="C171">SUM(IF(MeterData!$D$2:$D$200=DAY($A171),MeterData!$AC$2:$AC$200,0))</f>
        <v>481305.59999999998</v>
      </c>
      <c r="D171">
        <f t="shared" si="8"/>
        <v>481.30559999999997</v>
      </c>
      <c r="E171">
        <f>IF(D171&gt;Inputs!$B$16,D171-Inputs!$B$16,0)</f>
        <v>0</v>
      </c>
    </row>
    <row r="172" spans="1:5" x14ac:dyDescent="0.25">
      <c r="A172" s="21">
        <f t="shared" si="9"/>
        <v>41525</v>
      </c>
      <c r="B172">
        <f t="shared" si="10"/>
        <v>1</v>
      </c>
      <c r="C172" s="22">
        <f t="array" ref="C172">SUM(IF(MeterData!$D$2:$D$200=DAY($A172),MeterData!$F$2:$F$200,0))</f>
        <v>482688</v>
      </c>
      <c r="D172">
        <f t="shared" si="8"/>
        <v>482.68799999999999</v>
      </c>
      <c r="E172">
        <f>IF(D172&gt;Inputs!$B$16,D172-Inputs!$B$16,0)</f>
        <v>0</v>
      </c>
    </row>
    <row r="173" spans="1:5" x14ac:dyDescent="0.25">
      <c r="A173" s="21">
        <f t="shared" si="9"/>
        <v>41525</v>
      </c>
      <c r="B173">
        <f t="shared" si="10"/>
        <v>2</v>
      </c>
      <c r="C173" s="22">
        <f t="array" ref="C173">SUM(IF(MeterData!$D$2:$D$200=DAY($A173),MeterData!$G$2:$G$200,0))</f>
        <v>480556.79999999993</v>
      </c>
      <c r="D173">
        <f t="shared" si="8"/>
        <v>480.55679999999995</v>
      </c>
      <c r="E173">
        <f>IF(D173&gt;Inputs!$B$16,D173-Inputs!$B$16,0)</f>
        <v>0</v>
      </c>
    </row>
    <row r="174" spans="1:5" x14ac:dyDescent="0.25">
      <c r="A174" s="21">
        <f t="shared" si="9"/>
        <v>41525</v>
      </c>
      <c r="B174">
        <f t="shared" si="10"/>
        <v>3</v>
      </c>
      <c r="C174" s="22">
        <f t="array" ref="C174">SUM(IF(MeterData!$D$2:$D$200=DAY($A174),MeterData!$H$2:$H$200,0))</f>
        <v>478425.59999999998</v>
      </c>
      <c r="D174">
        <f t="shared" si="8"/>
        <v>478.42559999999997</v>
      </c>
      <c r="E174">
        <f>IF(D174&gt;Inputs!$B$16,D174-Inputs!$B$16,0)</f>
        <v>0</v>
      </c>
    </row>
    <row r="175" spans="1:5" x14ac:dyDescent="0.25">
      <c r="A175" s="21">
        <f t="shared" si="9"/>
        <v>41525</v>
      </c>
      <c r="B175">
        <f t="shared" si="10"/>
        <v>4</v>
      </c>
      <c r="C175" s="22">
        <f t="array" ref="C175">SUM(IF(MeterData!$D$2:$D$200=DAY($A175),MeterData!$I$2:$I$200,0))</f>
        <v>482630.39999999997</v>
      </c>
      <c r="D175">
        <f t="shared" si="8"/>
        <v>482.63039999999995</v>
      </c>
      <c r="E175">
        <f>IF(D175&gt;Inputs!$B$16,D175-Inputs!$B$16,0)</f>
        <v>0</v>
      </c>
    </row>
    <row r="176" spans="1:5" x14ac:dyDescent="0.25">
      <c r="A176" s="21">
        <f t="shared" si="9"/>
        <v>41525</v>
      </c>
      <c r="B176">
        <f t="shared" si="10"/>
        <v>5</v>
      </c>
      <c r="C176" s="22">
        <f t="array" ref="C176">SUM(IF(MeterData!$D$2:$D$200=DAY($A176),MeterData!$J$2:$J$200,0))</f>
        <v>480556.80000000005</v>
      </c>
      <c r="D176">
        <f t="shared" si="8"/>
        <v>480.55680000000007</v>
      </c>
      <c r="E176">
        <f>IF(D176&gt;Inputs!$B$16,D176-Inputs!$B$16,0)</f>
        <v>0</v>
      </c>
    </row>
    <row r="177" spans="1:5" x14ac:dyDescent="0.25">
      <c r="A177" s="21">
        <f t="shared" si="9"/>
        <v>41525</v>
      </c>
      <c r="B177">
        <f t="shared" si="10"/>
        <v>6</v>
      </c>
      <c r="C177" s="22">
        <f t="array" ref="C177">SUM(IF(MeterData!$D$2:$D$200=DAY($A177),MeterData!$K$2:$K$200,0))</f>
        <v>481939.20000000001</v>
      </c>
      <c r="D177">
        <f t="shared" si="8"/>
        <v>481.93920000000003</v>
      </c>
      <c r="E177">
        <f>IF(D177&gt;Inputs!$B$16,D177-Inputs!$B$16,0)</f>
        <v>0</v>
      </c>
    </row>
    <row r="178" spans="1:5" x14ac:dyDescent="0.25">
      <c r="A178" s="21">
        <f t="shared" si="9"/>
        <v>41525</v>
      </c>
      <c r="B178">
        <f t="shared" si="10"/>
        <v>7</v>
      </c>
      <c r="C178" s="22">
        <f t="array" ref="C178">SUM(IF(MeterData!$D$2:$D$200=DAY($A178),MeterData!$L$2:$L$200,0))</f>
        <v>482284.79999999999</v>
      </c>
      <c r="D178">
        <f t="shared" si="8"/>
        <v>482.28479999999996</v>
      </c>
      <c r="E178">
        <f>IF(D178&gt;Inputs!$B$16,D178-Inputs!$B$16,0)</f>
        <v>0</v>
      </c>
    </row>
    <row r="179" spans="1:5" x14ac:dyDescent="0.25">
      <c r="A179" s="21">
        <f t="shared" si="9"/>
        <v>41525</v>
      </c>
      <c r="B179">
        <f t="shared" si="10"/>
        <v>8</v>
      </c>
      <c r="C179" s="22">
        <f t="array" ref="C179">SUM(IF(MeterData!$D$2:$D$200=DAY($A179),MeterData!$M$2:$M$200,0))</f>
        <v>480211.20000000007</v>
      </c>
      <c r="D179">
        <f t="shared" si="8"/>
        <v>480.21120000000008</v>
      </c>
      <c r="E179">
        <f>IF(D179&gt;Inputs!$B$16,D179-Inputs!$B$16,0)</f>
        <v>0</v>
      </c>
    </row>
    <row r="180" spans="1:5" x14ac:dyDescent="0.25">
      <c r="A180" s="21">
        <f t="shared" si="9"/>
        <v>41525</v>
      </c>
      <c r="B180">
        <f t="shared" si="10"/>
        <v>9</v>
      </c>
      <c r="C180" s="22">
        <f t="array" ref="C180">SUM(IF(MeterData!$D$2:$D$200=DAY($A180),MeterData!$N$2:$N$200,0))</f>
        <v>481708.79999999999</v>
      </c>
      <c r="D180">
        <f t="shared" si="8"/>
        <v>481.7088</v>
      </c>
      <c r="E180">
        <f>IF(D180&gt;Inputs!$B$16,D180-Inputs!$B$16,0)</f>
        <v>0</v>
      </c>
    </row>
    <row r="181" spans="1:5" x14ac:dyDescent="0.25">
      <c r="A181" s="21">
        <f t="shared" si="9"/>
        <v>41525</v>
      </c>
      <c r="B181">
        <f t="shared" si="10"/>
        <v>10</v>
      </c>
      <c r="C181" s="22">
        <f t="array" ref="C181">SUM(IF(MeterData!$D$2:$D$200=DAY($A181),MeterData!$O$2:$O$200,0))</f>
        <v>479750.39999999997</v>
      </c>
      <c r="D181">
        <f t="shared" si="8"/>
        <v>479.75039999999996</v>
      </c>
      <c r="E181">
        <f>IF(D181&gt;Inputs!$B$16,D181-Inputs!$B$16,0)</f>
        <v>0</v>
      </c>
    </row>
    <row r="182" spans="1:5" x14ac:dyDescent="0.25">
      <c r="A182" s="21">
        <f t="shared" si="9"/>
        <v>41525</v>
      </c>
      <c r="B182">
        <f t="shared" si="10"/>
        <v>11</v>
      </c>
      <c r="C182" s="22">
        <f t="array" ref="C182">SUM(IF(MeterData!$D$2:$D$200=DAY($A182),MeterData!$P$2:$P$200,0))</f>
        <v>480729.60000000003</v>
      </c>
      <c r="D182">
        <f t="shared" si="8"/>
        <v>480.72960000000006</v>
      </c>
      <c r="E182">
        <f>IF(D182&gt;Inputs!$B$16,D182-Inputs!$B$16,0)</f>
        <v>0</v>
      </c>
    </row>
    <row r="183" spans="1:5" x14ac:dyDescent="0.25">
      <c r="A183" s="21">
        <f t="shared" si="9"/>
        <v>41525</v>
      </c>
      <c r="B183">
        <f t="shared" si="10"/>
        <v>12</v>
      </c>
      <c r="C183" s="22">
        <f t="array" ref="C183">SUM(IF(MeterData!$D$2:$D$200=DAY($A183),MeterData!$Q$2:$Q$200,0))</f>
        <v>478483.20000000001</v>
      </c>
      <c r="D183">
        <f t="shared" si="8"/>
        <v>478.48320000000001</v>
      </c>
      <c r="E183">
        <f>IF(D183&gt;Inputs!$B$16,D183-Inputs!$B$16,0)</f>
        <v>0</v>
      </c>
    </row>
    <row r="184" spans="1:5" x14ac:dyDescent="0.25">
      <c r="A184" s="21">
        <f t="shared" si="9"/>
        <v>41525</v>
      </c>
      <c r="B184">
        <f t="shared" si="10"/>
        <v>13</v>
      </c>
      <c r="C184" s="22">
        <f t="array" ref="C184">SUM(IF(MeterData!$D$2:$D$200=DAY($A184),MeterData!$R$2:$R$200,0))</f>
        <v>479520</v>
      </c>
      <c r="D184">
        <f t="shared" si="8"/>
        <v>479.52</v>
      </c>
      <c r="E184">
        <f>IF(D184&gt;Inputs!$B$16,D184-Inputs!$B$16,0)</f>
        <v>0</v>
      </c>
    </row>
    <row r="185" spans="1:5" x14ac:dyDescent="0.25">
      <c r="A185" s="21">
        <f t="shared" si="9"/>
        <v>41525</v>
      </c>
      <c r="B185">
        <f t="shared" si="10"/>
        <v>14</v>
      </c>
      <c r="C185" s="22">
        <f t="array" ref="C185">SUM(IF(MeterData!$D$2:$D$200=DAY($A185),MeterData!$S$2:$S$200,0))</f>
        <v>465638.40000000002</v>
      </c>
      <c r="D185">
        <f t="shared" si="8"/>
        <v>465.63840000000005</v>
      </c>
      <c r="E185">
        <f>IF(D185&gt;Inputs!$B$16,D185-Inputs!$B$16,0)</f>
        <v>0</v>
      </c>
    </row>
    <row r="186" spans="1:5" x14ac:dyDescent="0.25">
      <c r="A186" s="21">
        <f t="shared" si="9"/>
        <v>41525</v>
      </c>
      <c r="B186">
        <f t="shared" si="10"/>
        <v>15</v>
      </c>
      <c r="C186" s="22">
        <f t="array" ref="C186">SUM(IF(MeterData!$D$2:$D$200=DAY($A186),MeterData!$T$2:$T$200,0))</f>
        <v>477964.80000000005</v>
      </c>
      <c r="D186">
        <f t="shared" si="8"/>
        <v>477.96480000000003</v>
      </c>
      <c r="E186">
        <f>IF(D186&gt;Inputs!$B$16,D186-Inputs!$B$16,0)</f>
        <v>0</v>
      </c>
    </row>
    <row r="187" spans="1:5" x14ac:dyDescent="0.25">
      <c r="A187" s="21">
        <f t="shared" si="9"/>
        <v>41525</v>
      </c>
      <c r="B187">
        <f t="shared" si="10"/>
        <v>16</v>
      </c>
      <c r="C187" s="22">
        <f t="array" ref="C187">SUM(IF(MeterData!$D$2:$D$200=DAY($A187),MeterData!$U$2:$U$200,0))</f>
        <v>478943.99999999994</v>
      </c>
      <c r="D187">
        <f t="shared" si="8"/>
        <v>478.94399999999996</v>
      </c>
      <c r="E187">
        <f>IF(D187&gt;Inputs!$B$16,D187-Inputs!$B$16,0)</f>
        <v>0</v>
      </c>
    </row>
    <row r="188" spans="1:5" x14ac:dyDescent="0.25">
      <c r="A188" s="21">
        <f t="shared" si="9"/>
        <v>41525</v>
      </c>
      <c r="B188">
        <f t="shared" si="10"/>
        <v>17</v>
      </c>
      <c r="C188" s="22">
        <f t="array" ref="C188">SUM(IF(MeterData!$D$2:$D$200=DAY($A188),MeterData!$V$2:$V$200,0))</f>
        <v>479865.59999999998</v>
      </c>
      <c r="D188">
        <f t="shared" si="8"/>
        <v>479.86559999999997</v>
      </c>
      <c r="E188">
        <f>IF(D188&gt;Inputs!$B$16,D188-Inputs!$B$16,0)</f>
        <v>0</v>
      </c>
    </row>
    <row r="189" spans="1:5" x14ac:dyDescent="0.25">
      <c r="A189" s="21">
        <f t="shared" si="9"/>
        <v>41525</v>
      </c>
      <c r="B189">
        <f t="shared" si="10"/>
        <v>18</v>
      </c>
      <c r="C189" s="22">
        <f t="array" ref="C189">SUM(IF(MeterData!$D$2:$D$200=DAY($A189),MeterData!$W$2:$W$200,0))</f>
        <v>481017.60000000003</v>
      </c>
      <c r="D189">
        <f t="shared" si="8"/>
        <v>481.01760000000002</v>
      </c>
      <c r="E189">
        <f>IF(D189&gt;Inputs!$B$16,D189-Inputs!$B$16,0)</f>
        <v>0</v>
      </c>
    </row>
    <row r="190" spans="1:5" x14ac:dyDescent="0.25">
      <c r="A190" s="21">
        <f t="shared" si="9"/>
        <v>41525</v>
      </c>
      <c r="B190">
        <f t="shared" si="10"/>
        <v>19</v>
      </c>
      <c r="C190" s="22">
        <f t="array" ref="C190">SUM(IF(MeterData!$D$2:$D$200=DAY($A190),MeterData!$X$2:$X$200,0))</f>
        <v>479808</v>
      </c>
      <c r="D190">
        <f t="shared" si="8"/>
        <v>479.80799999999999</v>
      </c>
      <c r="E190">
        <f>IF(D190&gt;Inputs!$B$16,D190-Inputs!$B$16,0)</f>
        <v>0</v>
      </c>
    </row>
    <row r="191" spans="1:5" x14ac:dyDescent="0.25">
      <c r="A191" s="21">
        <f t="shared" si="9"/>
        <v>41525</v>
      </c>
      <c r="B191">
        <f t="shared" si="10"/>
        <v>20</v>
      </c>
      <c r="C191" s="22">
        <f t="array" ref="C191">SUM(IF(MeterData!$D$2:$D$200=DAY($A191),MeterData!$Y$2:$Y$200,0))</f>
        <v>476121.60000000003</v>
      </c>
      <c r="D191">
        <f t="shared" si="8"/>
        <v>476.12160000000006</v>
      </c>
      <c r="E191">
        <f>IF(D191&gt;Inputs!$B$16,D191-Inputs!$B$16,0)</f>
        <v>0</v>
      </c>
    </row>
    <row r="192" spans="1:5" x14ac:dyDescent="0.25">
      <c r="A192" s="21">
        <f t="shared" si="9"/>
        <v>41525</v>
      </c>
      <c r="B192">
        <f t="shared" si="10"/>
        <v>21</v>
      </c>
      <c r="C192" s="22">
        <f t="array" ref="C192">SUM(IF(MeterData!$D$2:$D$200=DAY($A192),MeterData!$Z$2:$Z$200,0))</f>
        <v>479116.79999999999</v>
      </c>
      <c r="D192">
        <f t="shared" si="8"/>
        <v>479.11680000000001</v>
      </c>
      <c r="E192">
        <f>IF(D192&gt;Inputs!$B$16,D192-Inputs!$B$16,0)</f>
        <v>0</v>
      </c>
    </row>
    <row r="193" spans="1:5" x14ac:dyDescent="0.25">
      <c r="A193" s="21">
        <f t="shared" si="9"/>
        <v>41525</v>
      </c>
      <c r="B193">
        <f t="shared" si="10"/>
        <v>22</v>
      </c>
      <c r="C193" s="22">
        <f t="array" ref="C193">SUM(IF(MeterData!$D$2:$D$200=DAY($A193),MeterData!$AA$2:$AA$200,0))</f>
        <v>479404.80000000005</v>
      </c>
      <c r="D193">
        <f t="shared" si="8"/>
        <v>479.40480000000002</v>
      </c>
      <c r="E193">
        <f>IF(D193&gt;Inputs!$B$16,D193-Inputs!$B$16,0)</f>
        <v>0</v>
      </c>
    </row>
    <row r="194" spans="1:5" x14ac:dyDescent="0.25">
      <c r="A194" s="21">
        <f t="shared" si="9"/>
        <v>41525</v>
      </c>
      <c r="B194">
        <f t="shared" si="10"/>
        <v>23</v>
      </c>
      <c r="C194" s="22">
        <f t="array" ref="C194">SUM(IF(MeterData!$D$2:$D$200=DAY($A194),MeterData!$AB$2:$AB$200,0))</f>
        <v>479462.40000000002</v>
      </c>
      <c r="D194">
        <f t="shared" si="8"/>
        <v>479.4624</v>
      </c>
      <c r="E194">
        <f>IF(D194&gt;Inputs!$B$16,D194-Inputs!$B$16,0)</f>
        <v>0</v>
      </c>
    </row>
    <row r="195" spans="1:5" x14ac:dyDescent="0.25">
      <c r="A195" s="21">
        <f t="shared" si="9"/>
        <v>41525</v>
      </c>
      <c r="B195">
        <f t="shared" si="10"/>
        <v>24</v>
      </c>
      <c r="C195" s="22">
        <f t="array" ref="C195">SUM(IF(MeterData!$D$2:$D$200=DAY($A195),MeterData!$AC$2:$AC$200,0))</f>
        <v>479808</v>
      </c>
      <c r="D195">
        <f t="shared" si="8"/>
        <v>479.80799999999999</v>
      </c>
      <c r="E195">
        <f>IF(D195&gt;Inputs!$B$16,D195-Inputs!$B$16,0)</f>
        <v>0</v>
      </c>
    </row>
    <row r="196" spans="1:5" x14ac:dyDescent="0.25">
      <c r="A196" s="21">
        <f t="shared" si="9"/>
        <v>41526</v>
      </c>
      <c r="B196">
        <f t="shared" si="10"/>
        <v>1</v>
      </c>
      <c r="C196" s="22">
        <f t="array" ref="C196">SUM(IF(MeterData!$D$2:$D$200=DAY($A196),MeterData!$F$2:$F$200,0))</f>
        <v>479289.59999999998</v>
      </c>
      <c r="D196">
        <f t="shared" si="8"/>
        <v>479.28959999999995</v>
      </c>
      <c r="E196">
        <f>IF(D196&gt;Inputs!$B$16,D196-Inputs!$B$16,0)</f>
        <v>0</v>
      </c>
    </row>
    <row r="197" spans="1:5" x14ac:dyDescent="0.25">
      <c r="A197" s="21">
        <f t="shared" si="9"/>
        <v>41526</v>
      </c>
      <c r="B197">
        <f t="shared" si="10"/>
        <v>2</v>
      </c>
      <c r="C197" s="22">
        <f t="array" ref="C197">SUM(IF(MeterData!$D$2:$D$200=DAY($A197),MeterData!$G$2:$G$200,0))</f>
        <v>481881.59999999998</v>
      </c>
      <c r="D197">
        <f t="shared" ref="D197:D260" si="11">C197/1000</f>
        <v>481.88159999999999</v>
      </c>
      <c r="E197">
        <f>IF(D197&gt;Inputs!$B$16,D197-Inputs!$B$16,0)</f>
        <v>0</v>
      </c>
    </row>
    <row r="198" spans="1:5" x14ac:dyDescent="0.25">
      <c r="A198" s="21">
        <f t="shared" si="9"/>
        <v>41526</v>
      </c>
      <c r="B198">
        <f t="shared" si="10"/>
        <v>3</v>
      </c>
      <c r="C198" s="22">
        <f t="array" ref="C198">SUM(IF(MeterData!$D$2:$D$200=DAY($A198),MeterData!$H$2:$H$200,0))</f>
        <v>480499.19999999995</v>
      </c>
      <c r="D198">
        <f t="shared" si="11"/>
        <v>480.49919999999997</v>
      </c>
      <c r="E198">
        <f>IF(D198&gt;Inputs!$B$16,D198-Inputs!$B$16,0)</f>
        <v>0</v>
      </c>
    </row>
    <row r="199" spans="1:5" x14ac:dyDescent="0.25">
      <c r="A199" s="21">
        <f t="shared" si="9"/>
        <v>41526</v>
      </c>
      <c r="B199">
        <f t="shared" si="10"/>
        <v>4</v>
      </c>
      <c r="C199" s="22">
        <f t="array" ref="C199">SUM(IF(MeterData!$D$2:$D$200=DAY($A199),MeterData!$I$2:$I$200,0))</f>
        <v>481248</v>
      </c>
      <c r="D199">
        <f t="shared" si="11"/>
        <v>481.24799999999999</v>
      </c>
      <c r="E199">
        <f>IF(D199&gt;Inputs!$B$16,D199-Inputs!$B$16,0)</f>
        <v>0</v>
      </c>
    </row>
    <row r="200" spans="1:5" x14ac:dyDescent="0.25">
      <c r="A200" s="21">
        <f t="shared" si="9"/>
        <v>41526</v>
      </c>
      <c r="B200">
        <f t="shared" si="10"/>
        <v>5</v>
      </c>
      <c r="C200" s="22">
        <f t="array" ref="C200">SUM(IF(MeterData!$D$2:$D$200=DAY($A200),MeterData!$J$2:$J$200,0))</f>
        <v>463968</v>
      </c>
      <c r="D200">
        <f t="shared" si="11"/>
        <v>463.96800000000002</v>
      </c>
      <c r="E200">
        <f>IF(D200&gt;Inputs!$B$16,D200-Inputs!$B$16,0)</f>
        <v>0</v>
      </c>
    </row>
    <row r="201" spans="1:5" x14ac:dyDescent="0.25">
      <c r="A201" s="21">
        <f t="shared" si="9"/>
        <v>41526</v>
      </c>
      <c r="B201">
        <f t="shared" si="10"/>
        <v>6</v>
      </c>
      <c r="C201" s="22">
        <f t="array" ref="C201">SUM(IF(MeterData!$D$2:$D$200=DAY($A201),MeterData!$K$2:$K$200,0))</f>
        <v>472320</v>
      </c>
      <c r="D201">
        <f t="shared" si="11"/>
        <v>472.32</v>
      </c>
      <c r="E201">
        <f>IF(D201&gt;Inputs!$B$16,D201-Inputs!$B$16,0)</f>
        <v>0</v>
      </c>
    </row>
    <row r="202" spans="1:5" x14ac:dyDescent="0.25">
      <c r="A202" s="21">
        <f t="shared" si="9"/>
        <v>41526</v>
      </c>
      <c r="B202">
        <f t="shared" si="10"/>
        <v>7</v>
      </c>
      <c r="C202" s="22">
        <f t="array" ref="C202">SUM(IF(MeterData!$D$2:$D$200=DAY($A202),MeterData!$L$2:$L$200,0))</f>
        <v>479923.19999999995</v>
      </c>
      <c r="D202">
        <f t="shared" si="11"/>
        <v>479.92319999999995</v>
      </c>
      <c r="E202">
        <f>IF(D202&gt;Inputs!$B$16,D202-Inputs!$B$16,0)</f>
        <v>0</v>
      </c>
    </row>
    <row r="203" spans="1:5" x14ac:dyDescent="0.25">
      <c r="A203" s="21">
        <f t="shared" si="9"/>
        <v>41526</v>
      </c>
      <c r="B203">
        <f t="shared" si="10"/>
        <v>8</v>
      </c>
      <c r="C203" s="22">
        <f t="array" ref="C203">SUM(IF(MeterData!$D$2:$D$200=DAY($A203),MeterData!$M$2:$M$200,0))</f>
        <v>479404.79999999999</v>
      </c>
      <c r="D203">
        <f t="shared" si="11"/>
        <v>479.40479999999997</v>
      </c>
      <c r="E203">
        <f>IF(D203&gt;Inputs!$B$16,D203-Inputs!$B$16,0)</f>
        <v>0</v>
      </c>
    </row>
    <row r="204" spans="1:5" x14ac:dyDescent="0.25">
      <c r="A204" s="21">
        <f t="shared" si="9"/>
        <v>41526</v>
      </c>
      <c r="B204">
        <f t="shared" si="10"/>
        <v>9</v>
      </c>
      <c r="C204" s="22">
        <f t="array" ref="C204">SUM(IF(MeterData!$D$2:$D$200=DAY($A204),MeterData!$N$2:$N$200,0))</f>
        <v>480153.59999999998</v>
      </c>
      <c r="D204">
        <f t="shared" si="11"/>
        <v>480.15359999999998</v>
      </c>
      <c r="E204">
        <f>IF(D204&gt;Inputs!$B$16,D204-Inputs!$B$16,0)</f>
        <v>0</v>
      </c>
    </row>
    <row r="205" spans="1:5" x14ac:dyDescent="0.25">
      <c r="A205" s="21">
        <f t="shared" si="9"/>
        <v>41526</v>
      </c>
      <c r="B205">
        <f t="shared" si="10"/>
        <v>10</v>
      </c>
      <c r="C205" s="22">
        <f t="array" ref="C205">SUM(IF(MeterData!$D$2:$D$200=DAY($A205),MeterData!$O$2:$O$200,0))</f>
        <v>482745.59999999998</v>
      </c>
      <c r="D205">
        <f t="shared" si="11"/>
        <v>482.74559999999997</v>
      </c>
      <c r="E205">
        <f>IF(D205&gt;Inputs!$B$16,D205-Inputs!$B$16,0)</f>
        <v>0</v>
      </c>
    </row>
    <row r="206" spans="1:5" x14ac:dyDescent="0.25">
      <c r="A206" s="21">
        <f t="shared" si="9"/>
        <v>41526</v>
      </c>
      <c r="B206">
        <f t="shared" si="10"/>
        <v>11</v>
      </c>
      <c r="C206" s="22">
        <f t="array" ref="C206">SUM(IF(MeterData!$D$2:$D$200=DAY($A206),MeterData!$P$2:$P$200,0))</f>
        <v>482169.59999999998</v>
      </c>
      <c r="D206">
        <f t="shared" si="11"/>
        <v>482.1696</v>
      </c>
      <c r="E206">
        <f>IF(D206&gt;Inputs!$B$16,D206-Inputs!$B$16,0)</f>
        <v>0</v>
      </c>
    </row>
    <row r="207" spans="1:5" x14ac:dyDescent="0.25">
      <c r="A207" s="21">
        <f t="shared" si="9"/>
        <v>41526</v>
      </c>
      <c r="B207">
        <f t="shared" si="10"/>
        <v>12</v>
      </c>
      <c r="C207" s="22">
        <f t="array" ref="C207">SUM(IF(MeterData!$D$2:$D$200=DAY($A207),MeterData!$Q$2:$Q$200,0))</f>
        <v>480902.40000000008</v>
      </c>
      <c r="D207">
        <f t="shared" si="11"/>
        <v>480.90240000000006</v>
      </c>
      <c r="E207">
        <f>IF(D207&gt;Inputs!$B$16,D207-Inputs!$B$16,0)</f>
        <v>0</v>
      </c>
    </row>
    <row r="208" spans="1:5" x14ac:dyDescent="0.25">
      <c r="A208" s="21">
        <f t="shared" si="9"/>
        <v>41526</v>
      </c>
      <c r="B208">
        <f t="shared" si="10"/>
        <v>13</v>
      </c>
      <c r="C208" s="22">
        <f t="array" ref="C208">SUM(IF(MeterData!$D$2:$D$200=DAY($A208),MeterData!$R$2:$R$200,0))</f>
        <v>485280</v>
      </c>
      <c r="D208">
        <f t="shared" si="11"/>
        <v>485.28</v>
      </c>
      <c r="E208">
        <f>IF(D208&gt;Inputs!$B$16,D208-Inputs!$B$16,0)</f>
        <v>0</v>
      </c>
    </row>
    <row r="209" spans="1:5" x14ac:dyDescent="0.25">
      <c r="A209" s="21">
        <f t="shared" si="9"/>
        <v>41526</v>
      </c>
      <c r="B209">
        <f t="shared" si="10"/>
        <v>14</v>
      </c>
      <c r="C209" s="22">
        <f t="array" ref="C209">SUM(IF(MeterData!$D$2:$D$200=DAY($A209),MeterData!$S$2:$S$200,0))</f>
        <v>483264</v>
      </c>
      <c r="D209">
        <f t="shared" si="11"/>
        <v>483.26400000000001</v>
      </c>
      <c r="E209">
        <f>IF(D209&gt;Inputs!$B$16,D209-Inputs!$B$16,0)</f>
        <v>0</v>
      </c>
    </row>
    <row r="210" spans="1:5" x14ac:dyDescent="0.25">
      <c r="A210" s="21">
        <f t="shared" si="9"/>
        <v>41526</v>
      </c>
      <c r="B210">
        <f t="shared" si="10"/>
        <v>15</v>
      </c>
      <c r="C210" s="22">
        <f t="array" ref="C210">SUM(IF(MeterData!$D$2:$D$200=DAY($A210),MeterData!$T$2:$T$200,0))</f>
        <v>480326.39999999997</v>
      </c>
      <c r="D210">
        <f t="shared" si="11"/>
        <v>480.32639999999998</v>
      </c>
      <c r="E210">
        <f>IF(D210&gt;Inputs!$B$16,D210-Inputs!$B$16,0)</f>
        <v>0</v>
      </c>
    </row>
    <row r="211" spans="1:5" x14ac:dyDescent="0.25">
      <c r="A211" s="21">
        <f t="shared" si="9"/>
        <v>41526</v>
      </c>
      <c r="B211">
        <f t="shared" si="10"/>
        <v>16</v>
      </c>
      <c r="C211" s="22">
        <f t="array" ref="C211">SUM(IF(MeterData!$D$2:$D$200=DAY($A211),MeterData!$U$2:$U$200,0))</f>
        <v>481939.20000000001</v>
      </c>
      <c r="D211">
        <f t="shared" si="11"/>
        <v>481.93920000000003</v>
      </c>
      <c r="E211">
        <f>IF(D211&gt;Inputs!$B$16,D211-Inputs!$B$16,0)</f>
        <v>0</v>
      </c>
    </row>
    <row r="212" spans="1:5" x14ac:dyDescent="0.25">
      <c r="A212" s="21">
        <f t="shared" si="9"/>
        <v>41526</v>
      </c>
      <c r="B212">
        <f t="shared" si="10"/>
        <v>17</v>
      </c>
      <c r="C212" s="22">
        <f t="array" ref="C212">SUM(IF(MeterData!$D$2:$D$200=DAY($A212),MeterData!$V$2:$V$200,0))</f>
        <v>481766.40000000002</v>
      </c>
      <c r="D212">
        <f t="shared" si="11"/>
        <v>481.76640000000003</v>
      </c>
      <c r="E212">
        <f>IF(D212&gt;Inputs!$B$16,D212-Inputs!$B$16,0)</f>
        <v>0</v>
      </c>
    </row>
    <row r="213" spans="1:5" x14ac:dyDescent="0.25">
      <c r="A213" s="21">
        <f t="shared" si="9"/>
        <v>41526</v>
      </c>
      <c r="B213">
        <f t="shared" si="10"/>
        <v>18</v>
      </c>
      <c r="C213" s="22">
        <f t="array" ref="C213">SUM(IF(MeterData!$D$2:$D$200=DAY($A213),MeterData!$W$2:$W$200,0))</f>
        <v>480729.59999999998</v>
      </c>
      <c r="D213">
        <f t="shared" si="11"/>
        <v>480.7296</v>
      </c>
      <c r="E213">
        <f>IF(D213&gt;Inputs!$B$16,D213-Inputs!$B$16,0)</f>
        <v>0</v>
      </c>
    </row>
    <row r="214" spans="1:5" x14ac:dyDescent="0.25">
      <c r="A214" s="21">
        <f t="shared" si="9"/>
        <v>41526</v>
      </c>
      <c r="B214">
        <f t="shared" si="10"/>
        <v>19</v>
      </c>
      <c r="C214" s="22">
        <f t="array" ref="C214">SUM(IF(MeterData!$D$2:$D$200=DAY($A214),MeterData!$X$2:$X$200,0))</f>
        <v>481996.80000000005</v>
      </c>
      <c r="D214">
        <f t="shared" si="11"/>
        <v>481.99680000000006</v>
      </c>
      <c r="E214">
        <f>IF(D214&gt;Inputs!$B$16,D214-Inputs!$B$16,0)</f>
        <v>0</v>
      </c>
    </row>
    <row r="215" spans="1:5" x14ac:dyDescent="0.25">
      <c r="A215" s="21">
        <f t="shared" si="9"/>
        <v>41526</v>
      </c>
      <c r="B215">
        <f t="shared" si="10"/>
        <v>20</v>
      </c>
      <c r="C215" s="22">
        <f t="array" ref="C215">SUM(IF(MeterData!$D$2:$D$200=DAY($A215),MeterData!$Y$2:$Y$200,0))</f>
        <v>479635.20000000001</v>
      </c>
      <c r="D215">
        <f t="shared" si="11"/>
        <v>479.6352</v>
      </c>
      <c r="E215">
        <f>IF(D215&gt;Inputs!$B$16,D215-Inputs!$B$16,0)</f>
        <v>0</v>
      </c>
    </row>
    <row r="216" spans="1:5" x14ac:dyDescent="0.25">
      <c r="A216" s="21">
        <f t="shared" si="9"/>
        <v>41526</v>
      </c>
      <c r="B216">
        <f t="shared" si="10"/>
        <v>21</v>
      </c>
      <c r="C216" s="22">
        <f t="array" ref="C216">SUM(IF(MeterData!$D$2:$D$200=DAY($A216),MeterData!$Z$2:$Z$200,0))</f>
        <v>480038.39999999997</v>
      </c>
      <c r="D216">
        <f t="shared" si="11"/>
        <v>480.03839999999997</v>
      </c>
      <c r="E216">
        <f>IF(D216&gt;Inputs!$B$16,D216-Inputs!$B$16,0)</f>
        <v>0</v>
      </c>
    </row>
    <row r="217" spans="1:5" x14ac:dyDescent="0.25">
      <c r="A217" s="21">
        <f t="shared" si="9"/>
        <v>41526</v>
      </c>
      <c r="B217">
        <f t="shared" si="10"/>
        <v>22</v>
      </c>
      <c r="C217" s="22">
        <f t="array" ref="C217">SUM(IF(MeterData!$D$2:$D$200=DAY($A217),MeterData!$AA$2:$AA$200,0))</f>
        <v>482169.59999999998</v>
      </c>
      <c r="D217">
        <f t="shared" si="11"/>
        <v>482.1696</v>
      </c>
      <c r="E217">
        <f>IF(D217&gt;Inputs!$B$16,D217-Inputs!$B$16,0)</f>
        <v>0</v>
      </c>
    </row>
    <row r="218" spans="1:5" x14ac:dyDescent="0.25">
      <c r="A218" s="21">
        <f t="shared" si="9"/>
        <v>41526</v>
      </c>
      <c r="B218">
        <f t="shared" si="10"/>
        <v>23</v>
      </c>
      <c r="C218" s="22">
        <f t="array" ref="C218">SUM(IF(MeterData!$D$2:$D$200=DAY($A218),MeterData!$AB$2:$AB$200,0))</f>
        <v>480326.40000000002</v>
      </c>
      <c r="D218">
        <f t="shared" si="11"/>
        <v>480.32640000000004</v>
      </c>
      <c r="E218">
        <f>IF(D218&gt;Inputs!$B$16,D218-Inputs!$B$16,0)</f>
        <v>0</v>
      </c>
    </row>
    <row r="219" spans="1:5" x14ac:dyDescent="0.25">
      <c r="A219" s="21">
        <f t="shared" si="9"/>
        <v>41526</v>
      </c>
      <c r="B219">
        <f t="shared" si="10"/>
        <v>24</v>
      </c>
      <c r="C219" s="22">
        <f t="array" ref="C219">SUM(IF(MeterData!$D$2:$D$200=DAY($A219),MeterData!$AC$2:$AC$200,0))</f>
        <v>480787.20000000001</v>
      </c>
      <c r="D219">
        <f t="shared" si="11"/>
        <v>480.78719999999998</v>
      </c>
      <c r="E219">
        <f>IF(D219&gt;Inputs!$B$16,D219-Inputs!$B$16,0)</f>
        <v>0</v>
      </c>
    </row>
    <row r="220" spans="1:5" x14ac:dyDescent="0.25">
      <c r="A220" s="21">
        <f t="shared" si="9"/>
        <v>41527</v>
      </c>
      <c r="B220">
        <f t="shared" si="10"/>
        <v>1</v>
      </c>
      <c r="C220" s="22">
        <f t="array" ref="C220">SUM(IF(MeterData!$D$2:$D$200=DAY($A220),MeterData!$F$2:$F$200,0))</f>
        <v>482688</v>
      </c>
      <c r="D220">
        <f t="shared" si="11"/>
        <v>482.68799999999999</v>
      </c>
      <c r="E220">
        <f>IF(D220&gt;Inputs!$B$16,D220-Inputs!$B$16,0)</f>
        <v>0</v>
      </c>
    </row>
    <row r="221" spans="1:5" x14ac:dyDescent="0.25">
      <c r="A221" s="21">
        <f t="shared" ref="A221:A284" si="12">A197+1</f>
        <v>41527</v>
      </c>
      <c r="B221">
        <f t="shared" ref="B221:B284" si="13">B197</f>
        <v>2</v>
      </c>
      <c r="C221" s="22">
        <f t="array" ref="C221">SUM(IF(MeterData!$D$2:$D$200=DAY($A221),MeterData!$G$2:$G$200,0))</f>
        <v>481651.19999999995</v>
      </c>
      <c r="D221">
        <f t="shared" si="11"/>
        <v>481.65119999999996</v>
      </c>
      <c r="E221">
        <f>IF(D221&gt;Inputs!$B$16,D221-Inputs!$B$16,0)</f>
        <v>0</v>
      </c>
    </row>
    <row r="222" spans="1:5" x14ac:dyDescent="0.25">
      <c r="A222" s="21">
        <f t="shared" si="12"/>
        <v>41527</v>
      </c>
      <c r="B222">
        <f t="shared" si="13"/>
        <v>3</v>
      </c>
      <c r="C222" s="22">
        <f t="array" ref="C222">SUM(IF(MeterData!$D$2:$D$200=DAY($A222),MeterData!$H$2:$H$200,0))</f>
        <v>482457.59999999998</v>
      </c>
      <c r="D222">
        <f t="shared" si="11"/>
        <v>482.45759999999996</v>
      </c>
      <c r="E222">
        <f>IF(D222&gt;Inputs!$B$16,D222-Inputs!$B$16,0)</f>
        <v>0</v>
      </c>
    </row>
    <row r="223" spans="1:5" x14ac:dyDescent="0.25">
      <c r="A223" s="21">
        <f t="shared" si="12"/>
        <v>41527</v>
      </c>
      <c r="B223">
        <f t="shared" si="13"/>
        <v>4</v>
      </c>
      <c r="C223" s="22">
        <f t="array" ref="C223">SUM(IF(MeterData!$D$2:$D$200=DAY($A223),MeterData!$I$2:$I$200,0))</f>
        <v>450259.20000000001</v>
      </c>
      <c r="D223">
        <f t="shared" si="11"/>
        <v>450.25920000000002</v>
      </c>
      <c r="E223">
        <f>IF(D223&gt;Inputs!$B$16,D223-Inputs!$B$16,0)</f>
        <v>0</v>
      </c>
    </row>
    <row r="224" spans="1:5" x14ac:dyDescent="0.25">
      <c r="A224" s="21">
        <f t="shared" si="12"/>
        <v>41527</v>
      </c>
      <c r="B224">
        <f t="shared" si="13"/>
        <v>5</v>
      </c>
      <c r="C224" s="22">
        <f t="array" ref="C224">SUM(IF(MeterData!$D$2:$D$200=DAY($A224),MeterData!$J$2:$J$200,0))</f>
        <v>481248</v>
      </c>
      <c r="D224">
        <f t="shared" si="11"/>
        <v>481.24799999999999</v>
      </c>
      <c r="E224">
        <f>IF(D224&gt;Inputs!$B$16,D224-Inputs!$B$16,0)</f>
        <v>0</v>
      </c>
    </row>
    <row r="225" spans="1:5" x14ac:dyDescent="0.25">
      <c r="A225" s="21">
        <f t="shared" si="12"/>
        <v>41527</v>
      </c>
      <c r="B225">
        <f t="shared" si="13"/>
        <v>6</v>
      </c>
      <c r="C225" s="22">
        <f t="array" ref="C225">SUM(IF(MeterData!$D$2:$D$200=DAY($A225),MeterData!$K$2:$K$200,0))</f>
        <v>472723.20000000001</v>
      </c>
      <c r="D225">
        <f t="shared" si="11"/>
        <v>472.72320000000002</v>
      </c>
      <c r="E225">
        <f>IF(D225&gt;Inputs!$B$16,D225-Inputs!$B$16,0)</f>
        <v>0</v>
      </c>
    </row>
    <row r="226" spans="1:5" x14ac:dyDescent="0.25">
      <c r="A226" s="21">
        <f t="shared" si="12"/>
        <v>41527</v>
      </c>
      <c r="B226">
        <f t="shared" si="13"/>
        <v>7</v>
      </c>
      <c r="C226" s="22">
        <f t="array" ref="C226">SUM(IF(MeterData!$D$2:$D$200=DAY($A226),MeterData!$L$2:$L$200,0))</f>
        <v>480556.79999999999</v>
      </c>
      <c r="D226">
        <f t="shared" si="11"/>
        <v>480.55680000000001</v>
      </c>
      <c r="E226">
        <f>IF(D226&gt;Inputs!$B$16,D226-Inputs!$B$16,0)</f>
        <v>0</v>
      </c>
    </row>
    <row r="227" spans="1:5" x14ac:dyDescent="0.25">
      <c r="A227" s="21">
        <f t="shared" si="12"/>
        <v>41527</v>
      </c>
      <c r="B227">
        <f t="shared" si="13"/>
        <v>8</v>
      </c>
      <c r="C227" s="22">
        <f t="array" ref="C227">SUM(IF(MeterData!$D$2:$D$200=DAY($A227),MeterData!$M$2:$M$200,0))</f>
        <v>477216</v>
      </c>
      <c r="D227">
        <f t="shared" si="11"/>
        <v>477.21600000000001</v>
      </c>
      <c r="E227">
        <f>IF(D227&gt;Inputs!$B$16,D227-Inputs!$B$16,0)</f>
        <v>0</v>
      </c>
    </row>
    <row r="228" spans="1:5" x14ac:dyDescent="0.25">
      <c r="A228" s="21">
        <f t="shared" si="12"/>
        <v>41527</v>
      </c>
      <c r="B228">
        <f t="shared" si="13"/>
        <v>9</v>
      </c>
      <c r="C228" s="22">
        <f t="array" ref="C228">SUM(IF(MeterData!$D$2:$D$200=DAY($A228),MeterData!$N$2:$N$200,0))</f>
        <v>482630.39999999997</v>
      </c>
      <c r="D228">
        <f t="shared" si="11"/>
        <v>482.63039999999995</v>
      </c>
      <c r="E228">
        <f>IF(D228&gt;Inputs!$B$16,D228-Inputs!$B$16,0)</f>
        <v>0</v>
      </c>
    </row>
    <row r="229" spans="1:5" x14ac:dyDescent="0.25">
      <c r="A229" s="21">
        <f t="shared" si="12"/>
        <v>41527</v>
      </c>
      <c r="B229">
        <f t="shared" si="13"/>
        <v>10</v>
      </c>
      <c r="C229" s="22">
        <f t="array" ref="C229">SUM(IF(MeterData!$D$2:$D$200=DAY($A229),MeterData!$O$2:$O$200,0))</f>
        <v>482284.79999999993</v>
      </c>
      <c r="D229">
        <f t="shared" si="11"/>
        <v>482.2847999999999</v>
      </c>
      <c r="E229">
        <f>IF(D229&gt;Inputs!$B$16,D229-Inputs!$B$16,0)</f>
        <v>0</v>
      </c>
    </row>
    <row r="230" spans="1:5" x14ac:dyDescent="0.25">
      <c r="A230" s="21">
        <f t="shared" si="12"/>
        <v>41527</v>
      </c>
      <c r="B230">
        <f t="shared" si="13"/>
        <v>11</v>
      </c>
      <c r="C230" s="22">
        <f t="array" ref="C230">SUM(IF(MeterData!$D$2:$D$200=DAY($A230),MeterData!$P$2:$P$200,0))</f>
        <v>481478.40000000002</v>
      </c>
      <c r="D230">
        <f t="shared" si="11"/>
        <v>481.47840000000002</v>
      </c>
      <c r="E230">
        <f>IF(D230&gt;Inputs!$B$16,D230-Inputs!$B$16,0)</f>
        <v>0</v>
      </c>
    </row>
    <row r="231" spans="1:5" x14ac:dyDescent="0.25">
      <c r="A231" s="21">
        <f t="shared" si="12"/>
        <v>41527</v>
      </c>
      <c r="B231">
        <f t="shared" si="13"/>
        <v>12</v>
      </c>
      <c r="C231" s="22">
        <f t="array" ref="C231">SUM(IF(MeterData!$D$2:$D$200=DAY($A231),MeterData!$Q$2:$Q$200,0))</f>
        <v>481190.40000000002</v>
      </c>
      <c r="D231">
        <f t="shared" si="11"/>
        <v>481.19040000000001</v>
      </c>
      <c r="E231">
        <f>IF(D231&gt;Inputs!$B$16,D231-Inputs!$B$16,0)</f>
        <v>0</v>
      </c>
    </row>
    <row r="232" spans="1:5" x14ac:dyDescent="0.25">
      <c r="A232" s="21">
        <f t="shared" si="12"/>
        <v>41527</v>
      </c>
      <c r="B232">
        <f t="shared" si="13"/>
        <v>13</v>
      </c>
      <c r="C232" s="22">
        <f t="array" ref="C232">SUM(IF(MeterData!$D$2:$D$200=DAY($A232),MeterData!$R$2:$R$200,0))</f>
        <v>483091.19999999995</v>
      </c>
      <c r="D232">
        <f t="shared" si="11"/>
        <v>483.09119999999996</v>
      </c>
      <c r="E232">
        <f>IF(D232&gt;Inputs!$B$16,D232-Inputs!$B$16,0)</f>
        <v>0</v>
      </c>
    </row>
    <row r="233" spans="1:5" x14ac:dyDescent="0.25">
      <c r="A233" s="21">
        <f t="shared" si="12"/>
        <v>41527</v>
      </c>
      <c r="B233">
        <f t="shared" si="13"/>
        <v>14</v>
      </c>
      <c r="C233" s="22">
        <f t="array" ref="C233">SUM(IF(MeterData!$D$2:$D$200=DAY($A233),MeterData!$S$2:$S$200,0))</f>
        <v>479980.79999999999</v>
      </c>
      <c r="D233">
        <f t="shared" si="11"/>
        <v>479.98079999999999</v>
      </c>
      <c r="E233">
        <f>IF(D233&gt;Inputs!$B$16,D233-Inputs!$B$16,0)</f>
        <v>0</v>
      </c>
    </row>
    <row r="234" spans="1:5" x14ac:dyDescent="0.25">
      <c r="A234" s="21">
        <f t="shared" si="12"/>
        <v>41527</v>
      </c>
      <c r="B234">
        <f t="shared" si="13"/>
        <v>15</v>
      </c>
      <c r="C234" s="22">
        <f t="array" ref="C234">SUM(IF(MeterData!$D$2:$D$200=DAY($A234),MeterData!$T$2:$T$200,0))</f>
        <v>485452.79999999993</v>
      </c>
      <c r="D234">
        <f t="shared" si="11"/>
        <v>485.45279999999991</v>
      </c>
      <c r="E234">
        <f>IF(D234&gt;Inputs!$B$16,D234-Inputs!$B$16,0)</f>
        <v>0</v>
      </c>
    </row>
    <row r="235" spans="1:5" x14ac:dyDescent="0.25">
      <c r="A235" s="21">
        <f t="shared" si="12"/>
        <v>41527</v>
      </c>
      <c r="B235">
        <f t="shared" si="13"/>
        <v>16</v>
      </c>
      <c r="C235" s="22">
        <f t="array" ref="C235">SUM(IF(MeterData!$D$2:$D$200=DAY($A235),MeterData!$U$2:$U$200,0))</f>
        <v>483321.59999999998</v>
      </c>
      <c r="D235">
        <f t="shared" si="11"/>
        <v>483.32159999999999</v>
      </c>
      <c r="E235">
        <f>IF(D235&gt;Inputs!$B$16,D235-Inputs!$B$16,0)</f>
        <v>0</v>
      </c>
    </row>
    <row r="236" spans="1:5" x14ac:dyDescent="0.25">
      <c r="A236" s="21">
        <f t="shared" si="12"/>
        <v>41527</v>
      </c>
      <c r="B236">
        <f t="shared" si="13"/>
        <v>17</v>
      </c>
      <c r="C236" s="22">
        <f t="array" ref="C236">SUM(IF(MeterData!$D$2:$D$200=DAY($A236),MeterData!$V$2:$V$200,0))</f>
        <v>482976</v>
      </c>
      <c r="D236">
        <f t="shared" si="11"/>
        <v>482.976</v>
      </c>
      <c r="E236">
        <f>IF(D236&gt;Inputs!$B$16,D236-Inputs!$B$16,0)</f>
        <v>0</v>
      </c>
    </row>
    <row r="237" spans="1:5" x14ac:dyDescent="0.25">
      <c r="A237" s="21">
        <f t="shared" si="12"/>
        <v>41527</v>
      </c>
      <c r="B237">
        <f t="shared" si="13"/>
        <v>18</v>
      </c>
      <c r="C237" s="22">
        <f t="array" ref="C237">SUM(IF(MeterData!$D$2:$D$200=DAY($A237),MeterData!$W$2:$W$200,0))</f>
        <v>483897.59999999998</v>
      </c>
      <c r="D237">
        <f t="shared" si="11"/>
        <v>483.89759999999995</v>
      </c>
      <c r="E237">
        <f>IF(D237&gt;Inputs!$B$16,D237-Inputs!$B$16,0)</f>
        <v>0</v>
      </c>
    </row>
    <row r="238" spans="1:5" x14ac:dyDescent="0.25">
      <c r="A238" s="21">
        <f t="shared" si="12"/>
        <v>41527</v>
      </c>
      <c r="B238">
        <f t="shared" si="13"/>
        <v>19</v>
      </c>
      <c r="C238" s="22">
        <f t="array" ref="C238">SUM(IF(MeterData!$D$2:$D$200=DAY($A238),MeterData!$X$2:$X$200,0))</f>
        <v>483897.60000000009</v>
      </c>
      <c r="D238">
        <f t="shared" si="11"/>
        <v>483.89760000000007</v>
      </c>
      <c r="E238">
        <f>IF(D238&gt;Inputs!$B$16,D238-Inputs!$B$16,0)</f>
        <v>0</v>
      </c>
    </row>
    <row r="239" spans="1:5" x14ac:dyDescent="0.25">
      <c r="A239" s="21">
        <f t="shared" si="12"/>
        <v>41527</v>
      </c>
      <c r="B239">
        <f t="shared" si="13"/>
        <v>20</v>
      </c>
      <c r="C239" s="22">
        <f t="array" ref="C239">SUM(IF(MeterData!$D$2:$D$200=DAY($A239),MeterData!$Y$2:$Y$200,0))</f>
        <v>479232</v>
      </c>
      <c r="D239">
        <f t="shared" si="11"/>
        <v>479.23200000000003</v>
      </c>
      <c r="E239">
        <f>IF(D239&gt;Inputs!$B$16,D239-Inputs!$B$16,0)</f>
        <v>0</v>
      </c>
    </row>
    <row r="240" spans="1:5" x14ac:dyDescent="0.25">
      <c r="A240" s="21">
        <f t="shared" si="12"/>
        <v>41527</v>
      </c>
      <c r="B240">
        <f t="shared" si="13"/>
        <v>21</v>
      </c>
      <c r="C240" s="22">
        <f t="array" ref="C240">SUM(IF(MeterData!$D$2:$D$200=DAY($A240),MeterData!$Z$2:$Z$200,0))</f>
        <v>480384</v>
      </c>
      <c r="D240">
        <f t="shared" si="11"/>
        <v>480.38400000000001</v>
      </c>
      <c r="E240">
        <f>IF(D240&gt;Inputs!$B$16,D240-Inputs!$B$16,0)</f>
        <v>0</v>
      </c>
    </row>
    <row r="241" spans="1:5" x14ac:dyDescent="0.25">
      <c r="A241" s="21">
        <f t="shared" si="12"/>
        <v>41527</v>
      </c>
      <c r="B241">
        <f t="shared" si="13"/>
        <v>22</v>
      </c>
      <c r="C241" s="22">
        <f t="array" ref="C241">SUM(IF(MeterData!$D$2:$D$200=DAY($A241),MeterData!$AA$2:$AA$200,0))</f>
        <v>483667.20000000007</v>
      </c>
      <c r="D241">
        <f t="shared" si="11"/>
        <v>483.66720000000009</v>
      </c>
      <c r="E241">
        <f>IF(D241&gt;Inputs!$B$16,D241-Inputs!$B$16,0)</f>
        <v>0</v>
      </c>
    </row>
    <row r="242" spans="1:5" x14ac:dyDescent="0.25">
      <c r="A242" s="21">
        <f t="shared" si="12"/>
        <v>41527</v>
      </c>
      <c r="B242">
        <f t="shared" si="13"/>
        <v>23</v>
      </c>
      <c r="C242" s="22">
        <f t="array" ref="C242">SUM(IF(MeterData!$D$2:$D$200=DAY($A242),MeterData!$AB$2:$AB$200,0))</f>
        <v>467596.80000000005</v>
      </c>
      <c r="D242">
        <f t="shared" si="11"/>
        <v>467.59680000000003</v>
      </c>
      <c r="E242">
        <f>IF(D242&gt;Inputs!$B$16,D242-Inputs!$B$16,0)</f>
        <v>0</v>
      </c>
    </row>
    <row r="243" spans="1:5" x14ac:dyDescent="0.25">
      <c r="A243" s="21">
        <f t="shared" si="12"/>
        <v>41527</v>
      </c>
      <c r="B243">
        <f t="shared" si="13"/>
        <v>24</v>
      </c>
      <c r="C243" s="22">
        <f t="array" ref="C243">SUM(IF(MeterData!$D$2:$D$200=DAY($A243),MeterData!$AC$2:$AC$200,0))</f>
        <v>481939.19999999995</v>
      </c>
      <c r="D243">
        <f t="shared" si="11"/>
        <v>481.93919999999997</v>
      </c>
      <c r="E243">
        <f>IF(D243&gt;Inputs!$B$16,D243-Inputs!$B$16,0)</f>
        <v>0</v>
      </c>
    </row>
    <row r="244" spans="1:5" x14ac:dyDescent="0.25">
      <c r="A244" s="21">
        <f t="shared" si="12"/>
        <v>41528</v>
      </c>
      <c r="B244">
        <f t="shared" si="13"/>
        <v>1</v>
      </c>
      <c r="C244" s="22">
        <f t="array" ref="C244">SUM(IF(MeterData!$D$2:$D$200=DAY($A244),MeterData!$F$2:$F$200,0))</f>
        <v>482112</v>
      </c>
      <c r="D244">
        <f t="shared" si="11"/>
        <v>482.11200000000002</v>
      </c>
      <c r="E244">
        <f>IF(D244&gt;Inputs!$B$16,D244-Inputs!$B$16,0)</f>
        <v>0</v>
      </c>
    </row>
    <row r="245" spans="1:5" x14ac:dyDescent="0.25">
      <c r="A245" s="21">
        <f t="shared" si="12"/>
        <v>41528</v>
      </c>
      <c r="B245">
        <f t="shared" si="13"/>
        <v>2</v>
      </c>
      <c r="C245" s="22">
        <f t="array" ref="C245">SUM(IF(MeterData!$D$2:$D$200=DAY($A245),MeterData!$G$2:$G$200,0))</f>
        <v>480211.20000000001</v>
      </c>
      <c r="D245">
        <f t="shared" si="11"/>
        <v>480.21120000000002</v>
      </c>
      <c r="E245">
        <f>IF(D245&gt;Inputs!$B$16,D245-Inputs!$B$16,0)</f>
        <v>0</v>
      </c>
    </row>
    <row r="246" spans="1:5" x14ac:dyDescent="0.25">
      <c r="A246" s="21">
        <f t="shared" si="12"/>
        <v>41528</v>
      </c>
      <c r="B246">
        <f t="shared" si="13"/>
        <v>3</v>
      </c>
      <c r="C246" s="22">
        <f t="array" ref="C246">SUM(IF(MeterData!$D$2:$D$200=DAY($A246),MeterData!$H$2:$H$200,0))</f>
        <v>479692.79999999999</v>
      </c>
      <c r="D246">
        <f t="shared" si="11"/>
        <v>479.69279999999998</v>
      </c>
      <c r="E246">
        <f>IF(D246&gt;Inputs!$B$16,D246-Inputs!$B$16,0)</f>
        <v>0</v>
      </c>
    </row>
    <row r="247" spans="1:5" x14ac:dyDescent="0.25">
      <c r="A247" s="21">
        <f t="shared" si="12"/>
        <v>41528</v>
      </c>
      <c r="B247">
        <f t="shared" si="13"/>
        <v>4</v>
      </c>
      <c r="C247" s="22">
        <f t="array" ref="C247">SUM(IF(MeterData!$D$2:$D$200=DAY($A247),MeterData!$I$2:$I$200,0))</f>
        <v>482976</v>
      </c>
      <c r="D247">
        <f t="shared" si="11"/>
        <v>482.976</v>
      </c>
      <c r="E247">
        <f>IF(D247&gt;Inputs!$B$16,D247-Inputs!$B$16,0)</f>
        <v>0</v>
      </c>
    </row>
    <row r="248" spans="1:5" x14ac:dyDescent="0.25">
      <c r="A248" s="21">
        <f t="shared" si="12"/>
        <v>41528</v>
      </c>
      <c r="B248">
        <f t="shared" si="13"/>
        <v>5</v>
      </c>
      <c r="C248" s="22">
        <f t="array" ref="C248">SUM(IF(MeterData!$D$2:$D$200=DAY($A248),MeterData!$J$2:$J$200,0))</f>
        <v>482803.20000000001</v>
      </c>
      <c r="D248">
        <f t="shared" si="11"/>
        <v>482.8032</v>
      </c>
      <c r="E248">
        <f>IF(D248&gt;Inputs!$B$16,D248-Inputs!$B$16,0)</f>
        <v>0</v>
      </c>
    </row>
    <row r="249" spans="1:5" x14ac:dyDescent="0.25">
      <c r="A249" s="21">
        <f t="shared" si="12"/>
        <v>41528</v>
      </c>
      <c r="B249">
        <f t="shared" si="13"/>
        <v>6</v>
      </c>
      <c r="C249" s="22">
        <f t="array" ref="C249">SUM(IF(MeterData!$D$2:$D$200=DAY($A249),MeterData!$K$2:$K$200,0))</f>
        <v>477964.80000000005</v>
      </c>
      <c r="D249">
        <f t="shared" si="11"/>
        <v>477.96480000000003</v>
      </c>
      <c r="E249">
        <f>IF(D249&gt;Inputs!$B$16,D249-Inputs!$B$16,0)</f>
        <v>0</v>
      </c>
    </row>
    <row r="250" spans="1:5" x14ac:dyDescent="0.25">
      <c r="A250" s="21">
        <f t="shared" si="12"/>
        <v>41528</v>
      </c>
      <c r="B250">
        <f t="shared" si="13"/>
        <v>7</v>
      </c>
      <c r="C250" s="22">
        <f t="array" ref="C250">SUM(IF(MeterData!$D$2:$D$200=DAY($A250),MeterData!$L$2:$L$200,0))</f>
        <v>481190.40000000002</v>
      </c>
      <c r="D250">
        <f t="shared" si="11"/>
        <v>481.19040000000001</v>
      </c>
      <c r="E250">
        <f>IF(D250&gt;Inputs!$B$16,D250-Inputs!$B$16,0)</f>
        <v>0</v>
      </c>
    </row>
    <row r="251" spans="1:5" x14ac:dyDescent="0.25">
      <c r="A251" s="21">
        <f t="shared" si="12"/>
        <v>41528</v>
      </c>
      <c r="B251">
        <f t="shared" si="13"/>
        <v>8</v>
      </c>
      <c r="C251" s="22">
        <f t="array" ref="C251">SUM(IF(MeterData!$D$2:$D$200=DAY($A251),MeterData!$M$2:$M$200,0))</f>
        <v>472550.40000000002</v>
      </c>
      <c r="D251">
        <f t="shared" si="11"/>
        <v>472.55040000000002</v>
      </c>
      <c r="E251">
        <f>IF(D251&gt;Inputs!$B$16,D251-Inputs!$B$16,0)</f>
        <v>0</v>
      </c>
    </row>
    <row r="252" spans="1:5" x14ac:dyDescent="0.25">
      <c r="A252" s="21">
        <f t="shared" si="12"/>
        <v>41528</v>
      </c>
      <c r="B252">
        <f t="shared" si="13"/>
        <v>9</v>
      </c>
      <c r="C252" s="22">
        <f t="array" ref="C252">SUM(IF(MeterData!$D$2:$D$200=DAY($A252),MeterData!$N$2:$N$200,0))</f>
        <v>471916.80000000005</v>
      </c>
      <c r="D252">
        <f t="shared" si="11"/>
        <v>471.91680000000002</v>
      </c>
      <c r="E252">
        <f>IF(D252&gt;Inputs!$B$16,D252-Inputs!$B$16,0)</f>
        <v>0</v>
      </c>
    </row>
    <row r="253" spans="1:5" x14ac:dyDescent="0.25">
      <c r="A253" s="21">
        <f t="shared" si="12"/>
        <v>41528</v>
      </c>
      <c r="B253">
        <f t="shared" si="13"/>
        <v>10</v>
      </c>
      <c r="C253" s="22">
        <f t="array" ref="C253">SUM(IF(MeterData!$D$2:$D$200=DAY($A253),MeterData!$O$2:$O$200,0))</f>
        <v>481017.60000000003</v>
      </c>
      <c r="D253">
        <f t="shared" si="11"/>
        <v>481.01760000000002</v>
      </c>
      <c r="E253">
        <f>IF(D253&gt;Inputs!$B$16,D253-Inputs!$B$16,0)</f>
        <v>0</v>
      </c>
    </row>
    <row r="254" spans="1:5" x14ac:dyDescent="0.25">
      <c r="A254" s="21">
        <f t="shared" si="12"/>
        <v>41528</v>
      </c>
      <c r="B254">
        <f t="shared" si="13"/>
        <v>11</v>
      </c>
      <c r="C254" s="22">
        <f t="array" ref="C254">SUM(IF(MeterData!$D$2:$D$200=DAY($A254),MeterData!$P$2:$P$200,0))</f>
        <v>481305.59999999998</v>
      </c>
      <c r="D254">
        <f t="shared" si="11"/>
        <v>481.30559999999997</v>
      </c>
      <c r="E254">
        <f>IF(D254&gt;Inputs!$B$16,D254-Inputs!$B$16,0)</f>
        <v>0</v>
      </c>
    </row>
    <row r="255" spans="1:5" x14ac:dyDescent="0.25">
      <c r="A255" s="21">
        <f t="shared" si="12"/>
        <v>41528</v>
      </c>
      <c r="B255">
        <f t="shared" si="13"/>
        <v>12</v>
      </c>
      <c r="C255" s="22">
        <f t="array" ref="C255">SUM(IF(MeterData!$D$2:$D$200=DAY($A255),MeterData!$Q$2:$Q$200,0))</f>
        <v>478944</v>
      </c>
      <c r="D255">
        <f t="shared" si="11"/>
        <v>478.94400000000002</v>
      </c>
      <c r="E255">
        <f>IF(D255&gt;Inputs!$B$16,D255-Inputs!$B$16,0)</f>
        <v>0</v>
      </c>
    </row>
    <row r="256" spans="1:5" x14ac:dyDescent="0.25">
      <c r="A256" s="21">
        <f t="shared" si="12"/>
        <v>41528</v>
      </c>
      <c r="B256">
        <f t="shared" si="13"/>
        <v>13</v>
      </c>
      <c r="C256" s="22">
        <f t="array" ref="C256">SUM(IF(MeterData!$D$2:$D$200=DAY($A256),MeterData!$R$2:$R$200,0))</f>
        <v>482688.00000000006</v>
      </c>
      <c r="D256">
        <f t="shared" si="11"/>
        <v>482.68800000000005</v>
      </c>
      <c r="E256">
        <f>IF(D256&gt;Inputs!$B$16,D256-Inputs!$B$16,0)</f>
        <v>0</v>
      </c>
    </row>
    <row r="257" spans="1:5" x14ac:dyDescent="0.25">
      <c r="A257" s="21">
        <f t="shared" si="12"/>
        <v>41528</v>
      </c>
      <c r="B257">
        <f t="shared" si="13"/>
        <v>14</v>
      </c>
      <c r="C257" s="22">
        <f t="array" ref="C257">SUM(IF(MeterData!$D$2:$D$200=DAY($A257),MeterData!$S$2:$S$200,0))</f>
        <v>481017.59999999998</v>
      </c>
      <c r="D257">
        <f t="shared" si="11"/>
        <v>481.01759999999996</v>
      </c>
      <c r="E257">
        <f>IF(D257&gt;Inputs!$B$16,D257-Inputs!$B$16,0)</f>
        <v>0</v>
      </c>
    </row>
    <row r="258" spans="1:5" x14ac:dyDescent="0.25">
      <c r="A258" s="21">
        <f t="shared" si="12"/>
        <v>41528</v>
      </c>
      <c r="B258">
        <f t="shared" si="13"/>
        <v>15</v>
      </c>
      <c r="C258" s="22">
        <f t="array" ref="C258">SUM(IF(MeterData!$D$2:$D$200=DAY($A258),MeterData!$T$2:$T$200,0))</f>
        <v>482169.59999999998</v>
      </c>
      <c r="D258">
        <f t="shared" si="11"/>
        <v>482.1696</v>
      </c>
      <c r="E258">
        <f>IF(D258&gt;Inputs!$B$16,D258-Inputs!$B$16,0)</f>
        <v>0</v>
      </c>
    </row>
    <row r="259" spans="1:5" x14ac:dyDescent="0.25">
      <c r="A259" s="21">
        <f t="shared" si="12"/>
        <v>41528</v>
      </c>
      <c r="B259">
        <f t="shared" si="13"/>
        <v>16</v>
      </c>
      <c r="C259" s="22">
        <f t="array" ref="C259">SUM(IF(MeterData!$D$2:$D$200=DAY($A259),MeterData!$U$2:$U$200,0))</f>
        <v>482169.60000000003</v>
      </c>
      <c r="D259">
        <f t="shared" si="11"/>
        <v>482.16960000000006</v>
      </c>
      <c r="E259">
        <f>IF(D259&gt;Inputs!$B$16,D259-Inputs!$B$16,0)</f>
        <v>0</v>
      </c>
    </row>
    <row r="260" spans="1:5" x14ac:dyDescent="0.25">
      <c r="A260" s="21">
        <f t="shared" si="12"/>
        <v>41528</v>
      </c>
      <c r="B260">
        <f t="shared" si="13"/>
        <v>17</v>
      </c>
      <c r="C260" s="22">
        <f t="array" ref="C260">SUM(IF(MeterData!$D$2:$D$200=DAY($A260),MeterData!$V$2:$V$200,0))</f>
        <v>461721.59999999998</v>
      </c>
      <c r="D260">
        <f t="shared" si="11"/>
        <v>461.72159999999997</v>
      </c>
      <c r="E260">
        <f>IF(D260&gt;Inputs!$B$16,D260-Inputs!$B$16,0)</f>
        <v>0</v>
      </c>
    </row>
    <row r="261" spans="1:5" x14ac:dyDescent="0.25">
      <c r="A261" s="21">
        <f t="shared" si="12"/>
        <v>41528</v>
      </c>
      <c r="B261">
        <f t="shared" si="13"/>
        <v>18</v>
      </c>
      <c r="C261" s="22">
        <f t="array" ref="C261">SUM(IF(MeterData!$D$2:$D$200=DAY($A261),MeterData!$W$2:$W$200,0))</f>
        <v>481190.40000000002</v>
      </c>
      <c r="D261">
        <f t="shared" ref="D261:D324" si="14">C261/1000</f>
        <v>481.19040000000001</v>
      </c>
      <c r="E261">
        <f>IF(D261&gt;Inputs!$B$16,D261-Inputs!$B$16,0)</f>
        <v>0</v>
      </c>
    </row>
    <row r="262" spans="1:5" x14ac:dyDescent="0.25">
      <c r="A262" s="21">
        <f t="shared" si="12"/>
        <v>41528</v>
      </c>
      <c r="B262">
        <f t="shared" si="13"/>
        <v>19</v>
      </c>
      <c r="C262" s="22">
        <f t="array" ref="C262">SUM(IF(MeterData!$D$2:$D$200=DAY($A262),MeterData!$X$2:$X$200,0))</f>
        <v>480556.79999999999</v>
      </c>
      <c r="D262">
        <f t="shared" si="14"/>
        <v>480.55680000000001</v>
      </c>
      <c r="E262">
        <f>IF(D262&gt;Inputs!$B$16,D262-Inputs!$B$16,0)</f>
        <v>0</v>
      </c>
    </row>
    <row r="263" spans="1:5" x14ac:dyDescent="0.25">
      <c r="A263" s="21">
        <f t="shared" si="12"/>
        <v>41528</v>
      </c>
      <c r="B263">
        <f t="shared" si="13"/>
        <v>20</v>
      </c>
      <c r="C263" s="22">
        <f t="array" ref="C263">SUM(IF(MeterData!$D$2:$D$200=DAY($A263),MeterData!$Y$2:$Y$200,0))</f>
        <v>477964.79999999999</v>
      </c>
      <c r="D263">
        <f t="shared" si="14"/>
        <v>477.96479999999997</v>
      </c>
      <c r="E263">
        <f>IF(D263&gt;Inputs!$B$16,D263-Inputs!$B$16,0)</f>
        <v>0</v>
      </c>
    </row>
    <row r="264" spans="1:5" x14ac:dyDescent="0.25">
      <c r="A264" s="21">
        <f t="shared" si="12"/>
        <v>41528</v>
      </c>
      <c r="B264">
        <f t="shared" si="13"/>
        <v>21</v>
      </c>
      <c r="C264" s="22">
        <f t="array" ref="C264">SUM(IF(MeterData!$D$2:$D$200=DAY($A264),MeterData!$Z$2:$Z$200,0))</f>
        <v>479174.40000000002</v>
      </c>
      <c r="D264">
        <f t="shared" si="14"/>
        <v>479.17440000000005</v>
      </c>
      <c r="E264">
        <f>IF(D264&gt;Inputs!$B$16,D264-Inputs!$B$16,0)</f>
        <v>0</v>
      </c>
    </row>
    <row r="265" spans="1:5" x14ac:dyDescent="0.25">
      <c r="A265" s="21">
        <f t="shared" si="12"/>
        <v>41528</v>
      </c>
      <c r="B265">
        <f t="shared" si="13"/>
        <v>22</v>
      </c>
      <c r="C265" s="22">
        <f t="array" ref="C265">SUM(IF(MeterData!$D$2:$D$200=DAY($A265),MeterData!$AA$2:$AA$200,0))</f>
        <v>474969.59999999998</v>
      </c>
      <c r="D265">
        <f t="shared" si="14"/>
        <v>474.96959999999996</v>
      </c>
      <c r="E265">
        <f>IF(D265&gt;Inputs!$B$16,D265-Inputs!$B$16,0)</f>
        <v>0</v>
      </c>
    </row>
    <row r="266" spans="1:5" x14ac:dyDescent="0.25">
      <c r="A266" s="21">
        <f t="shared" si="12"/>
        <v>41528</v>
      </c>
      <c r="B266">
        <f t="shared" si="13"/>
        <v>23</v>
      </c>
      <c r="C266" s="22">
        <f t="array" ref="C266">SUM(IF(MeterData!$D$2:$D$200=DAY($A266),MeterData!$AB$2:$AB$200,0))</f>
        <v>480844.80000000005</v>
      </c>
      <c r="D266">
        <f t="shared" si="14"/>
        <v>480.84480000000002</v>
      </c>
      <c r="E266">
        <f>IF(D266&gt;Inputs!$B$16,D266-Inputs!$B$16,0)</f>
        <v>0</v>
      </c>
    </row>
    <row r="267" spans="1:5" x14ac:dyDescent="0.25">
      <c r="A267" s="21">
        <f t="shared" si="12"/>
        <v>41528</v>
      </c>
      <c r="B267">
        <f t="shared" si="13"/>
        <v>24</v>
      </c>
      <c r="C267" s="22">
        <f t="array" ref="C267">SUM(IF(MeterData!$D$2:$D$200=DAY($A267),MeterData!$AC$2:$AC$200,0))</f>
        <v>480096</v>
      </c>
      <c r="D267">
        <f t="shared" si="14"/>
        <v>480.096</v>
      </c>
      <c r="E267">
        <f>IF(D267&gt;Inputs!$B$16,D267-Inputs!$B$16,0)</f>
        <v>0</v>
      </c>
    </row>
    <row r="268" spans="1:5" x14ac:dyDescent="0.25">
      <c r="A268" s="21">
        <f t="shared" si="12"/>
        <v>41529</v>
      </c>
      <c r="B268">
        <f t="shared" si="13"/>
        <v>1</v>
      </c>
      <c r="C268" s="22">
        <f t="array" ref="C268">SUM(IF(MeterData!$D$2:$D$200=DAY($A268),MeterData!$F$2:$F$200,0))</f>
        <v>479231.99999999994</v>
      </c>
      <c r="D268">
        <f t="shared" si="14"/>
        <v>479.23199999999991</v>
      </c>
      <c r="E268">
        <f>IF(D268&gt;Inputs!$B$16,D268-Inputs!$B$16,0)</f>
        <v>0</v>
      </c>
    </row>
    <row r="269" spans="1:5" x14ac:dyDescent="0.25">
      <c r="A269" s="21">
        <f t="shared" si="12"/>
        <v>41529</v>
      </c>
      <c r="B269">
        <f t="shared" si="13"/>
        <v>2</v>
      </c>
      <c r="C269" s="22">
        <f t="array" ref="C269">SUM(IF(MeterData!$D$2:$D$200=DAY($A269),MeterData!$G$2:$G$200,0))</f>
        <v>476236.79999999999</v>
      </c>
      <c r="D269">
        <f t="shared" si="14"/>
        <v>476.23680000000002</v>
      </c>
      <c r="E269">
        <f>IF(D269&gt;Inputs!$B$16,D269-Inputs!$B$16,0)</f>
        <v>0</v>
      </c>
    </row>
    <row r="270" spans="1:5" x14ac:dyDescent="0.25">
      <c r="A270" s="21">
        <f t="shared" si="12"/>
        <v>41529</v>
      </c>
      <c r="B270">
        <f t="shared" si="13"/>
        <v>3</v>
      </c>
      <c r="C270" s="22">
        <f t="array" ref="C270">SUM(IF(MeterData!$D$2:$D$200=DAY($A270),MeterData!$H$2:$H$200,0))</f>
        <v>476812.80000000005</v>
      </c>
      <c r="D270">
        <f t="shared" si="14"/>
        <v>476.81280000000004</v>
      </c>
      <c r="E270">
        <f>IF(D270&gt;Inputs!$B$16,D270-Inputs!$B$16,0)</f>
        <v>0</v>
      </c>
    </row>
    <row r="271" spans="1:5" x14ac:dyDescent="0.25">
      <c r="A271" s="21">
        <f t="shared" si="12"/>
        <v>41529</v>
      </c>
      <c r="B271">
        <f t="shared" si="13"/>
        <v>4</v>
      </c>
      <c r="C271" s="22">
        <f t="array" ref="C271">SUM(IF(MeterData!$D$2:$D$200=DAY($A271),MeterData!$I$2:$I$200,0))</f>
        <v>479059.20000000001</v>
      </c>
      <c r="D271">
        <f t="shared" si="14"/>
        <v>479.05920000000003</v>
      </c>
      <c r="E271">
        <f>IF(D271&gt;Inputs!$B$16,D271-Inputs!$B$16,0)</f>
        <v>0</v>
      </c>
    </row>
    <row r="272" spans="1:5" x14ac:dyDescent="0.25">
      <c r="A272" s="21">
        <f t="shared" si="12"/>
        <v>41529</v>
      </c>
      <c r="B272">
        <f t="shared" si="13"/>
        <v>5</v>
      </c>
      <c r="C272" s="22">
        <f t="array" ref="C272">SUM(IF(MeterData!$D$2:$D$200=DAY($A272),MeterData!$J$2:$J$200,0))</f>
        <v>481075.20000000001</v>
      </c>
      <c r="D272">
        <f t="shared" si="14"/>
        <v>481.0752</v>
      </c>
      <c r="E272">
        <f>IF(D272&gt;Inputs!$B$16,D272-Inputs!$B$16,0)</f>
        <v>0</v>
      </c>
    </row>
    <row r="273" spans="1:5" x14ac:dyDescent="0.25">
      <c r="A273" s="21">
        <f t="shared" si="12"/>
        <v>41529</v>
      </c>
      <c r="B273">
        <f t="shared" si="13"/>
        <v>6</v>
      </c>
      <c r="C273" s="22">
        <f t="array" ref="C273">SUM(IF(MeterData!$D$2:$D$200=DAY($A273),MeterData!$K$2:$K$200,0))</f>
        <v>478368</v>
      </c>
      <c r="D273">
        <f t="shared" si="14"/>
        <v>478.36799999999999</v>
      </c>
      <c r="E273">
        <f>IF(D273&gt;Inputs!$B$16,D273-Inputs!$B$16,0)</f>
        <v>0</v>
      </c>
    </row>
    <row r="274" spans="1:5" x14ac:dyDescent="0.25">
      <c r="A274" s="21">
        <f t="shared" si="12"/>
        <v>41529</v>
      </c>
      <c r="B274">
        <f t="shared" si="13"/>
        <v>7</v>
      </c>
      <c r="C274" s="22">
        <f t="array" ref="C274">SUM(IF(MeterData!$D$2:$D$200=DAY($A274),MeterData!$L$2:$L$200,0))</f>
        <v>473184</v>
      </c>
      <c r="D274">
        <f t="shared" si="14"/>
        <v>473.18400000000003</v>
      </c>
      <c r="E274">
        <f>IF(D274&gt;Inputs!$B$16,D274-Inputs!$B$16,0)</f>
        <v>0</v>
      </c>
    </row>
    <row r="275" spans="1:5" x14ac:dyDescent="0.25">
      <c r="A275" s="21">
        <f t="shared" si="12"/>
        <v>41529</v>
      </c>
      <c r="B275">
        <f t="shared" si="13"/>
        <v>8</v>
      </c>
      <c r="C275" s="22">
        <f t="array" ref="C275">SUM(IF(MeterData!$D$2:$D$200=DAY($A275),MeterData!$M$2:$M$200,0))</f>
        <v>470592.00000000006</v>
      </c>
      <c r="D275">
        <f t="shared" si="14"/>
        <v>470.59200000000004</v>
      </c>
      <c r="E275">
        <f>IF(D275&gt;Inputs!$B$16,D275-Inputs!$B$16,0)</f>
        <v>0</v>
      </c>
    </row>
    <row r="276" spans="1:5" x14ac:dyDescent="0.25">
      <c r="A276" s="21">
        <f t="shared" si="12"/>
        <v>41529</v>
      </c>
      <c r="B276">
        <f t="shared" si="13"/>
        <v>9</v>
      </c>
      <c r="C276" s="22">
        <f t="array" ref="C276">SUM(IF(MeterData!$D$2:$D$200=DAY($A276),MeterData!$N$2:$N$200,0))</f>
        <v>466560</v>
      </c>
      <c r="D276">
        <f t="shared" si="14"/>
        <v>466.56</v>
      </c>
      <c r="E276">
        <f>IF(D276&gt;Inputs!$B$16,D276-Inputs!$B$16,0)</f>
        <v>0</v>
      </c>
    </row>
    <row r="277" spans="1:5" x14ac:dyDescent="0.25">
      <c r="A277" s="21">
        <f t="shared" si="12"/>
        <v>41529</v>
      </c>
      <c r="B277">
        <f t="shared" si="13"/>
        <v>10</v>
      </c>
      <c r="C277" s="22">
        <f t="array" ref="C277">SUM(IF(MeterData!$D$2:$D$200=DAY($A277),MeterData!$O$2:$O$200,0))</f>
        <v>477388.80000000005</v>
      </c>
      <c r="D277">
        <f t="shared" si="14"/>
        <v>477.38880000000006</v>
      </c>
      <c r="E277">
        <f>IF(D277&gt;Inputs!$B$16,D277-Inputs!$B$16,0)</f>
        <v>0</v>
      </c>
    </row>
    <row r="278" spans="1:5" x14ac:dyDescent="0.25">
      <c r="A278" s="21">
        <f t="shared" si="12"/>
        <v>41529</v>
      </c>
      <c r="B278">
        <f t="shared" si="13"/>
        <v>11</v>
      </c>
      <c r="C278" s="22">
        <f t="array" ref="C278">SUM(IF(MeterData!$D$2:$D$200=DAY($A278),MeterData!$P$2:$P$200,0))</f>
        <v>481420.79999999999</v>
      </c>
      <c r="D278">
        <f t="shared" si="14"/>
        <v>481.42079999999999</v>
      </c>
      <c r="E278">
        <f>IF(D278&gt;Inputs!$B$16,D278-Inputs!$B$16,0)</f>
        <v>0</v>
      </c>
    </row>
    <row r="279" spans="1:5" x14ac:dyDescent="0.25">
      <c r="A279" s="21">
        <f t="shared" si="12"/>
        <v>41529</v>
      </c>
      <c r="B279">
        <f t="shared" si="13"/>
        <v>12</v>
      </c>
      <c r="C279" s="22">
        <f t="array" ref="C279">SUM(IF(MeterData!$D$2:$D$200=DAY($A279),MeterData!$Q$2:$Q$200,0))</f>
        <v>484185.59999999998</v>
      </c>
      <c r="D279">
        <f t="shared" si="14"/>
        <v>484.18559999999997</v>
      </c>
      <c r="E279">
        <f>IF(D279&gt;Inputs!$B$16,D279-Inputs!$B$16,0)</f>
        <v>0</v>
      </c>
    </row>
    <row r="280" spans="1:5" x14ac:dyDescent="0.25">
      <c r="A280" s="21">
        <f t="shared" si="12"/>
        <v>41529</v>
      </c>
      <c r="B280">
        <f t="shared" si="13"/>
        <v>13</v>
      </c>
      <c r="C280" s="22">
        <f t="array" ref="C280">SUM(IF(MeterData!$D$2:$D$200=DAY($A280),MeterData!$R$2:$R$200,0))</f>
        <v>481420.79999999999</v>
      </c>
      <c r="D280">
        <f t="shared" si="14"/>
        <v>481.42079999999999</v>
      </c>
      <c r="E280">
        <f>IF(D280&gt;Inputs!$B$16,D280-Inputs!$B$16,0)</f>
        <v>0</v>
      </c>
    </row>
    <row r="281" spans="1:5" x14ac:dyDescent="0.25">
      <c r="A281" s="21">
        <f t="shared" si="12"/>
        <v>41529</v>
      </c>
      <c r="B281">
        <f t="shared" si="13"/>
        <v>14</v>
      </c>
      <c r="C281" s="22">
        <f t="array" ref="C281">SUM(IF(MeterData!$D$2:$D$200=DAY($A281),MeterData!$S$2:$S$200,0))</f>
        <v>482284.80000000005</v>
      </c>
      <c r="D281">
        <f t="shared" si="14"/>
        <v>482.28480000000002</v>
      </c>
      <c r="E281">
        <f>IF(D281&gt;Inputs!$B$16,D281-Inputs!$B$16,0)</f>
        <v>0</v>
      </c>
    </row>
    <row r="282" spans="1:5" x14ac:dyDescent="0.25">
      <c r="A282" s="21">
        <f t="shared" si="12"/>
        <v>41529</v>
      </c>
      <c r="B282">
        <f t="shared" si="13"/>
        <v>15</v>
      </c>
      <c r="C282" s="22">
        <f t="array" ref="C282">SUM(IF(MeterData!$D$2:$D$200=DAY($A282),MeterData!$T$2:$T$200,0))</f>
        <v>483897.59999999998</v>
      </c>
      <c r="D282">
        <f t="shared" si="14"/>
        <v>483.89759999999995</v>
      </c>
      <c r="E282">
        <f>IF(D282&gt;Inputs!$B$16,D282-Inputs!$B$16,0)</f>
        <v>0</v>
      </c>
    </row>
    <row r="283" spans="1:5" x14ac:dyDescent="0.25">
      <c r="A283" s="21">
        <f t="shared" si="12"/>
        <v>41529</v>
      </c>
      <c r="B283">
        <f t="shared" si="13"/>
        <v>16</v>
      </c>
      <c r="C283" s="22">
        <f t="array" ref="C283">SUM(IF(MeterData!$D$2:$D$200=DAY($A283),MeterData!$U$2:$U$200,0))</f>
        <v>483206.39999999997</v>
      </c>
      <c r="D283">
        <f t="shared" si="14"/>
        <v>483.20639999999997</v>
      </c>
      <c r="E283">
        <f>IF(D283&gt;Inputs!$B$16,D283-Inputs!$B$16,0)</f>
        <v>0</v>
      </c>
    </row>
    <row r="284" spans="1:5" x14ac:dyDescent="0.25">
      <c r="A284" s="21">
        <f t="shared" si="12"/>
        <v>41529</v>
      </c>
      <c r="B284">
        <f t="shared" si="13"/>
        <v>17</v>
      </c>
      <c r="C284" s="22">
        <f t="array" ref="C284">SUM(IF(MeterData!$D$2:$D$200=DAY($A284),MeterData!$V$2:$V$200,0))</f>
        <v>480787.20000000001</v>
      </c>
      <c r="D284">
        <f t="shared" si="14"/>
        <v>480.78719999999998</v>
      </c>
      <c r="E284">
        <f>IF(D284&gt;Inputs!$B$16,D284-Inputs!$B$16,0)</f>
        <v>0</v>
      </c>
    </row>
    <row r="285" spans="1:5" x14ac:dyDescent="0.25">
      <c r="A285" s="21">
        <f t="shared" ref="A285:A348" si="15">A261+1</f>
        <v>41529</v>
      </c>
      <c r="B285">
        <f t="shared" ref="B285:B348" si="16">B261</f>
        <v>18</v>
      </c>
      <c r="C285" s="22">
        <f t="array" ref="C285">SUM(IF(MeterData!$D$2:$D$200=DAY($A285),MeterData!$W$2:$W$200,0))</f>
        <v>481017.59999999998</v>
      </c>
      <c r="D285">
        <f t="shared" si="14"/>
        <v>481.01759999999996</v>
      </c>
      <c r="E285">
        <f>IF(D285&gt;Inputs!$B$16,D285-Inputs!$B$16,0)</f>
        <v>0</v>
      </c>
    </row>
    <row r="286" spans="1:5" x14ac:dyDescent="0.25">
      <c r="A286" s="21">
        <f t="shared" si="15"/>
        <v>41529</v>
      </c>
      <c r="B286">
        <f t="shared" si="16"/>
        <v>19</v>
      </c>
      <c r="C286" s="22">
        <f t="array" ref="C286">SUM(IF(MeterData!$D$2:$D$200=DAY($A286),MeterData!$X$2:$X$200,0))</f>
        <v>482169.59999999998</v>
      </c>
      <c r="D286">
        <f t="shared" si="14"/>
        <v>482.1696</v>
      </c>
      <c r="E286">
        <f>IF(D286&gt;Inputs!$B$16,D286-Inputs!$B$16,0)</f>
        <v>0</v>
      </c>
    </row>
    <row r="287" spans="1:5" x14ac:dyDescent="0.25">
      <c r="A287" s="21">
        <f t="shared" si="15"/>
        <v>41529</v>
      </c>
      <c r="B287">
        <f t="shared" si="16"/>
        <v>20</v>
      </c>
      <c r="C287" s="22">
        <f t="array" ref="C287">SUM(IF(MeterData!$D$2:$D$200=DAY($A287),MeterData!$Y$2:$Y$200,0))</f>
        <v>477561.59999999998</v>
      </c>
      <c r="D287">
        <f t="shared" si="14"/>
        <v>477.5616</v>
      </c>
      <c r="E287">
        <f>IF(D287&gt;Inputs!$B$16,D287-Inputs!$B$16,0)</f>
        <v>0</v>
      </c>
    </row>
    <row r="288" spans="1:5" x14ac:dyDescent="0.25">
      <c r="A288" s="21">
        <f t="shared" si="15"/>
        <v>41529</v>
      </c>
      <c r="B288">
        <f t="shared" si="16"/>
        <v>21</v>
      </c>
      <c r="C288" s="22">
        <f t="array" ref="C288">SUM(IF(MeterData!$D$2:$D$200=DAY($A288),MeterData!$Z$2:$Z$200,0))</f>
        <v>479692.79999999999</v>
      </c>
      <c r="D288">
        <f t="shared" si="14"/>
        <v>479.69279999999998</v>
      </c>
      <c r="E288">
        <f>IF(D288&gt;Inputs!$B$16,D288-Inputs!$B$16,0)</f>
        <v>0</v>
      </c>
    </row>
    <row r="289" spans="1:5" x14ac:dyDescent="0.25">
      <c r="A289" s="21">
        <f t="shared" si="15"/>
        <v>41529</v>
      </c>
      <c r="B289">
        <f t="shared" si="16"/>
        <v>22</v>
      </c>
      <c r="C289" s="22">
        <f t="array" ref="C289">SUM(IF(MeterData!$D$2:$D$200=DAY($A289),MeterData!$AA$2:$AA$200,0))</f>
        <v>478828.79999999999</v>
      </c>
      <c r="D289">
        <f t="shared" si="14"/>
        <v>478.8288</v>
      </c>
      <c r="E289">
        <f>IF(D289&gt;Inputs!$B$16,D289-Inputs!$B$16,0)</f>
        <v>0</v>
      </c>
    </row>
    <row r="290" spans="1:5" x14ac:dyDescent="0.25">
      <c r="A290" s="21">
        <f t="shared" si="15"/>
        <v>41529</v>
      </c>
      <c r="B290">
        <f t="shared" si="16"/>
        <v>23</v>
      </c>
      <c r="C290" s="22">
        <f t="array" ref="C290">SUM(IF(MeterData!$D$2:$D$200=DAY($A290),MeterData!$AB$2:$AB$200,0))</f>
        <v>481248</v>
      </c>
      <c r="D290">
        <f t="shared" si="14"/>
        <v>481.24799999999999</v>
      </c>
      <c r="E290">
        <f>IF(D290&gt;Inputs!$B$16,D290-Inputs!$B$16,0)</f>
        <v>0</v>
      </c>
    </row>
    <row r="291" spans="1:5" x14ac:dyDescent="0.25">
      <c r="A291" s="21">
        <f t="shared" si="15"/>
        <v>41529</v>
      </c>
      <c r="B291">
        <f t="shared" si="16"/>
        <v>24</v>
      </c>
      <c r="C291" s="22">
        <f t="array" ref="C291">SUM(IF(MeterData!$D$2:$D$200=DAY($A291),MeterData!$AC$2:$AC$200,0))</f>
        <v>482918.39999999997</v>
      </c>
      <c r="D291">
        <f t="shared" si="14"/>
        <v>482.91839999999996</v>
      </c>
      <c r="E291">
        <f>IF(D291&gt;Inputs!$B$16,D291-Inputs!$B$16,0)</f>
        <v>0</v>
      </c>
    </row>
    <row r="292" spans="1:5" x14ac:dyDescent="0.25">
      <c r="A292" s="21">
        <f t="shared" si="15"/>
        <v>41530</v>
      </c>
      <c r="B292">
        <f t="shared" si="16"/>
        <v>1</v>
      </c>
      <c r="C292" s="22">
        <f t="array" ref="C292">SUM(IF(MeterData!$D$2:$D$200=DAY($A292),MeterData!$F$2:$F$200,0))</f>
        <v>480038.39999999997</v>
      </c>
      <c r="D292">
        <f t="shared" si="14"/>
        <v>480.03839999999997</v>
      </c>
      <c r="E292">
        <f>IF(D292&gt;Inputs!$B$16,D292-Inputs!$B$16,0)</f>
        <v>0</v>
      </c>
    </row>
    <row r="293" spans="1:5" x14ac:dyDescent="0.25">
      <c r="A293" s="21">
        <f t="shared" si="15"/>
        <v>41530</v>
      </c>
      <c r="B293">
        <f t="shared" si="16"/>
        <v>2</v>
      </c>
      <c r="C293" s="22">
        <f t="array" ref="C293">SUM(IF(MeterData!$D$2:$D$200=DAY($A293),MeterData!$G$2:$G$200,0))</f>
        <v>481881.59999999998</v>
      </c>
      <c r="D293">
        <f t="shared" si="14"/>
        <v>481.88159999999999</v>
      </c>
      <c r="E293">
        <f>IF(D293&gt;Inputs!$B$16,D293-Inputs!$B$16,0)</f>
        <v>0</v>
      </c>
    </row>
    <row r="294" spans="1:5" x14ac:dyDescent="0.25">
      <c r="A294" s="21">
        <f t="shared" si="15"/>
        <v>41530</v>
      </c>
      <c r="B294">
        <f t="shared" si="16"/>
        <v>3</v>
      </c>
      <c r="C294" s="22">
        <f t="array" ref="C294">SUM(IF(MeterData!$D$2:$D$200=DAY($A294),MeterData!$H$2:$H$200,0))</f>
        <v>481305.59999999998</v>
      </c>
      <c r="D294">
        <f t="shared" si="14"/>
        <v>481.30559999999997</v>
      </c>
      <c r="E294">
        <f>IF(D294&gt;Inputs!$B$16,D294-Inputs!$B$16,0)</f>
        <v>0</v>
      </c>
    </row>
    <row r="295" spans="1:5" x14ac:dyDescent="0.25">
      <c r="A295" s="21">
        <f t="shared" si="15"/>
        <v>41530</v>
      </c>
      <c r="B295">
        <f t="shared" si="16"/>
        <v>4</v>
      </c>
      <c r="C295" s="22">
        <f t="array" ref="C295">SUM(IF(MeterData!$D$2:$D$200=DAY($A295),MeterData!$I$2:$I$200,0))</f>
        <v>482342.39999999997</v>
      </c>
      <c r="D295">
        <f t="shared" si="14"/>
        <v>482.34239999999994</v>
      </c>
      <c r="E295">
        <f>IF(D295&gt;Inputs!$B$16,D295-Inputs!$B$16,0)</f>
        <v>0</v>
      </c>
    </row>
    <row r="296" spans="1:5" x14ac:dyDescent="0.25">
      <c r="A296" s="21">
        <f t="shared" si="15"/>
        <v>41530</v>
      </c>
      <c r="B296">
        <f t="shared" si="16"/>
        <v>5</v>
      </c>
      <c r="C296" s="22">
        <f t="array" ref="C296">SUM(IF(MeterData!$D$2:$D$200=DAY($A296),MeterData!$J$2:$J$200,0))</f>
        <v>481017.60000000003</v>
      </c>
      <c r="D296">
        <f t="shared" si="14"/>
        <v>481.01760000000002</v>
      </c>
      <c r="E296">
        <f>IF(D296&gt;Inputs!$B$16,D296-Inputs!$B$16,0)</f>
        <v>0</v>
      </c>
    </row>
    <row r="297" spans="1:5" x14ac:dyDescent="0.25">
      <c r="A297" s="21">
        <f t="shared" si="15"/>
        <v>41530</v>
      </c>
      <c r="B297">
        <f t="shared" si="16"/>
        <v>6</v>
      </c>
      <c r="C297" s="22">
        <f t="array" ref="C297">SUM(IF(MeterData!$D$2:$D$200=DAY($A297),MeterData!$K$2:$K$200,0))</f>
        <v>479923.20000000001</v>
      </c>
      <c r="D297">
        <f t="shared" si="14"/>
        <v>479.92320000000001</v>
      </c>
      <c r="E297">
        <f>IF(D297&gt;Inputs!$B$16,D297-Inputs!$B$16,0)</f>
        <v>0</v>
      </c>
    </row>
    <row r="298" spans="1:5" x14ac:dyDescent="0.25">
      <c r="A298" s="21">
        <f t="shared" si="15"/>
        <v>41530</v>
      </c>
      <c r="B298">
        <f t="shared" si="16"/>
        <v>7</v>
      </c>
      <c r="C298" s="22">
        <f t="array" ref="C298">SUM(IF(MeterData!$D$2:$D$200=DAY($A298),MeterData!$L$2:$L$200,0))</f>
        <v>482054.40000000002</v>
      </c>
      <c r="D298">
        <f t="shared" si="14"/>
        <v>482.05440000000004</v>
      </c>
      <c r="E298">
        <f>IF(D298&gt;Inputs!$B$16,D298-Inputs!$B$16,0)</f>
        <v>0</v>
      </c>
    </row>
    <row r="299" spans="1:5" x14ac:dyDescent="0.25">
      <c r="A299" s="21">
        <f t="shared" si="15"/>
        <v>41530</v>
      </c>
      <c r="B299">
        <f t="shared" si="16"/>
        <v>8</v>
      </c>
      <c r="C299" s="22">
        <f t="array" ref="C299">SUM(IF(MeterData!$D$2:$D$200=DAY($A299),MeterData!$M$2:$M$200,0))</f>
        <v>480844.79999999999</v>
      </c>
      <c r="D299">
        <f t="shared" si="14"/>
        <v>480.84479999999996</v>
      </c>
      <c r="E299">
        <f>IF(D299&gt;Inputs!$B$16,D299-Inputs!$B$16,0)</f>
        <v>0</v>
      </c>
    </row>
    <row r="300" spans="1:5" x14ac:dyDescent="0.25">
      <c r="A300" s="21">
        <f t="shared" si="15"/>
        <v>41530</v>
      </c>
      <c r="B300">
        <f t="shared" si="16"/>
        <v>9</v>
      </c>
      <c r="C300" s="22">
        <f t="array" ref="C300">SUM(IF(MeterData!$D$2:$D$200=DAY($A300),MeterData!$N$2:$N$200,0))</f>
        <v>479462.40000000002</v>
      </c>
      <c r="D300">
        <f t="shared" si="14"/>
        <v>479.4624</v>
      </c>
      <c r="E300">
        <f>IF(D300&gt;Inputs!$B$16,D300-Inputs!$B$16,0)</f>
        <v>0</v>
      </c>
    </row>
    <row r="301" spans="1:5" x14ac:dyDescent="0.25">
      <c r="A301" s="21">
        <f t="shared" si="15"/>
        <v>41530</v>
      </c>
      <c r="B301">
        <f t="shared" si="16"/>
        <v>10</v>
      </c>
      <c r="C301" s="22">
        <f t="array" ref="C301">SUM(IF(MeterData!$D$2:$D$200=DAY($A301),MeterData!$O$2:$O$200,0))</f>
        <v>479808</v>
      </c>
      <c r="D301">
        <f t="shared" si="14"/>
        <v>479.80799999999999</v>
      </c>
      <c r="E301">
        <f>IF(D301&gt;Inputs!$B$16,D301-Inputs!$B$16,0)</f>
        <v>0</v>
      </c>
    </row>
    <row r="302" spans="1:5" x14ac:dyDescent="0.25">
      <c r="A302" s="21">
        <f t="shared" si="15"/>
        <v>41530</v>
      </c>
      <c r="B302">
        <f t="shared" si="16"/>
        <v>11</v>
      </c>
      <c r="C302" s="22">
        <f t="array" ref="C302">SUM(IF(MeterData!$D$2:$D$200=DAY($A302),MeterData!$P$2:$P$200,0))</f>
        <v>479462.40000000002</v>
      </c>
      <c r="D302">
        <f t="shared" si="14"/>
        <v>479.4624</v>
      </c>
      <c r="E302">
        <f>IF(D302&gt;Inputs!$B$16,D302-Inputs!$B$16,0)</f>
        <v>0</v>
      </c>
    </row>
    <row r="303" spans="1:5" x14ac:dyDescent="0.25">
      <c r="A303" s="21">
        <f t="shared" si="15"/>
        <v>41530</v>
      </c>
      <c r="B303">
        <f t="shared" si="16"/>
        <v>12</v>
      </c>
      <c r="C303" s="22">
        <f t="array" ref="C303">SUM(IF(MeterData!$D$2:$D$200=DAY($A303),MeterData!$Q$2:$Q$200,0))</f>
        <v>477561.59999999998</v>
      </c>
      <c r="D303">
        <f t="shared" si="14"/>
        <v>477.5616</v>
      </c>
      <c r="E303">
        <f>IF(D303&gt;Inputs!$B$16,D303-Inputs!$B$16,0)</f>
        <v>0</v>
      </c>
    </row>
    <row r="304" spans="1:5" x14ac:dyDescent="0.25">
      <c r="A304" s="21">
        <f t="shared" si="15"/>
        <v>41530</v>
      </c>
      <c r="B304">
        <f t="shared" si="16"/>
        <v>13</v>
      </c>
      <c r="C304" s="22">
        <f t="array" ref="C304">SUM(IF(MeterData!$D$2:$D$200=DAY($A304),MeterData!$R$2:$R$200,0))</f>
        <v>481651.20000000001</v>
      </c>
      <c r="D304">
        <f t="shared" si="14"/>
        <v>481.65120000000002</v>
      </c>
      <c r="E304">
        <f>IF(D304&gt;Inputs!$B$16,D304-Inputs!$B$16,0)</f>
        <v>0</v>
      </c>
    </row>
    <row r="305" spans="1:5" x14ac:dyDescent="0.25">
      <c r="A305" s="21">
        <f t="shared" si="15"/>
        <v>41530</v>
      </c>
      <c r="B305">
        <f t="shared" si="16"/>
        <v>14</v>
      </c>
      <c r="C305" s="22">
        <f t="array" ref="C305">SUM(IF(MeterData!$D$2:$D$200=DAY($A305),MeterData!$S$2:$S$200,0))</f>
        <v>482227.19999999995</v>
      </c>
      <c r="D305">
        <f t="shared" si="14"/>
        <v>482.22719999999993</v>
      </c>
      <c r="E305">
        <f>IF(D305&gt;Inputs!$B$16,D305-Inputs!$B$16,0)</f>
        <v>0</v>
      </c>
    </row>
    <row r="306" spans="1:5" x14ac:dyDescent="0.25">
      <c r="A306" s="21">
        <f t="shared" si="15"/>
        <v>41530</v>
      </c>
      <c r="B306">
        <f t="shared" si="16"/>
        <v>15</v>
      </c>
      <c r="C306" s="22">
        <f t="array" ref="C306">SUM(IF(MeterData!$D$2:$D$200=DAY($A306),MeterData!$T$2:$T$200,0))</f>
        <v>484992</v>
      </c>
      <c r="D306">
        <f t="shared" si="14"/>
        <v>484.99200000000002</v>
      </c>
      <c r="E306">
        <f>IF(D306&gt;Inputs!$B$16,D306-Inputs!$B$16,0)</f>
        <v>0</v>
      </c>
    </row>
    <row r="307" spans="1:5" x14ac:dyDescent="0.25">
      <c r="A307" s="21">
        <f t="shared" si="15"/>
        <v>41530</v>
      </c>
      <c r="B307">
        <f t="shared" si="16"/>
        <v>16</v>
      </c>
      <c r="C307" s="22">
        <f t="array" ref="C307">SUM(IF(MeterData!$D$2:$D$200=DAY($A307),MeterData!$U$2:$U$200,0))</f>
        <v>484588.79999999999</v>
      </c>
      <c r="D307">
        <f t="shared" si="14"/>
        <v>484.58879999999999</v>
      </c>
      <c r="E307">
        <f>IF(D307&gt;Inputs!$B$16,D307-Inputs!$B$16,0)</f>
        <v>0</v>
      </c>
    </row>
    <row r="308" spans="1:5" x14ac:dyDescent="0.25">
      <c r="A308" s="21">
        <f t="shared" si="15"/>
        <v>41530</v>
      </c>
      <c r="B308">
        <f t="shared" si="16"/>
        <v>17</v>
      </c>
      <c r="C308" s="22">
        <f t="array" ref="C308">SUM(IF(MeterData!$D$2:$D$200=DAY($A308),MeterData!$V$2:$V$200,0))</f>
        <v>484416</v>
      </c>
      <c r="D308">
        <f t="shared" si="14"/>
        <v>484.416</v>
      </c>
      <c r="E308">
        <f>IF(D308&gt;Inputs!$B$16,D308-Inputs!$B$16,0)</f>
        <v>0</v>
      </c>
    </row>
    <row r="309" spans="1:5" x14ac:dyDescent="0.25">
      <c r="A309" s="21">
        <f t="shared" si="15"/>
        <v>41530</v>
      </c>
      <c r="B309">
        <f t="shared" si="16"/>
        <v>18</v>
      </c>
      <c r="C309" s="22">
        <f t="array" ref="C309">SUM(IF(MeterData!$D$2:$D$200=DAY($A309),MeterData!$W$2:$W$200,0))</f>
        <v>482860.80000000005</v>
      </c>
      <c r="D309">
        <f t="shared" si="14"/>
        <v>482.86080000000004</v>
      </c>
      <c r="E309">
        <f>IF(D309&gt;Inputs!$B$16,D309-Inputs!$B$16,0)</f>
        <v>0</v>
      </c>
    </row>
    <row r="310" spans="1:5" x14ac:dyDescent="0.25">
      <c r="A310" s="21">
        <f t="shared" si="15"/>
        <v>41530</v>
      </c>
      <c r="B310">
        <f t="shared" si="16"/>
        <v>19</v>
      </c>
      <c r="C310" s="22">
        <f t="array" ref="C310">SUM(IF(MeterData!$D$2:$D$200=DAY($A310),MeterData!$X$2:$X$200,0))</f>
        <v>483436.80000000005</v>
      </c>
      <c r="D310">
        <f t="shared" si="14"/>
        <v>483.43680000000006</v>
      </c>
      <c r="E310">
        <f>IF(D310&gt;Inputs!$B$16,D310-Inputs!$B$16,0)</f>
        <v>0</v>
      </c>
    </row>
    <row r="311" spans="1:5" x14ac:dyDescent="0.25">
      <c r="A311" s="21">
        <f t="shared" si="15"/>
        <v>41530</v>
      </c>
      <c r="B311">
        <f t="shared" si="16"/>
        <v>20</v>
      </c>
      <c r="C311" s="22">
        <f t="array" ref="C311">SUM(IF(MeterData!$D$2:$D$200=DAY($A311),MeterData!$Y$2:$Y$200,0))</f>
        <v>480095.99999999994</v>
      </c>
      <c r="D311">
        <f t="shared" si="14"/>
        <v>480.09599999999995</v>
      </c>
      <c r="E311">
        <f>IF(D311&gt;Inputs!$B$16,D311-Inputs!$B$16,0)</f>
        <v>0</v>
      </c>
    </row>
    <row r="312" spans="1:5" x14ac:dyDescent="0.25">
      <c r="A312" s="21">
        <f t="shared" si="15"/>
        <v>41530</v>
      </c>
      <c r="B312">
        <f t="shared" si="16"/>
        <v>21</v>
      </c>
      <c r="C312" s="22">
        <f t="array" ref="C312">SUM(IF(MeterData!$D$2:$D$200=DAY($A312),MeterData!$Z$2:$Z$200,0))</f>
        <v>476121.59999999998</v>
      </c>
      <c r="D312">
        <f t="shared" si="14"/>
        <v>476.1216</v>
      </c>
      <c r="E312">
        <f>IF(D312&gt;Inputs!$B$16,D312-Inputs!$B$16,0)</f>
        <v>0</v>
      </c>
    </row>
    <row r="313" spans="1:5" x14ac:dyDescent="0.25">
      <c r="A313" s="21">
        <f t="shared" si="15"/>
        <v>41530</v>
      </c>
      <c r="B313">
        <f t="shared" si="16"/>
        <v>22</v>
      </c>
      <c r="C313" s="22">
        <f t="array" ref="C313">SUM(IF(MeterData!$D$2:$D$200=DAY($A313),MeterData!$AA$2:$AA$200,0))</f>
        <v>478367.99999999994</v>
      </c>
      <c r="D313">
        <f t="shared" si="14"/>
        <v>478.36799999999994</v>
      </c>
      <c r="E313">
        <f>IF(D313&gt;Inputs!$B$16,D313-Inputs!$B$16,0)</f>
        <v>0</v>
      </c>
    </row>
    <row r="314" spans="1:5" x14ac:dyDescent="0.25">
      <c r="A314" s="21">
        <f t="shared" si="15"/>
        <v>41530</v>
      </c>
      <c r="B314">
        <f t="shared" si="16"/>
        <v>23</v>
      </c>
      <c r="C314" s="22">
        <f t="array" ref="C314">SUM(IF(MeterData!$D$2:$D$200=DAY($A314),MeterData!$AB$2:$AB$200,0))</f>
        <v>483148.80000000005</v>
      </c>
      <c r="D314">
        <f t="shared" si="14"/>
        <v>483.14880000000005</v>
      </c>
      <c r="E314">
        <f>IF(D314&gt;Inputs!$B$16,D314-Inputs!$B$16,0)</f>
        <v>0</v>
      </c>
    </row>
    <row r="315" spans="1:5" x14ac:dyDescent="0.25">
      <c r="A315" s="21">
        <f t="shared" si="15"/>
        <v>41530</v>
      </c>
      <c r="B315">
        <f t="shared" si="16"/>
        <v>24</v>
      </c>
      <c r="C315" s="22">
        <f t="array" ref="C315">SUM(IF(MeterData!$D$2:$D$200=DAY($A315),MeterData!$AC$2:$AC$200,0))</f>
        <v>482803.20000000001</v>
      </c>
      <c r="D315">
        <f t="shared" si="14"/>
        <v>482.8032</v>
      </c>
      <c r="E315">
        <f>IF(D315&gt;Inputs!$B$16,D315-Inputs!$B$16,0)</f>
        <v>0</v>
      </c>
    </row>
    <row r="316" spans="1:5" x14ac:dyDescent="0.25">
      <c r="A316" s="21">
        <f t="shared" si="15"/>
        <v>41531</v>
      </c>
      <c r="B316">
        <f t="shared" si="16"/>
        <v>1</v>
      </c>
      <c r="C316" s="22">
        <f t="array" ref="C316">SUM(IF(MeterData!$D$2:$D$200=DAY($A316),MeterData!$F$2:$F$200,0))</f>
        <v>480672</v>
      </c>
      <c r="D316">
        <f t="shared" si="14"/>
        <v>480.67200000000003</v>
      </c>
      <c r="E316">
        <f>IF(D316&gt;Inputs!$B$16,D316-Inputs!$B$16,0)</f>
        <v>0</v>
      </c>
    </row>
    <row r="317" spans="1:5" x14ac:dyDescent="0.25">
      <c r="A317" s="21">
        <f t="shared" si="15"/>
        <v>41531</v>
      </c>
      <c r="B317">
        <f t="shared" si="16"/>
        <v>2</v>
      </c>
      <c r="C317" s="22">
        <f t="array" ref="C317">SUM(IF(MeterData!$D$2:$D$200=DAY($A317),MeterData!$G$2:$G$200,0))</f>
        <v>480268.80000000005</v>
      </c>
      <c r="D317">
        <f t="shared" si="14"/>
        <v>480.26880000000006</v>
      </c>
      <c r="E317">
        <f>IF(D317&gt;Inputs!$B$16,D317-Inputs!$B$16,0)</f>
        <v>0</v>
      </c>
    </row>
    <row r="318" spans="1:5" x14ac:dyDescent="0.25">
      <c r="A318" s="21">
        <f t="shared" si="15"/>
        <v>41531</v>
      </c>
      <c r="B318">
        <f t="shared" si="16"/>
        <v>3</v>
      </c>
      <c r="C318" s="22">
        <f t="array" ref="C318">SUM(IF(MeterData!$D$2:$D$200=DAY($A318),MeterData!$H$2:$H$200,0))</f>
        <v>481996.79999999999</v>
      </c>
      <c r="D318">
        <f t="shared" si="14"/>
        <v>481.99680000000001</v>
      </c>
      <c r="E318">
        <f>IF(D318&gt;Inputs!$B$16,D318-Inputs!$B$16,0)</f>
        <v>0</v>
      </c>
    </row>
    <row r="319" spans="1:5" x14ac:dyDescent="0.25">
      <c r="A319" s="21">
        <f t="shared" si="15"/>
        <v>41531</v>
      </c>
      <c r="B319">
        <f t="shared" si="16"/>
        <v>4</v>
      </c>
      <c r="C319" s="22">
        <f t="array" ref="C319">SUM(IF(MeterData!$D$2:$D$200=DAY($A319),MeterData!$I$2:$I$200,0))</f>
        <v>480844.79999999999</v>
      </c>
      <c r="D319">
        <f t="shared" si="14"/>
        <v>480.84479999999996</v>
      </c>
      <c r="E319">
        <f>IF(D319&gt;Inputs!$B$16,D319-Inputs!$B$16,0)</f>
        <v>0</v>
      </c>
    </row>
    <row r="320" spans="1:5" x14ac:dyDescent="0.25">
      <c r="A320" s="21">
        <f t="shared" si="15"/>
        <v>41531</v>
      </c>
      <c r="B320">
        <f t="shared" si="16"/>
        <v>5</v>
      </c>
      <c r="C320" s="22">
        <f t="array" ref="C320">SUM(IF(MeterData!$D$2:$D$200=DAY($A320),MeterData!$J$2:$J$200,0))</f>
        <v>479520</v>
      </c>
      <c r="D320">
        <f t="shared" si="14"/>
        <v>479.52</v>
      </c>
      <c r="E320">
        <f>IF(D320&gt;Inputs!$B$16,D320-Inputs!$B$16,0)</f>
        <v>0</v>
      </c>
    </row>
    <row r="321" spans="1:5" x14ac:dyDescent="0.25">
      <c r="A321" s="21">
        <f t="shared" si="15"/>
        <v>41531</v>
      </c>
      <c r="B321">
        <f t="shared" si="16"/>
        <v>6</v>
      </c>
      <c r="C321" s="22">
        <f t="array" ref="C321">SUM(IF(MeterData!$D$2:$D$200=DAY($A321),MeterData!$K$2:$K$200,0))</f>
        <v>481017.60000000003</v>
      </c>
      <c r="D321">
        <f t="shared" si="14"/>
        <v>481.01760000000002</v>
      </c>
      <c r="E321">
        <f>IF(D321&gt;Inputs!$B$16,D321-Inputs!$B$16,0)</f>
        <v>0</v>
      </c>
    </row>
    <row r="322" spans="1:5" x14ac:dyDescent="0.25">
      <c r="A322" s="21">
        <f t="shared" si="15"/>
        <v>41531</v>
      </c>
      <c r="B322">
        <f t="shared" si="16"/>
        <v>7</v>
      </c>
      <c r="C322" s="22">
        <f t="array" ref="C322">SUM(IF(MeterData!$D$2:$D$200=DAY($A322),MeterData!$L$2:$L$200,0))</f>
        <v>482400</v>
      </c>
      <c r="D322">
        <f t="shared" si="14"/>
        <v>482.4</v>
      </c>
      <c r="E322">
        <f>IF(D322&gt;Inputs!$B$16,D322-Inputs!$B$16,0)</f>
        <v>0</v>
      </c>
    </row>
    <row r="323" spans="1:5" x14ac:dyDescent="0.25">
      <c r="A323" s="21">
        <f t="shared" si="15"/>
        <v>41531</v>
      </c>
      <c r="B323">
        <f t="shared" si="16"/>
        <v>8</v>
      </c>
      <c r="C323" s="22">
        <f t="array" ref="C323">SUM(IF(MeterData!$D$2:$D$200=DAY($A323),MeterData!$M$2:$M$200,0))</f>
        <v>482688</v>
      </c>
      <c r="D323">
        <f t="shared" si="14"/>
        <v>482.68799999999999</v>
      </c>
      <c r="E323">
        <f>IF(D323&gt;Inputs!$B$16,D323-Inputs!$B$16,0)</f>
        <v>0</v>
      </c>
    </row>
    <row r="324" spans="1:5" x14ac:dyDescent="0.25">
      <c r="A324" s="21">
        <f t="shared" si="15"/>
        <v>41531</v>
      </c>
      <c r="B324">
        <f t="shared" si="16"/>
        <v>9</v>
      </c>
      <c r="C324" s="22">
        <f t="array" ref="C324">SUM(IF(MeterData!$D$2:$D$200=DAY($A324),MeterData!$N$2:$N$200,0))</f>
        <v>480960</v>
      </c>
      <c r="D324">
        <f t="shared" si="14"/>
        <v>480.96</v>
      </c>
      <c r="E324">
        <f>IF(D324&gt;Inputs!$B$16,D324-Inputs!$B$16,0)</f>
        <v>0</v>
      </c>
    </row>
    <row r="325" spans="1:5" x14ac:dyDescent="0.25">
      <c r="A325" s="21">
        <f t="shared" si="15"/>
        <v>41531</v>
      </c>
      <c r="B325">
        <f t="shared" si="16"/>
        <v>10</v>
      </c>
      <c r="C325" s="22">
        <f t="array" ref="C325">SUM(IF(MeterData!$D$2:$D$200=DAY($A325),MeterData!$O$2:$O$200,0))</f>
        <v>480902.39999999997</v>
      </c>
      <c r="D325">
        <f t="shared" ref="D325:D388" si="17">C325/1000</f>
        <v>480.90239999999994</v>
      </c>
      <c r="E325">
        <f>IF(D325&gt;Inputs!$B$16,D325-Inputs!$B$16,0)</f>
        <v>0</v>
      </c>
    </row>
    <row r="326" spans="1:5" x14ac:dyDescent="0.25">
      <c r="A326" s="21">
        <f t="shared" si="15"/>
        <v>41531</v>
      </c>
      <c r="B326">
        <f t="shared" si="16"/>
        <v>11</v>
      </c>
      <c r="C326" s="22">
        <f t="array" ref="C326">SUM(IF(MeterData!$D$2:$D$200=DAY($A326),MeterData!$P$2:$P$200,0))</f>
        <v>479347.19999999995</v>
      </c>
      <c r="D326">
        <f t="shared" si="17"/>
        <v>479.34719999999993</v>
      </c>
      <c r="E326">
        <f>IF(D326&gt;Inputs!$B$16,D326-Inputs!$B$16,0)</f>
        <v>0</v>
      </c>
    </row>
    <row r="327" spans="1:5" x14ac:dyDescent="0.25">
      <c r="A327" s="21">
        <f t="shared" si="15"/>
        <v>41531</v>
      </c>
      <c r="B327">
        <f t="shared" si="16"/>
        <v>12</v>
      </c>
      <c r="C327" s="22">
        <f t="array" ref="C327">SUM(IF(MeterData!$D$2:$D$200=DAY($A327),MeterData!$Q$2:$Q$200,0))</f>
        <v>483033.59999999998</v>
      </c>
      <c r="D327">
        <f t="shared" si="17"/>
        <v>483.03359999999998</v>
      </c>
      <c r="E327">
        <f>IF(D327&gt;Inputs!$B$16,D327-Inputs!$B$16,0)</f>
        <v>0</v>
      </c>
    </row>
    <row r="328" spans="1:5" x14ac:dyDescent="0.25">
      <c r="A328" s="21">
        <f t="shared" si="15"/>
        <v>41531</v>
      </c>
      <c r="B328">
        <f t="shared" si="16"/>
        <v>13</v>
      </c>
      <c r="C328" s="22">
        <f t="array" ref="C328">SUM(IF(MeterData!$D$2:$D$200=DAY($A328),MeterData!$R$2:$R$200,0))</f>
        <v>480844.79999999999</v>
      </c>
      <c r="D328">
        <f t="shared" si="17"/>
        <v>480.84479999999996</v>
      </c>
      <c r="E328">
        <f>IF(D328&gt;Inputs!$B$16,D328-Inputs!$B$16,0)</f>
        <v>0</v>
      </c>
    </row>
    <row r="329" spans="1:5" x14ac:dyDescent="0.25">
      <c r="A329" s="21">
        <f t="shared" si="15"/>
        <v>41531</v>
      </c>
      <c r="B329">
        <f t="shared" si="16"/>
        <v>14</v>
      </c>
      <c r="C329" s="22">
        <f t="array" ref="C329">SUM(IF(MeterData!$D$2:$D$200=DAY($A329),MeterData!$S$2:$S$200,0))</f>
        <v>483148.79999999993</v>
      </c>
      <c r="D329">
        <f t="shared" si="17"/>
        <v>483.14879999999994</v>
      </c>
      <c r="E329">
        <f>IF(D329&gt;Inputs!$B$16,D329-Inputs!$B$16,0)</f>
        <v>0</v>
      </c>
    </row>
    <row r="330" spans="1:5" x14ac:dyDescent="0.25">
      <c r="A330" s="21">
        <f t="shared" si="15"/>
        <v>41531</v>
      </c>
      <c r="B330">
        <f t="shared" si="16"/>
        <v>15</v>
      </c>
      <c r="C330" s="22">
        <f t="array" ref="C330">SUM(IF(MeterData!$D$2:$D$200=DAY($A330),MeterData!$T$2:$T$200,0))</f>
        <v>483033.59999999998</v>
      </c>
      <c r="D330">
        <f t="shared" si="17"/>
        <v>483.03359999999998</v>
      </c>
      <c r="E330">
        <f>IF(D330&gt;Inputs!$B$16,D330-Inputs!$B$16,0)</f>
        <v>0</v>
      </c>
    </row>
    <row r="331" spans="1:5" x14ac:dyDescent="0.25">
      <c r="A331" s="21">
        <f t="shared" si="15"/>
        <v>41531</v>
      </c>
      <c r="B331">
        <f t="shared" si="16"/>
        <v>16</v>
      </c>
      <c r="C331" s="22">
        <f t="array" ref="C331">SUM(IF(MeterData!$D$2:$D$200=DAY($A331),MeterData!$U$2:$U$200,0))</f>
        <v>483955.20000000001</v>
      </c>
      <c r="D331">
        <f t="shared" si="17"/>
        <v>483.95519999999999</v>
      </c>
      <c r="E331">
        <f>IF(D331&gt;Inputs!$B$16,D331-Inputs!$B$16,0)</f>
        <v>0</v>
      </c>
    </row>
    <row r="332" spans="1:5" x14ac:dyDescent="0.25">
      <c r="A332" s="21">
        <f t="shared" si="15"/>
        <v>41531</v>
      </c>
      <c r="B332">
        <f t="shared" si="16"/>
        <v>17</v>
      </c>
      <c r="C332" s="22">
        <f t="array" ref="C332">SUM(IF(MeterData!$D$2:$D$200=DAY($A332),MeterData!$V$2:$V$200,0))</f>
        <v>482284.79999999999</v>
      </c>
      <c r="D332">
        <f t="shared" si="17"/>
        <v>482.28479999999996</v>
      </c>
      <c r="E332">
        <f>IF(D332&gt;Inputs!$B$16,D332-Inputs!$B$16,0)</f>
        <v>0</v>
      </c>
    </row>
    <row r="333" spans="1:5" x14ac:dyDescent="0.25">
      <c r="A333" s="21">
        <f t="shared" si="15"/>
        <v>41531</v>
      </c>
      <c r="B333">
        <f t="shared" si="16"/>
        <v>18</v>
      </c>
      <c r="C333" s="22">
        <f t="array" ref="C333">SUM(IF(MeterData!$D$2:$D$200=DAY($A333),MeterData!$W$2:$W$200,0))</f>
        <v>482457.59999999998</v>
      </c>
      <c r="D333">
        <f t="shared" si="17"/>
        <v>482.45759999999996</v>
      </c>
      <c r="E333">
        <f>IF(D333&gt;Inputs!$B$16,D333-Inputs!$B$16,0)</f>
        <v>0</v>
      </c>
    </row>
    <row r="334" spans="1:5" x14ac:dyDescent="0.25">
      <c r="A334" s="21">
        <f t="shared" si="15"/>
        <v>41531</v>
      </c>
      <c r="B334">
        <f t="shared" si="16"/>
        <v>19</v>
      </c>
      <c r="C334" s="22">
        <f t="array" ref="C334">SUM(IF(MeterData!$D$2:$D$200=DAY($A334),MeterData!$X$2:$X$200,0))</f>
        <v>473932.79999999993</v>
      </c>
      <c r="D334">
        <f t="shared" si="17"/>
        <v>473.93279999999993</v>
      </c>
      <c r="E334">
        <f>IF(D334&gt;Inputs!$B$16,D334-Inputs!$B$16,0)</f>
        <v>0</v>
      </c>
    </row>
    <row r="335" spans="1:5" x14ac:dyDescent="0.25">
      <c r="A335" s="21">
        <f t="shared" si="15"/>
        <v>41531</v>
      </c>
      <c r="B335">
        <f t="shared" si="16"/>
        <v>20</v>
      </c>
      <c r="C335" s="22">
        <f t="array" ref="C335">SUM(IF(MeterData!$D$2:$D$200=DAY($A335),MeterData!$Y$2:$Y$200,0))</f>
        <v>480038.39999999997</v>
      </c>
      <c r="D335">
        <f t="shared" si="17"/>
        <v>480.03839999999997</v>
      </c>
      <c r="E335">
        <f>IF(D335&gt;Inputs!$B$16,D335-Inputs!$B$16,0)</f>
        <v>0</v>
      </c>
    </row>
    <row r="336" spans="1:5" x14ac:dyDescent="0.25">
      <c r="A336" s="21">
        <f t="shared" si="15"/>
        <v>41531</v>
      </c>
      <c r="B336">
        <f t="shared" si="16"/>
        <v>21</v>
      </c>
      <c r="C336" s="22">
        <f t="array" ref="C336">SUM(IF(MeterData!$D$2:$D$200=DAY($A336),MeterData!$Z$2:$Z$200,0))</f>
        <v>485049.59999999998</v>
      </c>
      <c r="D336">
        <f t="shared" si="17"/>
        <v>485.0496</v>
      </c>
      <c r="E336">
        <f>IF(D336&gt;Inputs!$B$16,D336-Inputs!$B$16,0)</f>
        <v>0</v>
      </c>
    </row>
    <row r="337" spans="1:5" x14ac:dyDescent="0.25">
      <c r="A337" s="21">
        <f t="shared" si="15"/>
        <v>41531</v>
      </c>
      <c r="B337">
        <f t="shared" si="16"/>
        <v>22</v>
      </c>
      <c r="C337" s="22">
        <f t="array" ref="C337">SUM(IF(MeterData!$D$2:$D$200=DAY($A337),MeterData!$AA$2:$AA$200,0))</f>
        <v>483724.79999999999</v>
      </c>
      <c r="D337">
        <f t="shared" si="17"/>
        <v>483.72480000000002</v>
      </c>
      <c r="E337">
        <f>IF(D337&gt;Inputs!$B$16,D337-Inputs!$B$16,0)</f>
        <v>0</v>
      </c>
    </row>
    <row r="338" spans="1:5" x14ac:dyDescent="0.25">
      <c r="A338" s="21">
        <f t="shared" si="15"/>
        <v>41531</v>
      </c>
      <c r="B338">
        <f t="shared" si="16"/>
        <v>23</v>
      </c>
      <c r="C338" s="22">
        <f t="array" ref="C338">SUM(IF(MeterData!$D$2:$D$200=DAY($A338),MeterData!$AB$2:$AB$200,0))</f>
        <v>482054.39999999997</v>
      </c>
      <c r="D338">
        <f t="shared" si="17"/>
        <v>482.05439999999999</v>
      </c>
      <c r="E338">
        <f>IF(D338&gt;Inputs!$B$16,D338-Inputs!$B$16,0)</f>
        <v>0</v>
      </c>
    </row>
    <row r="339" spans="1:5" x14ac:dyDescent="0.25">
      <c r="A339" s="21">
        <f t="shared" si="15"/>
        <v>41531</v>
      </c>
      <c r="B339">
        <f t="shared" si="16"/>
        <v>24</v>
      </c>
      <c r="C339" s="22">
        <f t="array" ref="C339">SUM(IF(MeterData!$D$2:$D$200=DAY($A339),MeterData!$AC$2:$AC$200,0))</f>
        <v>483091.20000000001</v>
      </c>
      <c r="D339">
        <f t="shared" si="17"/>
        <v>483.09120000000001</v>
      </c>
      <c r="E339">
        <f>IF(D339&gt;Inputs!$B$16,D339-Inputs!$B$16,0)</f>
        <v>0</v>
      </c>
    </row>
    <row r="340" spans="1:5" x14ac:dyDescent="0.25">
      <c r="A340" s="21">
        <f t="shared" si="15"/>
        <v>41532</v>
      </c>
      <c r="B340">
        <f t="shared" si="16"/>
        <v>1</v>
      </c>
      <c r="C340" s="22">
        <f t="array" ref="C340">SUM(IF(MeterData!$D$2:$D$200=DAY($A340),MeterData!$F$2:$F$200,0))</f>
        <v>483033.59999999998</v>
      </c>
      <c r="D340">
        <f t="shared" si="17"/>
        <v>483.03359999999998</v>
      </c>
      <c r="E340">
        <f>IF(D340&gt;Inputs!$B$16,D340-Inputs!$B$16,0)</f>
        <v>0</v>
      </c>
    </row>
    <row r="341" spans="1:5" x14ac:dyDescent="0.25">
      <c r="A341" s="21">
        <f t="shared" si="15"/>
        <v>41532</v>
      </c>
      <c r="B341">
        <f t="shared" si="16"/>
        <v>2</v>
      </c>
      <c r="C341" s="22">
        <f t="array" ref="C341">SUM(IF(MeterData!$D$2:$D$200=DAY($A341),MeterData!$G$2:$G$200,0))</f>
        <v>482054.40000000002</v>
      </c>
      <c r="D341">
        <f t="shared" si="17"/>
        <v>482.05440000000004</v>
      </c>
      <c r="E341">
        <f>IF(D341&gt;Inputs!$B$16,D341-Inputs!$B$16,0)</f>
        <v>0</v>
      </c>
    </row>
    <row r="342" spans="1:5" x14ac:dyDescent="0.25">
      <c r="A342" s="21">
        <f t="shared" si="15"/>
        <v>41532</v>
      </c>
      <c r="B342">
        <f t="shared" si="16"/>
        <v>3</v>
      </c>
      <c r="C342" s="22">
        <f t="array" ref="C342">SUM(IF(MeterData!$D$2:$D$200=DAY($A342),MeterData!$H$2:$H$200,0))</f>
        <v>481248</v>
      </c>
      <c r="D342">
        <f t="shared" si="17"/>
        <v>481.24799999999999</v>
      </c>
      <c r="E342">
        <f>IF(D342&gt;Inputs!$B$16,D342-Inputs!$B$16,0)</f>
        <v>0</v>
      </c>
    </row>
    <row r="343" spans="1:5" x14ac:dyDescent="0.25">
      <c r="A343" s="21">
        <f t="shared" si="15"/>
        <v>41532</v>
      </c>
      <c r="B343">
        <f t="shared" si="16"/>
        <v>4</v>
      </c>
      <c r="C343" s="22">
        <f t="array" ref="C343">SUM(IF(MeterData!$D$2:$D$200=DAY($A343),MeterData!$I$2:$I$200,0))</f>
        <v>481824</v>
      </c>
      <c r="D343">
        <f t="shared" si="17"/>
        <v>481.82400000000001</v>
      </c>
      <c r="E343">
        <f>IF(D343&gt;Inputs!$B$16,D343-Inputs!$B$16,0)</f>
        <v>0</v>
      </c>
    </row>
    <row r="344" spans="1:5" x14ac:dyDescent="0.25">
      <c r="A344" s="21">
        <f t="shared" si="15"/>
        <v>41532</v>
      </c>
      <c r="B344">
        <f t="shared" si="16"/>
        <v>5</v>
      </c>
      <c r="C344" s="22">
        <f t="array" ref="C344">SUM(IF(MeterData!$D$2:$D$200=DAY($A344),MeterData!$J$2:$J$200,0))</f>
        <v>484300.79999999999</v>
      </c>
      <c r="D344">
        <f t="shared" si="17"/>
        <v>484.30079999999998</v>
      </c>
      <c r="E344">
        <f>IF(D344&gt;Inputs!$B$16,D344-Inputs!$B$16,0)</f>
        <v>0</v>
      </c>
    </row>
    <row r="345" spans="1:5" x14ac:dyDescent="0.25">
      <c r="A345" s="21">
        <f t="shared" si="15"/>
        <v>41532</v>
      </c>
      <c r="B345">
        <f t="shared" si="16"/>
        <v>6</v>
      </c>
      <c r="C345" s="22">
        <f t="array" ref="C345">SUM(IF(MeterData!$D$2:$D$200=DAY($A345),MeterData!$K$2:$K$200,0))</f>
        <v>483494.40000000002</v>
      </c>
      <c r="D345">
        <f t="shared" si="17"/>
        <v>483.49440000000004</v>
      </c>
      <c r="E345">
        <f>IF(D345&gt;Inputs!$B$16,D345-Inputs!$B$16,0)</f>
        <v>0</v>
      </c>
    </row>
    <row r="346" spans="1:5" x14ac:dyDescent="0.25">
      <c r="A346" s="21">
        <f t="shared" si="15"/>
        <v>41532</v>
      </c>
      <c r="B346">
        <f t="shared" si="16"/>
        <v>7</v>
      </c>
      <c r="C346" s="22">
        <f t="array" ref="C346">SUM(IF(MeterData!$D$2:$D$200=DAY($A346),MeterData!$L$2:$L$200,0))</f>
        <v>481190.39999999997</v>
      </c>
      <c r="D346">
        <f t="shared" si="17"/>
        <v>481.19039999999995</v>
      </c>
      <c r="E346">
        <f>IF(D346&gt;Inputs!$B$16,D346-Inputs!$B$16,0)</f>
        <v>0</v>
      </c>
    </row>
    <row r="347" spans="1:5" x14ac:dyDescent="0.25">
      <c r="A347" s="21">
        <f t="shared" si="15"/>
        <v>41532</v>
      </c>
      <c r="B347">
        <f t="shared" si="16"/>
        <v>8</v>
      </c>
      <c r="C347" s="22">
        <f t="array" ref="C347">SUM(IF(MeterData!$D$2:$D$200=DAY($A347),MeterData!$M$2:$M$200,0))</f>
        <v>481363.20000000007</v>
      </c>
      <c r="D347">
        <f t="shared" si="17"/>
        <v>481.36320000000006</v>
      </c>
      <c r="E347">
        <f>IF(D347&gt;Inputs!$B$16,D347-Inputs!$B$16,0)</f>
        <v>0</v>
      </c>
    </row>
    <row r="348" spans="1:5" x14ac:dyDescent="0.25">
      <c r="A348" s="21">
        <f t="shared" si="15"/>
        <v>41532</v>
      </c>
      <c r="B348">
        <f t="shared" si="16"/>
        <v>9</v>
      </c>
      <c r="C348" s="22">
        <f t="array" ref="C348">SUM(IF(MeterData!$D$2:$D$200=DAY($A348),MeterData!$N$2:$N$200,0))</f>
        <v>479232</v>
      </c>
      <c r="D348">
        <f t="shared" si="17"/>
        <v>479.23200000000003</v>
      </c>
      <c r="E348">
        <f>IF(D348&gt;Inputs!$B$16,D348-Inputs!$B$16,0)</f>
        <v>0</v>
      </c>
    </row>
    <row r="349" spans="1:5" x14ac:dyDescent="0.25">
      <c r="A349" s="21">
        <f t="shared" ref="A349:A412" si="18">A325+1</f>
        <v>41532</v>
      </c>
      <c r="B349">
        <f t="shared" ref="B349:B412" si="19">B325</f>
        <v>10</v>
      </c>
      <c r="C349" s="22">
        <f t="array" ref="C349">SUM(IF(MeterData!$D$2:$D$200=DAY($A349),MeterData!$O$2:$O$200,0))</f>
        <v>481248</v>
      </c>
      <c r="D349">
        <f t="shared" si="17"/>
        <v>481.24799999999999</v>
      </c>
      <c r="E349">
        <f>IF(D349&gt;Inputs!$B$16,D349-Inputs!$B$16,0)</f>
        <v>0</v>
      </c>
    </row>
    <row r="350" spans="1:5" x14ac:dyDescent="0.25">
      <c r="A350" s="21">
        <f t="shared" si="18"/>
        <v>41532</v>
      </c>
      <c r="B350">
        <f t="shared" si="19"/>
        <v>11</v>
      </c>
      <c r="C350" s="22">
        <f t="array" ref="C350">SUM(IF(MeterData!$D$2:$D$200=DAY($A350),MeterData!$P$2:$P$200,0))</f>
        <v>481939.19999999995</v>
      </c>
      <c r="D350">
        <f t="shared" si="17"/>
        <v>481.93919999999997</v>
      </c>
      <c r="E350">
        <f>IF(D350&gt;Inputs!$B$16,D350-Inputs!$B$16,0)</f>
        <v>0</v>
      </c>
    </row>
    <row r="351" spans="1:5" x14ac:dyDescent="0.25">
      <c r="A351" s="21">
        <f t="shared" si="18"/>
        <v>41532</v>
      </c>
      <c r="B351">
        <f t="shared" si="19"/>
        <v>12</v>
      </c>
      <c r="C351" s="22">
        <f t="array" ref="C351">SUM(IF(MeterData!$D$2:$D$200=DAY($A351),MeterData!$Q$2:$Q$200,0))</f>
        <v>483667.20000000001</v>
      </c>
      <c r="D351">
        <f t="shared" si="17"/>
        <v>483.66720000000004</v>
      </c>
      <c r="E351">
        <f>IF(D351&gt;Inputs!$B$16,D351-Inputs!$B$16,0)</f>
        <v>0</v>
      </c>
    </row>
    <row r="352" spans="1:5" x14ac:dyDescent="0.25">
      <c r="A352" s="21">
        <f t="shared" si="18"/>
        <v>41532</v>
      </c>
      <c r="B352">
        <f t="shared" si="19"/>
        <v>13</v>
      </c>
      <c r="C352" s="22">
        <f t="array" ref="C352">SUM(IF(MeterData!$D$2:$D$200=DAY($A352),MeterData!$R$2:$R$200,0))</f>
        <v>484646.39999999997</v>
      </c>
      <c r="D352">
        <f t="shared" si="17"/>
        <v>484.64639999999997</v>
      </c>
      <c r="E352">
        <f>IF(D352&gt;Inputs!$B$16,D352-Inputs!$B$16,0)</f>
        <v>0</v>
      </c>
    </row>
    <row r="353" spans="1:5" x14ac:dyDescent="0.25">
      <c r="A353" s="21">
        <f t="shared" si="18"/>
        <v>41532</v>
      </c>
      <c r="B353">
        <f t="shared" si="19"/>
        <v>14</v>
      </c>
      <c r="C353" s="22">
        <f t="array" ref="C353">SUM(IF(MeterData!$D$2:$D$200=DAY($A353),MeterData!$S$2:$S$200,0))</f>
        <v>484300.79999999999</v>
      </c>
      <c r="D353">
        <f t="shared" si="17"/>
        <v>484.30079999999998</v>
      </c>
      <c r="E353">
        <f>IF(D353&gt;Inputs!$B$16,D353-Inputs!$B$16,0)</f>
        <v>0</v>
      </c>
    </row>
    <row r="354" spans="1:5" x14ac:dyDescent="0.25">
      <c r="A354" s="21">
        <f t="shared" si="18"/>
        <v>41532</v>
      </c>
      <c r="B354">
        <f t="shared" si="19"/>
        <v>15</v>
      </c>
      <c r="C354" s="22">
        <f t="array" ref="C354">SUM(IF(MeterData!$D$2:$D$200=DAY($A354),MeterData!$T$2:$T$200,0))</f>
        <v>479980.80000000005</v>
      </c>
      <c r="D354">
        <f t="shared" si="17"/>
        <v>479.98080000000004</v>
      </c>
      <c r="E354">
        <f>IF(D354&gt;Inputs!$B$16,D354-Inputs!$B$16,0)</f>
        <v>0</v>
      </c>
    </row>
    <row r="355" spans="1:5" x14ac:dyDescent="0.25">
      <c r="A355" s="21">
        <f t="shared" si="18"/>
        <v>41532</v>
      </c>
      <c r="B355">
        <f t="shared" si="19"/>
        <v>16</v>
      </c>
      <c r="C355" s="22">
        <f t="array" ref="C355">SUM(IF(MeterData!$D$2:$D$200=DAY($A355),MeterData!$U$2:$U$200,0))</f>
        <v>481708.79999999999</v>
      </c>
      <c r="D355">
        <f t="shared" si="17"/>
        <v>481.7088</v>
      </c>
      <c r="E355">
        <f>IF(D355&gt;Inputs!$B$16,D355-Inputs!$B$16,0)</f>
        <v>0</v>
      </c>
    </row>
    <row r="356" spans="1:5" x14ac:dyDescent="0.25">
      <c r="A356" s="21">
        <f t="shared" si="18"/>
        <v>41532</v>
      </c>
      <c r="B356">
        <f t="shared" si="19"/>
        <v>17</v>
      </c>
      <c r="C356" s="22">
        <f t="array" ref="C356">SUM(IF(MeterData!$D$2:$D$200=DAY($A356),MeterData!$V$2:$V$200,0))</f>
        <v>483321.60000000009</v>
      </c>
      <c r="D356">
        <f t="shared" si="17"/>
        <v>483.3216000000001</v>
      </c>
      <c r="E356">
        <f>IF(D356&gt;Inputs!$B$16,D356-Inputs!$B$16,0)</f>
        <v>0</v>
      </c>
    </row>
    <row r="357" spans="1:5" x14ac:dyDescent="0.25">
      <c r="A357" s="21">
        <f t="shared" si="18"/>
        <v>41532</v>
      </c>
      <c r="B357">
        <f t="shared" si="19"/>
        <v>18</v>
      </c>
      <c r="C357" s="22">
        <f t="array" ref="C357">SUM(IF(MeterData!$D$2:$D$200=DAY($A357),MeterData!$W$2:$W$200,0))</f>
        <v>482572.79999999993</v>
      </c>
      <c r="D357">
        <f t="shared" si="17"/>
        <v>482.57279999999992</v>
      </c>
      <c r="E357">
        <f>IF(D357&gt;Inputs!$B$16,D357-Inputs!$B$16,0)</f>
        <v>0</v>
      </c>
    </row>
    <row r="358" spans="1:5" x14ac:dyDescent="0.25">
      <c r="A358" s="21">
        <f t="shared" si="18"/>
        <v>41532</v>
      </c>
      <c r="B358">
        <f t="shared" si="19"/>
        <v>19</v>
      </c>
      <c r="C358" s="22">
        <f t="array" ref="C358">SUM(IF(MeterData!$D$2:$D$200=DAY($A358),MeterData!$X$2:$X$200,0))</f>
        <v>480153.60000000003</v>
      </c>
      <c r="D358">
        <f t="shared" si="17"/>
        <v>480.15360000000004</v>
      </c>
      <c r="E358">
        <f>IF(D358&gt;Inputs!$B$16,D358-Inputs!$B$16,0)</f>
        <v>0</v>
      </c>
    </row>
    <row r="359" spans="1:5" x14ac:dyDescent="0.25">
      <c r="A359" s="21">
        <f t="shared" si="18"/>
        <v>41532</v>
      </c>
      <c r="B359">
        <f t="shared" si="19"/>
        <v>20</v>
      </c>
      <c r="C359" s="22">
        <f t="array" ref="C359">SUM(IF(MeterData!$D$2:$D$200=DAY($A359),MeterData!$Y$2:$Y$200,0))</f>
        <v>479289.60000000003</v>
      </c>
      <c r="D359">
        <f t="shared" si="17"/>
        <v>479.28960000000001</v>
      </c>
      <c r="E359">
        <f>IF(D359&gt;Inputs!$B$16,D359-Inputs!$B$16,0)</f>
        <v>0</v>
      </c>
    </row>
    <row r="360" spans="1:5" x14ac:dyDescent="0.25">
      <c r="A360" s="21">
        <f t="shared" si="18"/>
        <v>41532</v>
      </c>
      <c r="B360">
        <f t="shared" si="19"/>
        <v>21</v>
      </c>
      <c r="C360" s="22">
        <f t="array" ref="C360">SUM(IF(MeterData!$D$2:$D$200=DAY($A360),MeterData!$Z$2:$Z$200,0))</f>
        <v>479750.40000000002</v>
      </c>
      <c r="D360">
        <f t="shared" si="17"/>
        <v>479.75040000000001</v>
      </c>
      <c r="E360">
        <f>IF(D360&gt;Inputs!$B$16,D360-Inputs!$B$16,0)</f>
        <v>0</v>
      </c>
    </row>
    <row r="361" spans="1:5" x14ac:dyDescent="0.25">
      <c r="A361" s="21">
        <f t="shared" si="18"/>
        <v>41532</v>
      </c>
      <c r="B361">
        <f t="shared" si="19"/>
        <v>22</v>
      </c>
      <c r="C361" s="22">
        <f t="array" ref="C361">SUM(IF(MeterData!$D$2:$D$200=DAY($A361),MeterData!$AA$2:$AA$200,0))</f>
        <v>482169.59999999998</v>
      </c>
      <c r="D361">
        <f t="shared" si="17"/>
        <v>482.1696</v>
      </c>
      <c r="E361">
        <f>IF(D361&gt;Inputs!$B$16,D361-Inputs!$B$16,0)</f>
        <v>0</v>
      </c>
    </row>
    <row r="362" spans="1:5" x14ac:dyDescent="0.25">
      <c r="A362" s="21">
        <f t="shared" si="18"/>
        <v>41532</v>
      </c>
      <c r="B362">
        <f t="shared" si="19"/>
        <v>23</v>
      </c>
      <c r="C362" s="22">
        <f t="array" ref="C362">SUM(IF(MeterData!$D$2:$D$200=DAY($A362),MeterData!$AB$2:$AB$200,0))</f>
        <v>481190.39999999997</v>
      </c>
      <c r="D362">
        <f t="shared" si="17"/>
        <v>481.19039999999995</v>
      </c>
      <c r="E362">
        <f>IF(D362&gt;Inputs!$B$16,D362-Inputs!$B$16,0)</f>
        <v>0</v>
      </c>
    </row>
    <row r="363" spans="1:5" x14ac:dyDescent="0.25">
      <c r="A363" s="21">
        <f t="shared" si="18"/>
        <v>41532</v>
      </c>
      <c r="B363">
        <f t="shared" si="19"/>
        <v>24</v>
      </c>
      <c r="C363" s="22">
        <f t="array" ref="C363">SUM(IF(MeterData!$D$2:$D$200=DAY($A363),MeterData!$AC$2:$AC$200,0))</f>
        <v>482803.20000000001</v>
      </c>
      <c r="D363">
        <f t="shared" si="17"/>
        <v>482.8032</v>
      </c>
      <c r="E363">
        <f>IF(D363&gt;Inputs!$B$16,D363-Inputs!$B$16,0)</f>
        <v>0</v>
      </c>
    </row>
    <row r="364" spans="1:5" x14ac:dyDescent="0.25">
      <c r="A364" s="21">
        <f t="shared" si="18"/>
        <v>41533</v>
      </c>
      <c r="B364">
        <f t="shared" si="19"/>
        <v>1</v>
      </c>
      <c r="C364" s="22">
        <f t="array" ref="C364">SUM(IF(MeterData!$D$2:$D$200=DAY($A364),MeterData!$F$2:$F$200,0))</f>
        <v>483379.20000000001</v>
      </c>
      <c r="D364">
        <f t="shared" si="17"/>
        <v>483.37920000000003</v>
      </c>
      <c r="E364">
        <f>IF(D364&gt;Inputs!$B$16,D364-Inputs!$B$16,0)</f>
        <v>0</v>
      </c>
    </row>
    <row r="365" spans="1:5" x14ac:dyDescent="0.25">
      <c r="A365" s="21">
        <f t="shared" si="18"/>
        <v>41533</v>
      </c>
      <c r="B365">
        <f t="shared" si="19"/>
        <v>2</v>
      </c>
      <c r="C365" s="22">
        <f t="array" ref="C365">SUM(IF(MeterData!$D$2:$D$200=DAY($A365),MeterData!$G$2:$G$200,0))</f>
        <v>481536</v>
      </c>
      <c r="D365">
        <f t="shared" si="17"/>
        <v>481.536</v>
      </c>
      <c r="E365">
        <f>IF(D365&gt;Inputs!$B$16,D365-Inputs!$B$16,0)</f>
        <v>0</v>
      </c>
    </row>
    <row r="366" spans="1:5" x14ac:dyDescent="0.25">
      <c r="A366" s="21">
        <f t="shared" si="18"/>
        <v>41533</v>
      </c>
      <c r="B366">
        <f t="shared" si="19"/>
        <v>3</v>
      </c>
      <c r="C366" s="22">
        <f t="array" ref="C366">SUM(IF(MeterData!$D$2:$D$200=DAY($A366),MeterData!$H$2:$H$200,0))</f>
        <v>482227.20000000001</v>
      </c>
      <c r="D366">
        <f t="shared" si="17"/>
        <v>482.22720000000004</v>
      </c>
      <c r="E366">
        <f>IF(D366&gt;Inputs!$B$16,D366-Inputs!$B$16,0)</f>
        <v>0</v>
      </c>
    </row>
    <row r="367" spans="1:5" x14ac:dyDescent="0.25">
      <c r="A367" s="21">
        <f t="shared" si="18"/>
        <v>41533</v>
      </c>
      <c r="B367">
        <f t="shared" si="19"/>
        <v>4</v>
      </c>
      <c r="C367" s="22">
        <f t="array" ref="C367">SUM(IF(MeterData!$D$2:$D$200=DAY($A367),MeterData!$I$2:$I$200,0))</f>
        <v>483494.39999999997</v>
      </c>
      <c r="D367">
        <f t="shared" si="17"/>
        <v>483.49439999999998</v>
      </c>
      <c r="E367">
        <f>IF(D367&gt;Inputs!$B$16,D367-Inputs!$B$16,0)</f>
        <v>0</v>
      </c>
    </row>
    <row r="368" spans="1:5" x14ac:dyDescent="0.25">
      <c r="A368" s="21">
        <f t="shared" si="18"/>
        <v>41533</v>
      </c>
      <c r="B368">
        <f t="shared" si="19"/>
        <v>5</v>
      </c>
      <c r="C368" s="22">
        <f t="array" ref="C368">SUM(IF(MeterData!$D$2:$D$200=DAY($A368),MeterData!$J$2:$J$200,0))</f>
        <v>482860.79999999999</v>
      </c>
      <c r="D368">
        <f t="shared" si="17"/>
        <v>482.86079999999998</v>
      </c>
      <c r="E368">
        <f>IF(D368&gt;Inputs!$B$16,D368-Inputs!$B$16,0)</f>
        <v>0</v>
      </c>
    </row>
    <row r="369" spans="1:5" x14ac:dyDescent="0.25">
      <c r="A369" s="21">
        <f t="shared" si="18"/>
        <v>41533</v>
      </c>
      <c r="B369">
        <f t="shared" si="19"/>
        <v>6</v>
      </c>
      <c r="C369" s="22">
        <f t="array" ref="C369">SUM(IF(MeterData!$D$2:$D$200=DAY($A369),MeterData!$K$2:$K$200,0))</f>
        <v>484588.80000000005</v>
      </c>
      <c r="D369">
        <f t="shared" si="17"/>
        <v>484.58880000000005</v>
      </c>
      <c r="E369">
        <f>IF(D369&gt;Inputs!$B$16,D369-Inputs!$B$16,0)</f>
        <v>0</v>
      </c>
    </row>
    <row r="370" spans="1:5" x14ac:dyDescent="0.25">
      <c r="A370" s="21">
        <f t="shared" si="18"/>
        <v>41533</v>
      </c>
      <c r="B370">
        <f t="shared" si="19"/>
        <v>7</v>
      </c>
      <c r="C370" s="22">
        <f t="array" ref="C370">SUM(IF(MeterData!$D$2:$D$200=DAY($A370),MeterData!$L$2:$L$200,0))</f>
        <v>485625.59999999998</v>
      </c>
      <c r="D370">
        <f t="shared" si="17"/>
        <v>485.62559999999996</v>
      </c>
      <c r="E370">
        <f>IF(D370&gt;Inputs!$B$16,D370-Inputs!$B$16,0)</f>
        <v>0</v>
      </c>
    </row>
    <row r="371" spans="1:5" x14ac:dyDescent="0.25">
      <c r="A371" s="21">
        <f t="shared" si="18"/>
        <v>41533</v>
      </c>
      <c r="B371">
        <f t="shared" si="19"/>
        <v>8</v>
      </c>
      <c r="C371" s="22">
        <f t="array" ref="C371">SUM(IF(MeterData!$D$2:$D$200=DAY($A371),MeterData!$M$2:$M$200,0))</f>
        <v>484531.19999999995</v>
      </c>
      <c r="D371">
        <f t="shared" si="17"/>
        <v>484.53119999999996</v>
      </c>
      <c r="E371">
        <f>IF(D371&gt;Inputs!$B$16,D371-Inputs!$B$16,0)</f>
        <v>0</v>
      </c>
    </row>
    <row r="372" spans="1:5" x14ac:dyDescent="0.25">
      <c r="A372" s="21">
        <f t="shared" si="18"/>
        <v>41533</v>
      </c>
      <c r="B372">
        <f t="shared" si="19"/>
        <v>9</v>
      </c>
      <c r="C372" s="22">
        <f t="array" ref="C372">SUM(IF(MeterData!$D$2:$D$200=DAY($A372),MeterData!$N$2:$N$200,0))</f>
        <v>484358.40000000002</v>
      </c>
      <c r="D372">
        <f t="shared" si="17"/>
        <v>484.35840000000002</v>
      </c>
      <c r="E372">
        <f>IF(D372&gt;Inputs!$B$16,D372-Inputs!$B$16,0)</f>
        <v>0</v>
      </c>
    </row>
    <row r="373" spans="1:5" x14ac:dyDescent="0.25">
      <c r="A373" s="21">
        <f t="shared" si="18"/>
        <v>41533</v>
      </c>
      <c r="B373">
        <f t="shared" si="19"/>
        <v>10</v>
      </c>
      <c r="C373" s="22">
        <f t="array" ref="C373">SUM(IF(MeterData!$D$2:$D$200=DAY($A373),MeterData!$O$2:$O$200,0))</f>
        <v>485049.60000000003</v>
      </c>
      <c r="D373">
        <f t="shared" si="17"/>
        <v>485.04960000000005</v>
      </c>
      <c r="E373">
        <f>IF(D373&gt;Inputs!$B$16,D373-Inputs!$B$16,0)</f>
        <v>0</v>
      </c>
    </row>
    <row r="374" spans="1:5" x14ac:dyDescent="0.25">
      <c r="A374" s="21">
        <f t="shared" si="18"/>
        <v>41533</v>
      </c>
      <c r="B374">
        <f t="shared" si="19"/>
        <v>11</v>
      </c>
      <c r="C374" s="22">
        <f t="array" ref="C374">SUM(IF(MeterData!$D$2:$D$200=DAY($A374),MeterData!$P$2:$P$200,0))</f>
        <v>483494.40000000002</v>
      </c>
      <c r="D374">
        <f t="shared" si="17"/>
        <v>483.49440000000004</v>
      </c>
      <c r="E374">
        <f>IF(D374&gt;Inputs!$B$16,D374-Inputs!$B$16,0)</f>
        <v>0</v>
      </c>
    </row>
    <row r="375" spans="1:5" x14ac:dyDescent="0.25">
      <c r="A375" s="21">
        <f t="shared" si="18"/>
        <v>41533</v>
      </c>
      <c r="B375">
        <f t="shared" si="19"/>
        <v>12</v>
      </c>
      <c r="C375" s="22">
        <f t="array" ref="C375">SUM(IF(MeterData!$D$2:$D$200=DAY($A375),MeterData!$Q$2:$Q$200,0))</f>
        <v>483955.20000000007</v>
      </c>
      <c r="D375">
        <f t="shared" si="17"/>
        <v>483.95520000000005</v>
      </c>
      <c r="E375">
        <f>IF(D375&gt;Inputs!$B$16,D375-Inputs!$B$16,0)</f>
        <v>0</v>
      </c>
    </row>
    <row r="376" spans="1:5" x14ac:dyDescent="0.25">
      <c r="A376" s="21">
        <f t="shared" si="18"/>
        <v>41533</v>
      </c>
      <c r="B376">
        <f t="shared" si="19"/>
        <v>13</v>
      </c>
      <c r="C376" s="22">
        <f t="array" ref="C376">SUM(IF(MeterData!$D$2:$D$200=DAY($A376),MeterData!$R$2:$R$200,0))</f>
        <v>484588.79999999999</v>
      </c>
      <c r="D376">
        <f t="shared" si="17"/>
        <v>484.58879999999999</v>
      </c>
      <c r="E376">
        <f>IF(D376&gt;Inputs!$B$16,D376-Inputs!$B$16,0)</f>
        <v>0</v>
      </c>
    </row>
    <row r="377" spans="1:5" x14ac:dyDescent="0.25">
      <c r="A377" s="21">
        <f t="shared" si="18"/>
        <v>41533</v>
      </c>
      <c r="B377">
        <f t="shared" si="19"/>
        <v>14</v>
      </c>
      <c r="C377" s="22">
        <f t="array" ref="C377">SUM(IF(MeterData!$D$2:$D$200=DAY($A377),MeterData!$S$2:$S$200,0))</f>
        <v>486374.39999999997</v>
      </c>
      <c r="D377">
        <f t="shared" si="17"/>
        <v>486.37439999999998</v>
      </c>
      <c r="E377">
        <f>IF(D377&gt;Inputs!$B$16,D377-Inputs!$B$16,0)</f>
        <v>0</v>
      </c>
    </row>
    <row r="378" spans="1:5" x14ac:dyDescent="0.25">
      <c r="A378" s="21">
        <f t="shared" si="18"/>
        <v>41533</v>
      </c>
      <c r="B378">
        <f t="shared" si="19"/>
        <v>15</v>
      </c>
      <c r="C378" s="22">
        <f t="array" ref="C378">SUM(IF(MeterData!$D$2:$D$200=DAY($A378),MeterData!$T$2:$T$200,0))</f>
        <v>484934.39999999997</v>
      </c>
      <c r="D378">
        <f t="shared" si="17"/>
        <v>484.93439999999998</v>
      </c>
      <c r="E378">
        <f>IF(D378&gt;Inputs!$B$16,D378-Inputs!$B$16,0)</f>
        <v>0</v>
      </c>
    </row>
    <row r="379" spans="1:5" x14ac:dyDescent="0.25">
      <c r="A379" s="21">
        <f t="shared" si="18"/>
        <v>41533</v>
      </c>
      <c r="B379">
        <f t="shared" si="19"/>
        <v>16</v>
      </c>
      <c r="C379" s="22">
        <f t="array" ref="C379">SUM(IF(MeterData!$D$2:$D$200=DAY($A379),MeterData!$U$2:$U$200,0))</f>
        <v>485625.59999999998</v>
      </c>
      <c r="D379">
        <f t="shared" si="17"/>
        <v>485.62559999999996</v>
      </c>
      <c r="E379">
        <f>IF(D379&gt;Inputs!$B$16,D379-Inputs!$B$16,0)</f>
        <v>0</v>
      </c>
    </row>
    <row r="380" spans="1:5" x14ac:dyDescent="0.25">
      <c r="A380" s="21">
        <f t="shared" si="18"/>
        <v>41533</v>
      </c>
      <c r="B380">
        <f t="shared" si="19"/>
        <v>17</v>
      </c>
      <c r="C380" s="22">
        <f t="array" ref="C380">SUM(IF(MeterData!$D$2:$D$200=DAY($A380),MeterData!$V$2:$V$200,0))</f>
        <v>482803.19999999995</v>
      </c>
      <c r="D380">
        <f t="shared" si="17"/>
        <v>482.80319999999995</v>
      </c>
      <c r="E380">
        <f>IF(D380&gt;Inputs!$B$16,D380-Inputs!$B$16,0)</f>
        <v>0</v>
      </c>
    </row>
    <row r="381" spans="1:5" x14ac:dyDescent="0.25">
      <c r="A381" s="21">
        <f t="shared" si="18"/>
        <v>41533</v>
      </c>
      <c r="B381">
        <f t="shared" si="19"/>
        <v>18</v>
      </c>
      <c r="C381" s="22">
        <f t="array" ref="C381">SUM(IF(MeterData!$D$2:$D$200=DAY($A381),MeterData!$W$2:$W$200,0))</f>
        <v>481824</v>
      </c>
      <c r="D381">
        <f t="shared" si="17"/>
        <v>481.82400000000001</v>
      </c>
      <c r="E381">
        <f>IF(D381&gt;Inputs!$B$16,D381-Inputs!$B$16,0)</f>
        <v>0</v>
      </c>
    </row>
    <row r="382" spans="1:5" x14ac:dyDescent="0.25">
      <c r="A382" s="21">
        <f t="shared" si="18"/>
        <v>41533</v>
      </c>
      <c r="B382">
        <f t="shared" si="19"/>
        <v>19</v>
      </c>
      <c r="C382" s="22">
        <f t="array" ref="C382">SUM(IF(MeterData!$D$2:$D$200=DAY($A382),MeterData!$X$2:$X$200,0))</f>
        <v>482400</v>
      </c>
      <c r="D382">
        <f t="shared" si="17"/>
        <v>482.4</v>
      </c>
      <c r="E382">
        <f>IF(D382&gt;Inputs!$B$16,D382-Inputs!$B$16,0)</f>
        <v>0</v>
      </c>
    </row>
    <row r="383" spans="1:5" x14ac:dyDescent="0.25">
      <c r="A383" s="21">
        <f t="shared" si="18"/>
        <v>41533</v>
      </c>
      <c r="B383">
        <f t="shared" si="19"/>
        <v>20</v>
      </c>
      <c r="C383" s="22">
        <f t="array" ref="C383">SUM(IF(MeterData!$D$2:$D$200=DAY($A383),MeterData!$Y$2:$Y$200,0))</f>
        <v>481075.19999999995</v>
      </c>
      <c r="D383">
        <f t="shared" si="17"/>
        <v>481.07519999999994</v>
      </c>
      <c r="E383">
        <f>IF(D383&gt;Inputs!$B$16,D383-Inputs!$B$16,0)</f>
        <v>0</v>
      </c>
    </row>
    <row r="384" spans="1:5" x14ac:dyDescent="0.25">
      <c r="A384" s="21">
        <f t="shared" si="18"/>
        <v>41533</v>
      </c>
      <c r="B384">
        <f t="shared" si="19"/>
        <v>21</v>
      </c>
      <c r="C384" s="22">
        <f t="array" ref="C384">SUM(IF(MeterData!$D$2:$D$200=DAY($A384),MeterData!$Z$2:$Z$200,0))</f>
        <v>481248</v>
      </c>
      <c r="D384">
        <f t="shared" si="17"/>
        <v>481.24799999999999</v>
      </c>
      <c r="E384">
        <f>IF(D384&gt;Inputs!$B$16,D384-Inputs!$B$16,0)</f>
        <v>0</v>
      </c>
    </row>
    <row r="385" spans="1:5" x14ac:dyDescent="0.25">
      <c r="A385" s="21">
        <f t="shared" si="18"/>
        <v>41533</v>
      </c>
      <c r="B385">
        <f t="shared" si="19"/>
        <v>22</v>
      </c>
      <c r="C385" s="22">
        <f t="array" ref="C385">SUM(IF(MeterData!$D$2:$D$200=DAY($A385),MeterData!$AA$2:$AA$200,0))</f>
        <v>483263.99999999994</v>
      </c>
      <c r="D385">
        <f t="shared" si="17"/>
        <v>483.26399999999995</v>
      </c>
      <c r="E385">
        <f>IF(D385&gt;Inputs!$B$16,D385-Inputs!$B$16,0)</f>
        <v>0</v>
      </c>
    </row>
    <row r="386" spans="1:5" x14ac:dyDescent="0.25">
      <c r="A386" s="21">
        <f t="shared" si="18"/>
        <v>41533</v>
      </c>
      <c r="B386">
        <f t="shared" si="19"/>
        <v>23</v>
      </c>
      <c r="C386" s="22">
        <f t="array" ref="C386">SUM(IF(MeterData!$D$2:$D$200=DAY($A386),MeterData!$AB$2:$AB$200,0))</f>
        <v>482111.99999999994</v>
      </c>
      <c r="D386">
        <f t="shared" si="17"/>
        <v>482.11199999999997</v>
      </c>
      <c r="E386">
        <f>IF(D386&gt;Inputs!$B$16,D386-Inputs!$B$16,0)</f>
        <v>0</v>
      </c>
    </row>
    <row r="387" spans="1:5" x14ac:dyDescent="0.25">
      <c r="A387" s="21">
        <f t="shared" si="18"/>
        <v>41533</v>
      </c>
      <c r="B387">
        <f t="shared" si="19"/>
        <v>24</v>
      </c>
      <c r="C387" s="22">
        <f t="array" ref="C387">SUM(IF(MeterData!$D$2:$D$200=DAY($A387),MeterData!$AC$2:$AC$200,0))</f>
        <v>484588.79999999999</v>
      </c>
      <c r="D387">
        <f t="shared" si="17"/>
        <v>484.58879999999999</v>
      </c>
      <c r="E387">
        <f>IF(D387&gt;Inputs!$B$16,D387-Inputs!$B$16,0)</f>
        <v>0</v>
      </c>
    </row>
    <row r="388" spans="1:5" x14ac:dyDescent="0.25">
      <c r="A388" s="21">
        <f t="shared" si="18"/>
        <v>41534</v>
      </c>
      <c r="B388">
        <f t="shared" si="19"/>
        <v>1</v>
      </c>
      <c r="C388" s="22">
        <f t="array" ref="C388">SUM(IF(MeterData!$D$2:$D$200=DAY($A388),MeterData!$F$2:$F$200,0))</f>
        <v>483552</v>
      </c>
      <c r="D388">
        <f t="shared" si="17"/>
        <v>483.55200000000002</v>
      </c>
      <c r="E388">
        <f>IF(D388&gt;Inputs!$B$16,D388-Inputs!$B$16,0)</f>
        <v>0</v>
      </c>
    </row>
    <row r="389" spans="1:5" x14ac:dyDescent="0.25">
      <c r="A389" s="21">
        <f t="shared" si="18"/>
        <v>41534</v>
      </c>
      <c r="B389">
        <f t="shared" si="19"/>
        <v>2</v>
      </c>
      <c r="C389" s="22">
        <f t="array" ref="C389">SUM(IF(MeterData!$D$2:$D$200=DAY($A389),MeterData!$G$2:$G$200,0))</f>
        <v>485452.79999999999</v>
      </c>
      <c r="D389">
        <f t="shared" ref="D389:D452" si="20">C389/1000</f>
        <v>485.45279999999997</v>
      </c>
      <c r="E389">
        <f>IF(D389&gt;Inputs!$B$16,D389-Inputs!$B$16,0)</f>
        <v>0</v>
      </c>
    </row>
    <row r="390" spans="1:5" x14ac:dyDescent="0.25">
      <c r="A390" s="21">
        <f t="shared" si="18"/>
        <v>41534</v>
      </c>
      <c r="B390">
        <f t="shared" si="19"/>
        <v>3</v>
      </c>
      <c r="C390" s="22">
        <f t="array" ref="C390">SUM(IF(MeterData!$D$2:$D$200=DAY($A390),MeterData!$H$2:$H$200,0))</f>
        <v>484243.20000000007</v>
      </c>
      <c r="D390">
        <f t="shared" si="20"/>
        <v>484.24320000000006</v>
      </c>
      <c r="E390">
        <f>IF(D390&gt;Inputs!$B$16,D390-Inputs!$B$16,0)</f>
        <v>0</v>
      </c>
    </row>
    <row r="391" spans="1:5" x14ac:dyDescent="0.25">
      <c r="A391" s="21">
        <f t="shared" si="18"/>
        <v>41534</v>
      </c>
      <c r="B391">
        <f t="shared" si="19"/>
        <v>4</v>
      </c>
      <c r="C391" s="22">
        <f t="array" ref="C391">SUM(IF(MeterData!$D$2:$D$200=DAY($A391),MeterData!$I$2:$I$200,0))</f>
        <v>481305.60000000003</v>
      </c>
      <c r="D391">
        <f t="shared" si="20"/>
        <v>481.30560000000003</v>
      </c>
      <c r="E391">
        <f>IF(D391&gt;Inputs!$B$16,D391-Inputs!$B$16,0)</f>
        <v>0</v>
      </c>
    </row>
    <row r="392" spans="1:5" x14ac:dyDescent="0.25">
      <c r="A392" s="21">
        <f t="shared" si="18"/>
        <v>41534</v>
      </c>
      <c r="B392">
        <f t="shared" si="19"/>
        <v>5</v>
      </c>
      <c r="C392" s="22">
        <f t="array" ref="C392">SUM(IF(MeterData!$D$2:$D$200=DAY($A392),MeterData!$J$2:$J$200,0))</f>
        <v>484588.79999999993</v>
      </c>
      <c r="D392">
        <f t="shared" si="20"/>
        <v>484.58879999999994</v>
      </c>
      <c r="E392">
        <f>IF(D392&gt;Inputs!$B$16,D392-Inputs!$B$16,0)</f>
        <v>0</v>
      </c>
    </row>
    <row r="393" spans="1:5" x14ac:dyDescent="0.25">
      <c r="A393" s="21">
        <f t="shared" si="18"/>
        <v>41534</v>
      </c>
      <c r="B393">
        <f t="shared" si="19"/>
        <v>6</v>
      </c>
      <c r="C393" s="22">
        <f t="array" ref="C393">SUM(IF(MeterData!$D$2:$D$200=DAY($A393),MeterData!$K$2:$K$200,0))</f>
        <v>483667.20000000007</v>
      </c>
      <c r="D393">
        <f t="shared" si="20"/>
        <v>483.66720000000009</v>
      </c>
      <c r="E393">
        <f>IF(D393&gt;Inputs!$B$16,D393-Inputs!$B$16,0)</f>
        <v>0</v>
      </c>
    </row>
    <row r="394" spans="1:5" x14ac:dyDescent="0.25">
      <c r="A394" s="21">
        <f t="shared" si="18"/>
        <v>41534</v>
      </c>
      <c r="B394">
        <f t="shared" si="19"/>
        <v>7</v>
      </c>
      <c r="C394" s="22">
        <f t="array" ref="C394">SUM(IF(MeterData!$D$2:$D$200=DAY($A394),MeterData!$L$2:$L$200,0))</f>
        <v>482745.60000000003</v>
      </c>
      <c r="D394">
        <f t="shared" si="20"/>
        <v>482.74560000000002</v>
      </c>
      <c r="E394">
        <f>IF(D394&gt;Inputs!$B$16,D394-Inputs!$B$16,0)</f>
        <v>0</v>
      </c>
    </row>
    <row r="395" spans="1:5" x14ac:dyDescent="0.25">
      <c r="A395" s="21">
        <f t="shared" si="18"/>
        <v>41534</v>
      </c>
      <c r="B395">
        <f t="shared" si="19"/>
        <v>8</v>
      </c>
      <c r="C395" s="22">
        <f t="array" ref="C395">SUM(IF(MeterData!$D$2:$D$200=DAY($A395),MeterData!$M$2:$M$200,0))</f>
        <v>481248</v>
      </c>
      <c r="D395">
        <f t="shared" si="20"/>
        <v>481.24799999999999</v>
      </c>
      <c r="E395">
        <f>IF(D395&gt;Inputs!$B$16,D395-Inputs!$B$16,0)</f>
        <v>0</v>
      </c>
    </row>
    <row r="396" spans="1:5" x14ac:dyDescent="0.25">
      <c r="A396" s="21">
        <f t="shared" si="18"/>
        <v>41534</v>
      </c>
      <c r="B396">
        <f t="shared" si="19"/>
        <v>9</v>
      </c>
      <c r="C396" s="22">
        <f t="array" ref="C396">SUM(IF(MeterData!$D$2:$D$200=DAY($A396),MeterData!$N$2:$N$200,0))</f>
        <v>481363.20000000001</v>
      </c>
      <c r="D396">
        <f t="shared" si="20"/>
        <v>481.36320000000001</v>
      </c>
      <c r="E396">
        <f>IF(D396&gt;Inputs!$B$16,D396-Inputs!$B$16,0)</f>
        <v>0</v>
      </c>
    </row>
    <row r="397" spans="1:5" x14ac:dyDescent="0.25">
      <c r="A397" s="21">
        <f t="shared" si="18"/>
        <v>41534</v>
      </c>
      <c r="B397">
        <f t="shared" si="19"/>
        <v>10</v>
      </c>
      <c r="C397" s="22">
        <f t="array" ref="C397">SUM(IF(MeterData!$D$2:$D$200=DAY($A397),MeterData!$O$2:$O$200,0))</f>
        <v>482976</v>
      </c>
      <c r="D397">
        <f t="shared" si="20"/>
        <v>482.976</v>
      </c>
      <c r="E397">
        <f>IF(D397&gt;Inputs!$B$16,D397-Inputs!$B$16,0)</f>
        <v>0</v>
      </c>
    </row>
    <row r="398" spans="1:5" x14ac:dyDescent="0.25">
      <c r="A398" s="21">
        <f t="shared" si="18"/>
        <v>41534</v>
      </c>
      <c r="B398">
        <f t="shared" si="19"/>
        <v>11</v>
      </c>
      <c r="C398" s="22">
        <f t="array" ref="C398">SUM(IF(MeterData!$D$2:$D$200=DAY($A398),MeterData!$P$2:$P$200,0))</f>
        <v>481363.20000000001</v>
      </c>
      <c r="D398">
        <f t="shared" si="20"/>
        <v>481.36320000000001</v>
      </c>
      <c r="E398">
        <f>IF(D398&gt;Inputs!$B$16,D398-Inputs!$B$16,0)</f>
        <v>0</v>
      </c>
    </row>
    <row r="399" spans="1:5" x14ac:dyDescent="0.25">
      <c r="A399" s="21">
        <f t="shared" si="18"/>
        <v>41534</v>
      </c>
      <c r="B399">
        <f t="shared" si="19"/>
        <v>12</v>
      </c>
      <c r="C399" s="22">
        <f t="array" ref="C399">SUM(IF(MeterData!$D$2:$D$200=DAY($A399),MeterData!$Q$2:$Q$200,0))</f>
        <v>482054.40000000002</v>
      </c>
      <c r="D399">
        <f t="shared" si="20"/>
        <v>482.05440000000004</v>
      </c>
      <c r="E399">
        <f>IF(D399&gt;Inputs!$B$16,D399-Inputs!$B$16,0)</f>
        <v>0</v>
      </c>
    </row>
    <row r="400" spans="1:5" x14ac:dyDescent="0.25">
      <c r="A400" s="21">
        <f t="shared" si="18"/>
        <v>41534</v>
      </c>
      <c r="B400">
        <f t="shared" si="19"/>
        <v>13</v>
      </c>
      <c r="C400" s="22">
        <f t="array" ref="C400">SUM(IF(MeterData!$D$2:$D$200=DAY($A400),MeterData!$R$2:$R$200,0))</f>
        <v>482630.39999999997</v>
      </c>
      <c r="D400">
        <f t="shared" si="20"/>
        <v>482.63039999999995</v>
      </c>
      <c r="E400">
        <f>IF(D400&gt;Inputs!$B$16,D400-Inputs!$B$16,0)</f>
        <v>0</v>
      </c>
    </row>
    <row r="401" spans="1:5" x14ac:dyDescent="0.25">
      <c r="A401" s="21">
        <f t="shared" si="18"/>
        <v>41534</v>
      </c>
      <c r="B401">
        <f t="shared" si="19"/>
        <v>14</v>
      </c>
      <c r="C401" s="22">
        <f t="array" ref="C401">SUM(IF(MeterData!$D$2:$D$200=DAY($A401),MeterData!$S$2:$S$200,0))</f>
        <v>482918.40000000002</v>
      </c>
      <c r="D401">
        <f t="shared" si="20"/>
        <v>482.91840000000002</v>
      </c>
      <c r="E401">
        <f>IF(D401&gt;Inputs!$B$16,D401-Inputs!$B$16,0)</f>
        <v>0</v>
      </c>
    </row>
    <row r="402" spans="1:5" x14ac:dyDescent="0.25">
      <c r="A402" s="21">
        <f t="shared" si="18"/>
        <v>41534</v>
      </c>
      <c r="B402">
        <f t="shared" si="19"/>
        <v>15</v>
      </c>
      <c r="C402" s="22">
        <f t="array" ref="C402">SUM(IF(MeterData!$D$2:$D$200=DAY($A402),MeterData!$T$2:$T$200,0))</f>
        <v>483494.40000000002</v>
      </c>
      <c r="D402">
        <f t="shared" si="20"/>
        <v>483.49440000000004</v>
      </c>
      <c r="E402">
        <f>IF(D402&gt;Inputs!$B$16,D402-Inputs!$B$16,0)</f>
        <v>0</v>
      </c>
    </row>
    <row r="403" spans="1:5" x14ac:dyDescent="0.25">
      <c r="A403" s="21">
        <f t="shared" si="18"/>
        <v>41534</v>
      </c>
      <c r="B403">
        <f t="shared" si="19"/>
        <v>16</v>
      </c>
      <c r="C403" s="22">
        <f t="array" ref="C403">SUM(IF(MeterData!$D$2:$D$200=DAY($A403),MeterData!$U$2:$U$200,0))</f>
        <v>484416</v>
      </c>
      <c r="D403">
        <f t="shared" si="20"/>
        <v>484.416</v>
      </c>
      <c r="E403">
        <f>IF(D403&gt;Inputs!$B$16,D403-Inputs!$B$16,0)</f>
        <v>0</v>
      </c>
    </row>
    <row r="404" spans="1:5" x14ac:dyDescent="0.25">
      <c r="A404" s="21">
        <f t="shared" si="18"/>
        <v>41534</v>
      </c>
      <c r="B404">
        <f t="shared" si="19"/>
        <v>17</v>
      </c>
      <c r="C404" s="22">
        <f t="array" ref="C404">SUM(IF(MeterData!$D$2:$D$200=DAY($A404),MeterData!$V$2:$V$200,0))</f>
        <v>485395.19999999995</v>
      </c>
      <c r="D404">
        <f t="shared" si="20"/>
        <v>485.39519999999993</v>
      </c>
      <c r="E404">
        <f>IF(D404&gt;Inputs!$B$16,D404-Inputs!$B$16,0)</f>
        <v>0</v>
      </c>
    </row>
    <row r="405" spans="1:5" x14ac:dyDescent="0.25">
      <c r="A405" s="21">
        <f t="shared" si="18"/>
        <v>41534</v>
      </c>
      <c r="B405">
        <f t="shared" si="19"/>
        <v>18</v>
      </c>
      <c r="C405" s="22">
        <f t="array" ref="C405">SUM(IF(MeterData!$D$2:$D$200=DAY($A405),MeterData!$W$2:$W$200,0))</f>
        <v>485625.60000000003</v>
      </c>
      <c r="D405">
        <f t="shared" si="20"/>
        <v>485.62560000000002</v>
      </c>
      <c r="E405">
        <f>IF(D405&gt;Inputs!$B$16,D405-Inputs!$B$16,0)</f>
        <v>0</v>
      </c>
    </row>
    <row r="406" spans="1:5" x14ac:dyDescent="0.25">
      <c r="A406" s="21">
        <f t="shared" si="18"/>
        <v>41534</v>
      </c>
      <c r="B406">
        <f t="shared" si="19"/>
        <v>19</v>
      </c>
      <c r="C406" s="22">
        <f t="array" ref="C406">SUM(IF(MeterData!$D$2:$D$200=DAY($A406),MeterData!$X$2:$X$200,0))</f>
        <v>483667.19999999995</v>
      </c>
      <c r="D406">
        <f t="shared" si="20"/>
        <v>483.66719999999998</v>
      </c>
      <c r="E406">
        <f>IF(D406&gt;Inputs!$B$16,D406-Inputs!$B$16,0)</f>
        <v>0</v>
      </c>
    </row>
    <row r="407" spans="1:5" x14ac:dyDescent="0.25">
      <c r="A407" s="21">
        <f t="shared" si="18"/>
        <v>41534</v>
      </c>
      <c r="B407">
        <f t="shared" si="19"/>
        <v>20</v>
      </c>
      <c r="C407" s="22">
        <f t="array" ref="C407">SUM(IF(MeterData!$D$2:$D$200=DAY($A407),MeterData!$Y$2:$Y$200,0))</f>
        <v>482803.20000000001</v>
      </c>
      <c r="D407">
        <f t="shared" si="20"/>
        <v>482.8032</v>
      </c>
      <c r="E407">
        <f>IF(D407&gt;Inputs!$B$16,D407-Inputs!$B$16,0)</f>
        <v>0</v>
      </c>
    </row>
    <row r="408" spans="1:5" x14ac:dyDescent="0.25">
      <c r="A408" s="21">
        <f t="shared" si="18"/>
        <v>41534</v>
      </c>
      <c r="B408">
        <f t="shared" si="19"/>
        <v>21</v>
      </c>
      <c r="C408" s="22">
        <f t="array" ref="C408">SUM(IF(MeterData!$D$2:$D$200=DAY($A408),MeterData!$Z$2:$Z$200,0))</f>
        <v>485568</v>
      </c>
      <c r="D408">
        <f t="shared" si="20"/>
        <v>485.56799999999998</v>
      </c>
      <c r="E408">
        <f>IF(D408&gt;Inputs!$B$16,D408-Inputs!$B$16,0)</f>
        <v>0</v>
      </c>
    </row>
    <row r="409" spans="1:5" x14ac:dyDescent="0.25">
      <c r="A409" s="21">
        <f t="shared" si="18"/>
        <v>41534</v>
      </c>
      <c r="B409">
        <f t="shared" si="19"/>
        <v>22</v>
      </c>
      <c r="C409" s="22">
        <f t="array" ref="C409">SUM(IF(MeterData!$D$2:$D$200=DAY($A409),MeterData!$AA$2:$AA$200,0))</f>
        <v>484012.80000000005</v>
      </c>
      <c r="D409">
        <f t="shared" si="20"/>
        <v>484.01280000000003</v>
      </c>
      <c r="E409">
        <f>IF(D409&gt;Inputs!$B$16,D409-Inputs!$B$16,0)</f>
        <v>0</v>
      </c>
    </row>
    <row r="410" spans="1:5" x14ac:dyDescent="0.25">
      <c r="A410" s="21">
        <f t="shared" si="18"/>
        <v>41534</v>
      </c>
      <c r="B410">
        <f t="shared" si="19"/>
        <v>23</v>
      </c>
      <c r="C410" s="22">
        <f t="array" ref="C410">SUM(IF(MeterData!$D$2:$D$200=DAY($A410),MeterData!$AB$2:$AB$200,0))</f>
        <v>481651.19999999995</v>
      </c>
      <c r="D410">
        <f t="shared" si="20"/>
        <v>481.65119999999996</v>
      </c>
      <c r="E410">
        <f>IF(D410&gt;Inputs!$B$16,D410-Inputs!$B$16,0)</f>
        <v>0</v>
      </c>
    </row>
    <row r="411" spans="1:5" x14ac:dyDescent="0.25">
      <c r="A411" s="21">
        <f t="shared" si="18"/>
        <v>41534</v>
      </c>
      <c r="B411">
        <f t="shared" si="19"/>
        <v>24</v>
      </c>
      <c r="C411" s="22">
        <f t="array" ref="C411">SUM(IF(MeterData!$D$2:$D$200=DAY($A411),MeterData!$AC$2:$AC$200,0))</f>
        <v>486432</v>
      </c>
      <c r="D411">
        <f t="shared" si="20"/>
        <v>486.43200000000002</v>
      </c>
      <c r="E411">
        <f>IF(D411&gt;Inputs!$B$16,D411-Inputs!$B$16,0)</f>
        <v>0</v>
      </c>
    </row>
    <row r="412" spans="1:5" x14ac:dyDescent="0.25">
      <c r="A412" s="21">
        <f t="shared" si="18"/>
        <v>41535</v>
      </c>
      <c r="B412">
        <f t="shared" si="19"/>
        <v>1</v>
      </c>
      <c r="C412" s="22">
        <f t="array" ref="C412">SUM(IF(MeterData!$D$2:$D$200=DAY($A412),MeterData!$F$2:$F$200,0))</f>
        <v>484934.40000000002</v>
      </c>
      <c r="D412">
        <f t="shared" si="20"/>
        <v>484.93440000000004</v>
      </c>
      <c r="E412">
        <f>IF(D412&gt;Inputs!$B$16,D412-Inputs!$B$16,0)</f>
        <v>0</v>
      </c>
    </row>
    <row r="413" spans="1:5" x14ac:dyDescent="0.25">
      <c r="A413" s="21">
        <f t="shared" ref="A413:A476" si="21">A389+1</f>
        <v>41535</v>
      </c>
      <c r="B413">
        <f t="shared" ref="B413:B476" si="22">B389</f>
        <v>2</v>
      </c>
      <c r="C413" s="22">
        <f t="array" ref="C413">SUM(IF(MeterData!$D$2:$D$200=DAY($A413),MeterData!$G$2:$G$200,0))</f>
        <v>477388.79999999999</v>
      </c>
      <c r="D413">
        <f t="shared" si="20"/>
        <v>477.3888</v>
      </c>
      <c r="E413">
        <f>IF(D413&gt;Inputs!$B$16,D413-Inputs!$B$16,0)</f>
        <v>0</v>
      </c>
    </row>
    <row r="414" spans="1:5" x14ac:dyDescent="0.25">
      <c r="A414" s="21">
        <f t="shared" si="21"/>
        <v>41535</v>
      </c>
      <c r="B414">
        <f t="shared" si="22"/>
        <v>3</v>
      </c>
      <c r="C414" s="22">
        <f t="array" ref="C414">SUM(IF(MeterData!$D$2:$D$200=DAY($A414),MeterData!$H$2:$H$200,0))</f>
        <v>485971.20000000007</v>
      </c>
      <c r="D414">
        <f t="shared" si="20"/>
        <v>485.97120000000007</v>
      </c>
      <c r="E414">
        <f>IF(D414&gt;Inputs!$B$16,D414-Inputs!$B$16,0)</f>
        <v>0</v>
      </c>
    </row>
    <row r="415" spans="1:5" x14ac:dyDescent="0.25">
      <c r="A415" s="21">
        <f t="shared" si="21"/>
        <v>41535</v>
      </c>
      <c r="B415">
        <f t="shared" si="22"/>
        <v>4</v>
      </c>
      <c r="C415" s="22">
        <f t="array" ref="C415">SUM(IF(MeterData!$D$2:$D$200=DAY($A415),MeterData!$I$2:$I$200,0))</f>
        <v>484012.79999999993</v>
      </c>
      <c r="D415">
        <f t="shared" si="20"/>
        <v>484.01279999999991</v>
      </c>
      <c r="E415">
        <f>IF(D415&gt;Inputs!$B$16,D415-Inputs!$B$16,0)</f>
        <v>0</v>
      </c>
    </row>
    <row r="416" spans="1:5" x14ac:dyDescent="0.25">
      <c r="A416" s="21">
        <f t="shared" si="21"/>
        <v>41535</v>
      </c>
      <c r="B416">
        <f t="shared" si="22"/>
        <v>5</v>
      </c>
      <c r="C416" s="22">
        <f t="array" ref="C416">SUM(IF(MeterData!$D$2:$D$200=DAY($A416),MeterData!$J$2:$J$200,0))</f>
        <v>484473.59999999998</v>
      </c>
      <c r="D416">
        <f t="shared" si="20"/>
        <v>484.47359999999998</v>
      </c>
      <c r="E416">
        <f>IF(D416&gt;Inputs!$B$16,D416-Inputs!$B$16,0)</f>
        <v>0</v>
      </c>
    </row>
    <row r="417" spans="1:5" x14ac:dyDescent="0.25">
      <c r="A417" s="21">
        <f t="shared" si="21"/>
        <v>41535</v>
      </c>
      <c r="B417">
        <f t="shared" si="22"/>
        <v>6</v>
      </c>
      <c r="C417" s="22">
        <f t="array" ref="C417">SUM(IF(MeterData!$D$2:$D$200=DAY($A417),MeterData!$K$2:$K$200,0))</f>
        <v>480038.39999999991</v>
      </c>
      <c r="D417">
        <f t="shared" si="20"/>
        <v>480.03839999999991</v>
      </c>
      <c r="E417">
        <f>IF(D417&gt;Inputs!$B$16,D417-Inputs!$B$16,0)</f>
        <v>0</v>
      </c>
    </row>
    <row r="418" spans="1:5" x14ac:dyDescent="0.25">
      <c r="A418" s="21">
        <f t="shared" si="21"/>
        <v>41535</v>
      </c>
      <c r="B418">
        <f t="shared" si="22"/>
        <v>7</v>
      </c>
      <c r="C418" s="22">
        <f t="array" ref="C418">SUM(IF(MeterData!$D$2:$D$200=DAY($A418),MeterData!$L$2:$L$200,0))</f>
        <v>476467.19999999995</v>
      </c>
      <c r="D418">
        <f t="shared" si="20"/>
        <v>476.46719999999993</v>
      </c>
      <c r="E418">
        <f>IF(D418&gt;Inputs!$B$16,D418-Inputs!$B$16,0)</f>
        <v>0</v>
      </c>
    </row>
    <row r="419" spans="1:5" x14ac:dyDescent="0.25">
      <c r="A419" s="21">
        <f t="shared" si="21"/>
        <v>41535</v>
      </c>
      <c r="B419">
        <f t="shared" si="22"/>
        <v>8</v>
      </c>
      <c r="C419" s="22">
        <f t="array" ref="C419">SUM(IF(MeterData!$D$2:$D$200=DAY($A419),MeterData!$M$2:$M$200,0))</f>
        <v>478944</v>
      </c>
      <c r="D419">
        <f t="shared" si="20"/>
        <v>478.94400000000002</v>
      </c>
      <c r="E419">
        <f>IF(D419&gt;Inputs!$B$16,D419-Inputs!$B$16,0)</f>
        <v>0</v>
      </c>
    </row>
    <row r="420" spans="1:5" x14ac:dyDescent="0.25">
      <c r="A420" s="21">
        <f t="shared" si="21"/>
        <v>41535</v>
      </c>
      <c r="B420">
        <f t="shared" si="22"/>
        <v>9</v>
      </c>
      <c r="C420" s="22">
        <f t="array" ref="C420">SUM(IF(MeterData!$D$2:$D$200=DAY($A420),MeterData!$N$2:$N$200,0))</f>
        <v>480499.20000000001</v>
      </c>
      <c r="D420">
        <f t="shared" si="20"/>
        <v>480.49920000000003</v>
      </c>
      <c r="E420">
        <f>IF(D420&gt;Inputs!$B$16,D420-Inputs!$B$16,0)</f>
        <v>0</v>
      </c>
    </row>
    <row r="421" spans="1:5" x14ac:dyDescent="0.25">
      <c r="A421" s="21">
        <f t="shared" si="21"/>
        <v>41535</v>
      </c>
      <c r="B421">
        <f t="shared" si="22"/>
        <v>10</v>
      </c>
      <c r="C421" s="22">
        <f t="array" ref="C421">SUM(IF(MeterData!$D$2:$D$200=DAY($A421),MeterData!$O$2:$O$200,0))</f>
        <v>482572.80000000005</v>
      </c>
      <c r="D421">
        <f t="shared" si="20"/>
        <v>482.57280000000003</v>
      </c>
      <c r="E421">
        <f>IF(D421&gt;Inputs!$B$16,D421-Inputs!$B$16,0)</f>
        <v>0</v>
      </c>
    </row>
    <row r="422" spans="1:5" x14ac:dyDescent="0.25">
      <c r="A422" s="21">
        <f t="shared" si="21"/>
        <v>41535</v>
      </c>
      <c r="B422">
        <f t="shared" si="22"/>
        <v>11</v>
      </c>
      <c r="C422" s="22">
        <f t="array" ref="C422">SUM(IF(MeterData!$D$2:$D$200=DAY($A422),MeterData!$P$2:$P$200,0))</f>
        <v>482400</v>
      </c>
      <c r="D422">
        <f t="shared" si="20"/>
        <v>482.4</v>
      </c>
      <c r="E422">
        <f>IF(D422&gt;Inputs!$B$16,D422-Inputs!$B$16,0)</f>
        <v>0</v>
      </c>
    </row>
    <row r="423" spans="1:5" x14ac:dyDescent="0.25">
      <c r="A423" s="21">
        <f t="shared" si="21"/>
        <v>41535</v>
      </c>
      <c r="B423">
        <f t="shared" si="22"/>
        <v>12</v>
      </c>
      <c r="C423" s="22">
        <f t="array" ref="C423">SUM(IF(MeterData!$D$2:$D$200=DAY($A423),MeterData!$Q$2:$Q$200,0))</f>
        <v>483609.59999999998</v>
      </c>
      <c r="D423">
        <f t="shared" si="20"/>
        <v>483.6096</v>
      </c>
      <c r="E423">
        <f>IF(D423&gt;Inputs!$B$16,D423-Inputs!$B$16,0)</f>
        <v>0</v>
      </c>
    </row>
    <row r="424" spans="1:5" x14ac:dyDescent="0.25">
      <c r="A424" s="21">
        <f t="shared" si="21"/>
        <v>41535</v>
      </c>
      <c r="B424">
        <f t="shared" si="22"/>
        <v>13</v>
      </c>
      <c r="C424" s="22">
        <f t="array" ref="C424">SUM(IF(MeterData!$D$2:$D$200=DAY($A424),MeterData!$R$2:$R$200,0))</f>
        <v>484243.19999999995</v>
      </c>
      <c r="D424">
        <f t="shared" si="20"/>
        <v>484.24319999999994</v>
      </c>
      <c r="E424">
        <f>IF(D424&gt;Inputs!$B$16,D424-Inputs!$B$16,0)</f>
        <v>0</v>
      </c>
    </row>
    <row r="425" spans="1:5" x14ac:dyDescent="0.25">
      <c r="A425" s="21">
        <f t="shared" si="21"/>
        <v>41535</v>
      </c>
      <c r="B425">
        <f t="shared" si="22"/>
        <v>14</v>
      </c>
      <c r="C425" s="22">
        <f t="array" ref="C425">SUM(IF(MeterData!$D$2:$D$200=DAY($A425),MeterData!$S$2:$S$200,0))</f>
        <v>483206.39999999997</v>
      </c>
      <c r="D425">
        <f t="shared" si="20"/>
        <v>483.20639999999997</v>
      </c>
      <c r="E425">
        <f>IF(D425&gt;Inputs!$B$16,D425-Inputs!$B$16,0)</f>
        <v>0</v>
      </c>
    </row>
    <row r="426" spans="1:5" x14ac:dyDescent="0.25">
      <c r="A426" s="21">
        <f t="shared" si="21"/>
        <v>41535</v>
      </c>
      <c r="B426">
        <f t="shared" si="22"/>
        <v>15</v>
      </c>
      <c r="C426" s="22">
        <f t="array" ref="C426">SUM(IF(MeterData!$D$2:$D$200=DAY($A426),MeterData!$T$2:$T$200,0))</f>
        <v>485856</v>
      </c>
      <c r="D426">
        <f t="shared" si="20"/>
        <v>485.85599999999999</v>
      </c>
      <c r="E426">
        <f>IF(D426&gt;Inputs!$B$16,D426-Inputs!$B$16,0)</f>
        <v>0</v>
      </c>
    </row>
    <row r="427" spans="1:5" x14ac:dyDescent="0.25">
      <c r="A427" s="21">
        <f t="shared" si="21"/>
        <v>41535</v>
      </c>
      <c r="B427">
        <f t="shared" si="22"/>
        <v>16</v>
      </c>
      <c r="C427" s="22">
        <f t="array" ref="C427">SUM(IF(MeterData!$D$2:$D$200=DAY($A427),MeterData!$U$2:$U$200,0))</f>
        <v>485452.79999999999</v>
      </c>
      <c r="D427">
        <f t="shared" si="20"/>
        <v>485.45279999999997</v>
      </c>
      <c r="E427">
        <f>IF(D427&gt;Inputs!$B$16,D427-Inputs!$B$16,0)</f>
        <v>0</v>
      </c>
    </row>
    <row r="428" spans="1:5" x14ac:dyDescent="0.25">
      <c r="A428" s="21">
        <f t="shared" si="21"/>
        <v>41535</v>
      </c>
      <c r="B428">
        <f t="shared" si="22"/>
        <v>17</v>
      </c>
      <c r="C428" s="22">
        <f t="array" ref="C428">SUM(IF(MeterData!$D$2:$D$200=DAY($A428),MeterData!$V$2:$V$200,0))</f>
        <v>483494.40000000002</v>
      </c>
      <c r="D428">
        <f t="shared" si="20"/>
        <v>483.49440000000004</v>
      </c>
      <c r="E428">
        <f>IF(D428&gt;Inputs!$B$16,D428-Inputs!$B$16,0)</f>
        <v>0</v>
      </c>
    </row>
    <row r="429" spans="1:5" x14ac:dyDescent="0.25">
      <c r="A429" s="21">
        <f t="shared" si="21"/>
        <v>41535</v>
      </c>
      <c r="B429">
        <f t="shared" si="22"/>
        <v>18</v>
      </c>
      <c r="C429" s="22">
        <f t="array" ref="C429">SUM(IF(MeterData!$D$2:$D$200=DAY($A429),MeterData!$W$2:$W$200,0))</f>
        <v>483436.80000000005</v>
      </c>
      <c r="D429">
        <f t="shared" si="20"/>
        <v>483.43680000000006</v>
      </c>
      <c r="E429">
        <f>IF(D429&gt;Inputs!$B$16,D429-Inputs!$B$16,0)</f>
        <v>0</v>
      </c>
    </row>
    <row r="430" spans="1:5" x14ac:dyDescent="0.25">
      <c r="A430" s="21">
        <f t="shared" si="21"/>
        <v>41535</v>
      </c>
      <c r="B430">
        <f t="shared" si="22"/>
        <v>19</v>
      </c>
      <c r="C430" s="22">
        <f t="array" ref="C430">SUM(IF(MeterData!$D$2:$D$200=DAY($A430),MeterData!$X$2:$X$200,0))</f>
        <v>484243.20000000001</v>
      </c>
      <c r="D430">
        <f t="shared" si="20"/>
        <v>484.2432</v>
      </c>
      <c r="E430">
        <f>IF(D430&gt;Inputs!$B$16,D430-Inputs!$B$16,0)</f>
        <v>0</v>
      </c>
    </row>
    <row r="431" spans="1:5" x14ac:dyDescent="0.25">
      <c r="A431" s="21">
        <f t="shared" si="21"/>
        <v>41535</v>
      </c>
      <c r="B431">
        <f t="shared" si="22"/>
        <v>20</v>
      </c>
      <c r="C431" s="22">
        <f t="array" ref="C431">SUM(IF(MeterData!$D$2:$D$200=DAY($A431),MeterData!$Y$2:$Y$200,0))</f>
        <v>480960</v>
      </c>
      <c r="D431">
        <f t="shared" si="20"/>
        <v>480.96</v>
      </c>
      <c r="E431">
        <f>IF(D431&gt;Inputs!$B$16,D431-Inputs!$B$16,0)</f>
        <v>0</v>
      </c>
    </row>
    <row r="432" spans="1:5" x14ac:dyDescent="0.25">
      <c r="A432" s="21">
        <f t="shared" si="21"/>
        <v>41535</v>
      </c>
      <c r="B432">
        <f t="shared" si="22"/>
        <v>21</v>
      </c>
      <c r="C432" s="22">
        <f t="array" ref="C432">SUM(IF(MeterData!$D$2:$D$200=DAY($A432),MeterData!$Z$2:$Z$200,0))</f>
        <v>483609.60000000003</v>
      </c>
      <c r="D432">
        <f t="shared" si="20"/>
        <v>483.60960000000006</v>
      </c>
      <c r="E432">
        <f>IF(D432&gt;Inputs!$B$16,D432-Inputs!$B$16,0)</f>
        <v>0</v>
      </c>
    </row>
    <row r="433" spans="1:5" x14ac:dyDescent="0.25">
      <c r="A433" s="21">
        <f t="shared" si="21"/>
        <v>41535</v>
      </c>
      <c r="B433">
        <f t="shared" si="22"/>
        <v>22</v>
      </c>
      <c r="C433" s="22">
        <f t="array" ref="C433">SUM(IF(MeterData!$D$2:$D$200=DAY($A433),MeterData!$AA$2:$AA$200,0))</f>
        <v>483724.80000000005</v>
      </c>
      <c r="D433">
        <f t="shared" si="20"/>
        <v>483.72480000000007</v>
      </c>
      <c r="E433">
        <f>IF(D433&gt;Inputs!$B$16,D433-Inputs!$B$16,0)</f>
        <v>0</v>
      </c>
    </row>
    <row r="434" spans="1:5" x14ac:dyDescent="0.25">
      <c r="A434" s="21">
        <f t="shared" si="21"/>
        <v>41535</v>
      </c>
      <c r="B434">
        <f t="shared" si="22"/>
        <v>23</v>
      </c>
      <c r="C434" s="22">
        <f t="array" ref="C434">SUM(IF(MeterData!$D$2:$D$200=DAY($A434),MeterData!$AB$2:$AB$200,0))</f>
        <v>482630.39999999997</v>
      </c>
      <c r="D434">
        <f t="shared" si="20"/>
        <v>482.63039999999995</v>
      </c>
      <c r="E434">
        <f>IF(D434&gt;Inputs!$B$16,D434-Inputs!$B$16,0)</f>
        <v>0</v>
      </c>
    </row>
    <row r="435" spans="1:5" x14ac:dyDescent="0.25">
      <c r="A435" s="21">
        <f t="shared" si="21"/>
        <v>41535</v>
      </c>
      <c r="B435">
        <f t="shared" si="22"/>
        <v>24</v>
      </c>
      <c r="C435" s="22">
        <f t="array" ref="C435">SUM(IF(MeterData!$D$2:$D$200=DAY($A435),MeterData!$AC$2:$AC$200,0))</f>
        <v>484012.79999999999</v>
      </c>
      <c r="D435">
        <f t="shared" si="20"/>
        <v>484.01279999999997</v>
      </c>
      <c r="E435">
        <f>IF(D435&gt;Inputs!$B$16,D435-Inputs!$B$16,0)</f>
        <v>0</v>
      </c>
    </row>
    <row r="436" spans="1:5" x14ac:dyDescent="0.25">
      <c r="A436" s="21">
        <f t="shared" si="21"/>
        <v>41536</v>
      </c>
      <c r="B436">
        <f t="shared" si="22"/>
        <v>1</v>
      </c>
      <c r="C436" s="22">
        <f t="array" ref="C436">SUM(IF(MeterData!$D$2:$D$200=DAY($A436),MeterData!$F$2:$F$200,0))</f>
        <v>483667.20000000001</v>
      </c>
      <c r="D436">
        <f t="shared" si="20"/>
        <v>483.66720000000004</v>
      </c>
      <c r="E436">
        <f>IF(D436&gt;Inputs!$B$16,D436-Inputs!$B$16,0)</f>
        <v>0</v>
      </c>
    </row>
    <row r="437" spans="1:5" x14ac:dyDescent="0.25">
      <c r="A437" s="21">
        <f t="shared" si="21"/>
        <v>41536</v>
      </c>
      <c r="B437">
        <f t="shared" si="22"/>
        <v>2</v>
      </c>
      <c r="C437" s="22">
        <f t="array" ref="C437">SUM(IF(MeterData!$D$2:$D$200=DAY($A437),MeterData!$G$2:$G$200,0))</f>
        <v>484243.19999999995</v>
      </c>
      <c r="D437">
        <f t="shared" si="20"/>
        <v>484.24319999999994</v>
      </c>
      <c r="E437">
        <f>IF(D437&gt;Inputs!$B$16,D437-Inputs!$B$16,0)</f>
        <v>0</v>
      </c>
    </row>
    <row r="438" spans="1:5" x14ac:dyDescent="0.25">
      <c r="A438" s="21">
        <f t="shared" si="21"/>
        <v>41536</v>
      </c>
      <c r="B438">
        <f t="shared" si="22"/>
        <v>3</v>
      </c>
      <c r="C438" s="22">
        <f t="array" ref="C438">SUM(IF(MeterData!$D$2:$D$200=DAY($A438),MeterData!$H$2:$H$200,0))</f>
        <v>483897.60000000003</v>
      </c>
      <c r="D438">
        <f t="shared" si="20"/>
        <v>483.89760000000001</v>
      </c>
      <c r="E438">
        <f>IF(D438&gt;Inputs!$B$16,D438-Inputs!$B$16,0)</f>
        <v>0</v>
      </c>
    </row>
    <row r="439" spans="1:5" x14ac:dyDescent="0.25">
      <c r="A439" s="21">
        <f t="shared" si="21"/>
        <v>41536</v>
      </c>
      <c r="B439">
        <f t="shared" si="22"/>
        <v>4</v>
      </c>
      <c r="C439" s="22">
        <f t="array" ref="C439">SUM(IF(MeterData!$D$2:$D$200=DAY($A439),MeterData!$I$2:$I$200,0))</f>
        <v>484128</v>
      </c>
      <c r="D439">
        <f t="shared" si="20"/>
        <v>484.12799999999999</v>
      </c>
      <c r="E439">
        <f>IF(D439&gt;Inputs!$B$16,D439-Inputs!$B$16,0)</f>
        <v>0</v>
      </c>
    </row>
    <row r="440" spans="1:5" x14ac:dyDescent="0.25">
      <c r="A440" s="21">
        <f t="shared" si="21"/>
        <v>41536</v>
      </c>
      <c r="B440">
        <f t="shared" si="22"/>
        <v>5</v>
      </c>
      <c r="C440" s="22">
        <f t="array" ref="C440">SUM(IF(MeterData!$D$2:$D$200=DAY($A440),MeterData!$J$2:$J$200,0))</f>
        <v>483379.20000000001</v>
      </c>
      <c r="D440">
        <f t="shared" si="20"/>
        <v>483.37920000000003</v>
      </c>
      <c r="E440">
        <f>IF(D440&gt;Inputs!$B$16,D440-Inputs!$B$16,0)</f>
        <v>0</v>
      </c>
    </row>
    <row r="441" spans="1:5" x14ac:dyDescent="0.25">
      <c r="A441" s="21">
        <f t="shared" si="21"/>
        <v>41536</v>
      </c>
      <c r="B441">
        <f t="shared" si="22"/>
        <v>6</v>
      </c>
      <c r="C441" s="22">
        <f t="array" ref="C441">SUM(IF(MeterData!$D$2:$D$200=DAY($A441),MeterData!$K$2:$K$200,0))</f>
        <v>484761.59999999998</v>
      </c>
      <c r="D441">
        <f t="shared" si="20"/>
        <v>484.76159999999999</v>
      </c>
      <c r="E441">
        <f>IF(D441&gt;Inputs!$B$16,D441-Inputs!$B$16,0)</f>
        <v>0</v>
      </c>
    </row>
    <row r="442" spans="1:5" x14ac:dyDescent="0.25">
      <c r="A442" s="21">
        <f t="shared" si="21"/>
        <v>41536</v>
      </c>
      <c r="B442">
        <f t="shared" si="22"/>
        <v>7</v>
      </c>
      <c r="C442" s="22">
        <f t="array" ref="C442">SUM(IF(MeterData!$D$2:$D$200=DAY($A442),MeterData!$L$2:$L$200,0))</f>
        <v>485452.79999999999</v>
      </c>
      <c r="D442">
        <f t="shared" si="20"/>
        <v>485.45279999999997</v>
      </c>
      <c r="E442">
        <f>IF(D442&gt;Inputs!$B$16,D442-Inputs!$B$16,0)</f>
        <v>0</v>
      </c>
    </row>
    <row r="443" spans="1:5" x14ac:dyDescent="0.25">
      <c r="A443" s="21">
        <f t="shared" si="21"/>
        <v>41536</v>
      </c>
      <c r="B443">
        <f t="shared" si="22"/>
        <v>8</v>
      </c>
      <c r="C443" s="22">
        <f t="array" ref="C443">SUM(IF(MeterData!$D$2:$D$200=DAY($A443),MeterData!$M$2:$M$200,0))</f>
        <v>472838.39999999997</v>
      </c>
      <c r="D443">
        <f t="shared" si="20"/>
        <v>472.83839999999998</v>
      </c>
      <c r="E443">
        <f>IF(D443&gt;Inputs!$B$16,D443-Inputs!$B$16,0)</f>
        <v>0</v>
      </c>
    </row>
    <row r="444" spans="1:5" x14ac:dyDescent="0.25">
      <c r="A444" s="21">
        <f t="shared" si="21"/>
        <v>41536</v>
      </c>
      <c r="B444">
        <f t="shared" si="22"/>
        <v>9</v>
      </c>
      <c r="C444" s="22">
        <f t="array" ref="C444">SUM(IF(MeterData!$D$2:$D$200=DAY($A444),MeterData!$N$2:$N$200,0))</f>
        <v>481881.59999999998</v>
      </c>
      <c r="D444">
        <f t="shared" si="20"/>
        <v>481.88159999999999</v>
      </c>
      <c r="E444">
        <f>IF(D444&gt;Inputs!$B$16,D444-Inputs!$B$16,0)</f>
        <v>0</v>
      </c>
    </row>
    <row r="445" spans="1:5" x14ac:dyDescent="0.25">
      <c r="A445" s="21">
        <f t="shared" si="21"/>
        <v>41536</v>
      </c>
      <c r="B445">
        <f t="shared" si="22"/>
        <v>10</v>
      </c>
      <c r="C445" s="22">
        <f t="array" ref="C445">SUM(IF(MeterData!$D$2:$D$200=DAY($A445),MeterData!$O$2:$O$200,0))</f>
        <v>474220.79999999993</v>
      </c>
      <c r="D445">
        <f t="shared" si="20"/>
        <v>474.22079999999994</v>
      </c>
      <c r="E445">
        <f>IF(D445&gt;Inputs!$B$16,D445-Inputs!$B$16,0)</f>
        <v>0</v>
      </c>
    </row>
    <row r="446" spans="1:5" x14ac:dyDescent="0.25">
      <c r="A446" s="21">
        <f t="shared" si="21"/>
        <v>41536</v>
      </c>
      <c r="B446">
        <f t="shared" si="22"/>
        <v>11</v>
      </c>
      <c r="C446" s="22">
        <f t="array" ref="C446">SUM(IF(MeterData!$D$2:$D$200=DAY($A446),MeterData!$P$2:$P$200,0))</f>
        <v>485107.19999999995</v>
      </c>
      <c r="D446">
        <f t="shared" si="20"/>
        <v>485.10719999999998</v>
      </c>
      <c r="E446">
        <f>IF(D446&gt;Inputs!$B$16,D446-Inputs!$B$16,0)</f>
        <v>0</v>
      </c>
    </row>
    <row r="447" spans="1:5" x14ac:dyDescent="0.25">
      <c r="A447" s="21">
        <f t="shared" si="21"/>
        <v>41536</v>
      </c>
      <c r="B447">
        <f t="shared" si="22"/>
        <v>12</v>
      </c>
      <c r="C447" s="22">
        <f t="array" ref="C447">SUM(IF(MeterData!$D$2:$D$200=DAY($A447),MeterData!$Q$2:$Q$200,0))</f>
        <v>481939.19999999995</v>
      </c>
      <c r="D447">
        <f t="shared" si="20"/>
        <v>481.93919999999997</v>
      </c>
      <c r="E447">
        <f>IF(D447&gt;Inputs!$B$16,D447-Inputs!$B$16,0)</f>
        <v>0</v>
      </c>
    </row>
    <row r="448" spans="1:5" x14ac:dyDescent="0.25">
      <c r="A448" s="21">
        <f t="shared" si="21"/>
        <v>41536</v>
      </c>
      <c r="B448">
        <f t="shared" si="22"/>
        <v>13</v>
      </c>
      <c r="C448" s="22">
        <f t="array" ref="C448">SUM(IF(MeterData!$D$2:$D$200=DAY($A448),MeterData!$R$2:$R$200,0))</f>
        <v>483494.39999999997</v>
      </c>
      <c r="D448">
        <f t="shared" si="20"/>
        <v>483.49439999999998</v>
      </c>
      <c r="E448">
        <f>IF(D448&gt;Inputs!$B$16,D448-Inputs!$B$16,0)</f>
        <v>0</v>
      </c>
    </row>
    <row r="449" spans="1:5" x14ac:dyDescent="0.25">
      <c r="A449" s="21">
        <f t="shared" si="21"/>
        <v>41536</v>
      </c>
      <c r="B449">
        <f t="shared" si="22"/>
        <v>14</v>
      </c>
      <c r="C449" s="22">
        <f t="array" ref="C449">SUM(IF(MeterData!$D$2:$D$200=DAY($A449),MeterData!$S$2:$S$200,0))</f>
        <v>484704</v>
      </c>
      <c r="D449">
        <f t="shared" si="20"/>
        <v>484.70400000000001</v>
      </c>
      <c r="E449">
        <f>IF(D449&gt;Inputs!$B$16,D449-Inputs!$B$16,0)</f>
        <v>0</v>
      </c>
    </row>
    <row r="450" spans="1:5" x14ac:dyDescent="0.25">
      <c r="A450" s="21">
        <f t="shared" si="21"/>
        <v>41536</v>
      </c>
      <c r="B450">
        <f t="shared" si="22"/>
        <v>15</v>
      </c>
      <c r="C450" s="22">
        <f t="array" ref="C450">SUM(IF(MeterData!$D$2:$D$200=DAY($A450),MeterData!$T$2:$T$200,0))</f>
        <v>480787.20000000001</v>
      </c>
      <c r="D450">
        <f t="shared" si="20"/>
        <v>480.78719999999998</v>
      </c>
      <c r="E450">
        <f>IF(D450&gt;Inputs!$B$16,D450-Inputs!$B$16,0)</f>
        <v>0</v>
      </c>
    </row>
    <row r="451" spans="1:5" x14ac:dyDescent="0.25">
      <c r="A451" s="21">
        <f t="shared" si="21"/>
        <v>41536</v>
      </c>
      <c r="B451">
        <f t="shared" si="22"/>
        <v>16</v>
      </c>
      <c r="C451" s="22">
        <f t="array" ref="C451">SUM(IF(MeterData!$D$2:$D$200=DAY($A451),MeterData!$U$2:$U$200,0))</f>
        <v>484185.60000000003</v>
      </c>
      <c r="D451">
        <f t="shared" si="20"/>
        <v>484.18560000000002</v>
      </c>
      <c r="E451">
        <f>IF(D451&gt;Inputs!$B$16,D451-Inputs!$B$16,0)</f>
        <v>0</v>
      </c>
    </row>
    <row r="452" spans="1:5" x14ac:dyDescent="0.25">
      <c r="A452" s="21">
        <f t="shared" si="21"/>
        <v>41536</v>
      </c>
      <c r="B452">
        <f t="shared" si="22"/>
        <v>17</v>
      </c>
      <c r="C452" s="22">
        <f t="array" ref="C452">SUM(IF(MeterData!$D$2:$D$200=DAY($A452),MeterData!$V$2:$V$200,0))</f>
        <v>484416</v>
      </c>
      <c r="D452">
        <f t="shared" si="20"/>
        <v>484.416</v>
      </c>
      <c r="E452">
        <f>IF(D452&gt;Inputs!$B$16,D452-Inputs!$B$16,0)</f>
        <v>0</v>
      </c>
    </row>
    <row r="453" spans="1:5" x14ac:dyDescent="0.25">
      <c r="A453" s="21">
        <f t="shared" si="21"/>
        <v>41536</v>
      </c>
      <c r="B453">
        <f t="shared" si="22"/>
        <v>18</v>
      </c>
      <c r="C453" s="22">
        <f t="array" ref="C453">SUM(IF(MeterData!$D$2:$D$200=DAY($A453),MeterData!$W$2:$W$200,0))</f>
        <v>481593.59999999998</v>
      </c>
      <c r="D453">
        <f t="shared" ref="D453:D516" si="23">C453/1000</f>
        <v>481.59359999999998</v>
      </c>
      <c r="E453">
        <f>IF(D453&gt;Inputs!$B$16,D453-Inputs!$B$16,0)</f>
        <v>0</v>
      </c>
    </row>
    <row r="454" spans="1:5" x14ac:dyDescent="0.25">
      <c r="A454" s="21">
        <f t="shared" si="21"/>
        <v>41536</v>
      </c>
      <c r="B454">
        <f t="shared" si="22"/>
        <v>19</v>
      </c>
      <c r="C454" s="22">
        <f t="array" ref="C454">SUM(IF(MeterData!$D$2:$D$200=DAY($A454),MeterData!$X$2:$X$200,0))</f>
        <v>479462.39999999997</v>
      </c>
      <c r="D454">
        <f t="shared" si="23"/>
        <v>479.46239999999995</v>
      </c>
      <c r="E454">
        <f>IF(D454&gt;Inputs!$B$16,D454-Inputs!$B$16,0)</f>
        <v>0</v>
      </c>
    </row>
    <row r="455" spans="1:5" x14ac:dyDescent="0.25">
      <c r="A455" s="21">
        <f t="shared" si="21"/>
        <v>41536</v>
      </c>
      <c r="B455">
        <f t="shared" si="22"/>
        <v>20</v>
      </c>
      <c r="C455" s="22">
        <f t="array" ref="C455">SUM(IF(MeterData!$D$2:$D$200=DAY($A455),MeterData!$Y$2:$Y$200,0))</f>
        <v>481766.40000000002</v>
      </c>
      <c r="D455">
        <f t="shared" si="23"/>
        <v>481.76640000000003</v>
      </c>
      <c r="E455">
        <f>IF(D455&gt;Inputs!$B$16,D455-Inputs!$B$16,0)</f>
        <v>0</v>
      </c>
    </row>
    <row r="456" spans="1:5" x14ac:dyDescent="0.25">
      <c r="A456" s="21">
        <f t="shared" si="21"/>
        <v>41536</v>
      </c>
      <c r="B456">
        <f t="shared" si="22"/>
        <v>21</v>
      </c>
      <c r="C456" s="22">
        <f t="array" ref="C456">SUM(IF(MeterData!$D$2:$D$200=DAY($A456),MeterData!$Z$2:$Z$200,0))</f>
        <v>482457.60000000003</v>
      </c>
      <c r="D456">
        <f t="shared" si="23"/>
        <v>482.45760000000001</v>
      </c>
      <c r="E456">
        <f>IF(D456&gt;Inputs!$B$16,D456-Inputs!$B$16,0)</f>
        <v>0</v>
      </c>
    </row>
    <row r="457" spans="1:5" x14ac:dyDescent="0.25">
      <c r="A457" s="21">
        <f t="shared" si="21"/>
        <v>41536</v>
      </c>
      <c r="B457">
        <f t="shared" si="22"/>
        <v>22</v>
      </c>
      <c r="C457" s="22">
        <f t="array" ref="C457">SUM(IF(MeterData!$D$2:$D$200=DAY($A457),MeterData!$AA$2:$AA$200,0))</f>
        <v>482169.59999999998</v>
      </c>
      <c r="D457">
        <f t="shared" si="23"/>
        <v>482.1696</v>
      </c>
      <c r="E457">
        <f>IF(D457&gt;Inputs!$B$16,D457-Inputs!$B$16,0)</f>
        <v>0</v>
      </c>
    </row>
    <row r="458" spans="1:5" x14ac:dyDescent="0.25">
      <c r="A458" s="21">
        <f t="shared" si="21"/>
        <v>41536</v>
      </c>
      <c r="B458">
        <f t="shared" si="22"/>
        <v>23</v>
      </c>
      <c r="C458" s="22">
        <f t="array" ref="C458">SUM(IF(MeterData!$D$2:$D$200=DAY($A458),MeterData!$AB$2:$AB$200,0))</f>
        <v>478886.40000000002</v>
      </c>
      <c r="D458">
        <f t="shared" si="23"/>
        <v>478.88640000000004</v>
      </c>
      <c r="E458">
        <f>IF(D458&gt;Inputs!$B$16,D458-Inputs!$B$16,0)</f>
        <v>0</v>
      </c>
    </row>
    <row r="459" spans="1:5" x14ac:dyDescent="0.25">
      <c r="A459" s="21">
        <f t="shared" si="21"/>
        <v>41536</v>
      </c>
      <c r="B459">
        <f t="shared" si="22"/>
        <v>24</v>
      </c>
      <c r="C459" s="22">
        <f t="array" ref="C459">SUM(IF(MeterData!$D$2:$D$200=DAY($A459),MeterData!$AC$2:$AC$200,0))</f>
        <v>482169.59999999998</v>
      </c>
      <c r="D459">
        <f t="shared" si="23"/>
        <v>482.1696</v>
      </c>
      <c r="E459">
        <f>IF(D459&gt;Inputs!$B$16,D459-Inputs!$B$16,0)</f>
        <v>0</v>
      </c>
    </row>
    <row r="460" spans="1:5" x14ac:dyDescent="0.25">
      <c r="A460" s="21">
        <f t="shared" si="21"/>
        <v>41537</v>
      </c>
      <c r="B460">
        <f t="shared" si="22"/>
        <v>1</v>
      </c>
      <c r="C460" s="22">
        <f t="array" ref="C460">SUM(IF(MeterData!$D$2:$D$200=DAY($A460),MeterData!$F$2:$F$200,0))</f>
        <v>482169.59999999998</v>
      </c>
      <c r="D460">
        <f t="shared" si="23"/>
        <v>482.1696</v>
      </c>
      <c r="E460">
        <f>IF(D460&gt;Inputs!$B$16,D460-Inputs!$B$16,0)</f>
        <v>0</v>
      </c>
    </row>
    <row r="461" spans="1:5" x14ac:dyDescent="0.25">
      <c r="A461" s="21">
        <f t="shared" si="21"/>
        <v>41537</v>
      </c>
      <c r="B461">
        <f t="shared" si="22"/>
        <v>2</v>
      </c>
      <c r="C461" s="22">
        <f t="array" ref="C461">SUM(IF(MeterData!$D$2:$D$200=DAY($A461),MeterData!$G$2:$G$200,0))</f>
        <v>481996.79999999999</v>
      </c>
      <c r="D461">
        <f t="shared" si="23"/>
        <v>481.99680000000001</v>
      </c>
      <c r="E461">
        <f>IF(D461&gt;Inputs!$B$16,D461-Inputs!$B$16,0)</f>
        <v>0</v>
      </c>
    </row>
    <row r="462" spans="1:5" x14ac:dyDescent="0.25">
      <c r="A462" s="21">
        <f t="shared" si="21"/>
        <v>41537</v>
      </c>
      <c r="B462">
        <f t="shared" si="22"/>
        <v>3</v>
      </c>
      <c r="C462" s="22">
        <f t="array" ref="C462">SUM(IF(MeterData!$D$2:$D$200=DAY($A462),MeterData!$H$2:$H$200,0))</f>
        <v>482860.79999999999</v>
      </c>
      <c r="D462">
        <f t="shared" si="23"/>
        <v>482.86079999999998</v>
      </c>
      <c r="E462">
        <f>IF(D462&gt;Inputs!$B$16,D462-Inputs!$B$16,0)</f>
        <v>0</v>
      </c>
    </row>
    <row r="463" spans="1:5" x14ac:dyDescent="0.25">
      <c r="A463" s="21">
        <f t="shared" si="21"/>
        <v>41537</v>
      </c>
      <c r="B463">
        <f t="shared" si="22"/>
        <v>4</v>
      </c>
      <c r="C463" s="22">
        <f t="array" ref="C463">SUM(IF(MeterData!$D$2:$D$200=DAY($A463),MeterData!$I$2:$I$200,0))</f>
        <v>482112</v>
      </c>
      <c r="D463">
        <f t="shared" si="23"/>
        <v>482.11200000000002</v>
      </c>
      <c r="E463">
        <f>IF(D463&gt;Inputs!$B$16,D463-Inputs!$B$16,0)</f>
        <v>0</v>
      </c>
    </row>
    <row r="464" spans="1:5" x14ac:dyDescent="0.25">
      <c r="A464" s="21">
        <f t="shared" si="21"/>
        <v>41537</v>
      </c>
      <c r="B464">
        <f t="shared" si="22"/>
        <v>5</v>
      </c>
      <c r="C464" s="22">
        <f t="array" ref="C464">SUM(IF(MeterData!$D$2:$D$200=DAY($A464),MeterData!$J$2:$J$200,0))</f>
        <v>466387.20000000001</v>
      </c>
      <c r="D464">
        <f t="shared" si="23"/>
        <v>466.38720000000001</v>
      </c>
      <c r="E464">
        <f>IF(D464&gt;Inputs!$B$16,D464-Inputs!$B$16,0)</f>
        <v>0</v>
      </c>
    </row>
    <row r="465" spans="1:5" x14ac:dyDescent="0.25">
      <c r="A465" s="21">
        <f t="shared" si="21"/>
        <v>41537</v>
      </c>
      <c r="B465">
        <f t="shared" si="22"/>
        <v>6</v>
      </c>
      <c r="C465" s="22">
        <f t="array" ref="C465">SUM(IF(MeterData!$D$2:$D$200=DAY($A465),MeterData!$K$2:$K$200,0))</f>
        <v>480729.59999999998</v>
      </c>
      <c r="D465">
        <f t="shared" si="23"/>
        <v>480.7296</v>
      </c>
      <c r="E465">
        <f>IF(D465&gt;Inputs!$B$16,D465-Inputs!$B$16,0)</f>
        <v>0</v>
      </c>
    </row>
    <row r="466" spans="1:5" x14ac:dyDescent="0.25">
      <c r="A466" s="21">
        <f t="shared" si="21"/>
        <v>41537</v>
      </c>
      <c r="B466">
        <f t="shared" si="22"/>
        <v>7</v>
      </c>
      <c r="C466" s="22">
        <f t="array" ref="C466">SUM(IF(MeterData!$D$2:$D$200=DAY($A466),MeterData!$L$2:$L$200,0))</f>
        <v>482342.40000000002</v>
      </c>
      <c r="D466">
        <f t="shared" si="23"/>
        <v>482.3424</v>
      </c>
      <c r="E466">
        <f>IF(D466&gt;Inputs!$B$16,D466-Inputs!$B$16,0)</f>
        <v>0</v>
      </c>
    </row>
    <row r="467" spans="1:5" x14ac:dyDescent="0.25">
      <c r="A467" s="21">
        <f t="shared" si="21"/>
        <v>41537</v>
      </c>
      <c r="B467">
        <f t="shared" si="22"/>
        <v>8</v>
      </c>
      <c r="C467" s="22">
        <f t="array" ref="C467">SUM(IF(MeterData!$D$2:$D$200=DAY($A467),MeterData!$M$2:$M$200,0))</f>
        <v>479520</v>
      </c>
      <c r="D467">
        <f t="shared" si="23"/>
        <v>479.52</v>
      </c>
      <c r="E467">
        <f>IF(D467&gt;Inputs!$B$16,D467-Inputs!$B$16,0)</f>
        <v>0</v>
      </c>
    </row>
    <row r="468" spans="1:5" x14ac:dyDescent="0.25">
      <c r="A468" s="21">
        <f t="shared" si="21"/>
        <v>41537</v>
      </c>
      <c r="B468">
        <f t="shared" si="22"/>
        <v>9</v>
      </c>
      <c r="C468" s="22">
        <f t="array" ref="C468">SUM(IF(MeterData!$D$2:$D$200=DAY($A468),MeterData!$N$2:$N$200,0))</f>
        <v>479635.20000000007</v>
      </c>
      <c r="D468">
        <f t="shared" si="23"/>
        <v>479.63520000000005</v>
      </c>
      <c r="E468">
        <f>IF(D468&gt;Inputs!$B$16,D468-Inputs!$B$16,0)</f>
        <v>0</v>
      </c>
    </row>
    <row r="469" spans="1:5" x14ac:dyDescent="0.25">
      <c r="A469" s="21">
        <f t="shared" si="21"/>
        <v>41537</v>
      </c>
      <c r="B469">
        <f t="shared" si="22"/>
        <v>10</v>
      </c>
      <c r="C469" s="22">
        <f t="array" ref="C469">SUM(IF(MeterData!$D$2:$D$200=DAY($A469),MeterData!$O$2:$O$200,0))</f>
        <v>484012.79999999993</v>
      </c>
      <c r="D469">
        <f t="shared" si="23"/>
        <v>484.01279999999991</v>
      </c>
      <c r="E469">
        <f>IF(D469&gt;Inputs!$B$16,D469-Inputs!$B$16,0)</f>
        <v>0</v>
      </c>
    </row>
    <row r="470" spans="1:5" x14ac:dyDescent="0.25">
      <c r="A470" s="21">
        <f t="shared" si="21"/>
        <v>41537</v>
      </c>
      <c r="B470">
        <f t="shared" si="22"/>
        <v>11</v>
      </c>
      <c r="C470" s="22">
        <f t="array" ref="C470">SUM(IF(MeterData!$D$2:$D$200=DAY($A470),MeterData!$P$2:$P$200,0))</f>
        <v>481996.79999999999</v>
      </c>
      <c r="D470">
        <f t="shared" si="23"/>
        <v>481.99680000000001</v>
      </c>
      <c r="E470">
        <f>IF(D470&gt;Inputs!$B$16,D470-Inputs!$B$16,0)</f>
        <v>0</v>
      </c>
    </row>
    <row r="471" spans="1:5" x14ac:dyDescent="0.25">
      <c r="A471" s="21">
        <f t="shared" si="21"/>
        <v>41537</v>
      </c>
      <c r="B471">
        <f t="shared" si="22"/>
        <v>12</v>
      </c>
      <c r="C471" s="22">
        <f t="array" ref="C471">SUM(IF(MeterData!$D$2:$D$200=DAY($A471),MeterData!$Q$2:$Q$200,0))</f>
        <v>478944</v>
      </c>
      <c r="D471">
        <f t="shared" si="23"/>
        <v>478.94400000000002</v>
      </c>
      <c r="E471">
        <f>IF(D471&gt;Inputs!$B$16,D471-Inputs!$B$16,0)</f>
        <v>0</v>
      </c>
    </row>
    <row r="472" spans="1:5" x14ac:dyDescent="0.25">
      <c r="A472" s="21">
        <f t="shared" si="21"/>
        <v>41537</v>
      </c>
      <c r="B472">
        <f t="shared" si="22"/>
        <v>13</v>
      </c>
      <c r="C472" s="22">
        <f t="array" ref="C472">SUM(IF(MeterData!$D$2:$D$200=DAY($A472),MeterData!$R$2:$R$200,0))</f>
        <v>478886.40000000002</v>
      </c>
      <c r="D472">
        <f t="shared" si="23"/>
        <v>478.88640000000004</v>
      </c>
      <c r="E472">
        <f>IF(D472&gt;Inputs!$B$16,D472-Inputs!$B$16,0)</f>
        <v>0</v>
      </c>
    </row>
    <row r="473" spans="1:5" x14ac:dyDescent="0.25">
      <c r="A473" s="21">
        <f t="shared" si="21"/>
        <v>41537</v>
      </c>
      <c r="B473">
        <f t="shared" si="22"/>
        <v>14</v>
      </c>
      <c r="C473" s="22">
        <f t="array" ref="C473">SUM(IF(MeterData!$D$2:$D$200=DAY($A473),MeterData!$S$2:$S$200,0))</f>
        <v>480441.59999999998</v>
      </c>
      <c r="D473">
        <f t="shared" si="23"/>
        <v>480.44159999999999</v>
      </c>
      <c r="E473">
        <f>IF(D473&gt;Inputs!$B$16,D473-Inputs!$B$16,0)</f>
        <v>0</v>
      </c>
    </row>
    <row r="474" spans="1:5" x14ac:dyDescent="0.25">
      <c r="A474" s="21">
        <f t="shared" si="21"/>
        <v>41537</v>
      </c>
      <c r="B474">
        <f t="shared" si="22"/>
        <v>15</v>
      </c>
      <c r="C474" s="22">
        <f t="array" ref="C474">SUM(IF(MeterData!$D$2:$D$200=DAY($A474),MeterData!$T$2:$T$200,0))</f>
        <v>468691.19999999995</v>
      </c>
      <c r="D474">
        <f t="shared" si="23"/>
        <v>468.69119999999998</v>
      </c>
      <c r="E474">
        <f>IF(D474&gt;Inputs!$B$16,D474-Inputs!$B$16,0)</f>
        <v>0</v>
      </c>
    </row>
    <row r="475" spans="1:5" x14ac:dyDescent="0.25">
      <c r="A475" s="21">
        <f t="shared" si="21"/>
        <v>41537</v>
      </c>
      <c r="B475">
        <f t="shared" si="22"/>
        <v>16</v>
      </c>
      <c r="C475" s="22">
        <f t="array" ref="C475">SUM(IF(MeterData!$D$2:$D$200=DAY($A475),MeterData!$U$2:$U$200,0))</f>
        <v>481651.20000000007</v>
      </c>
      <c r="D475">
        <f t="shared" si="23"/>
        <v>481.65120000000007</v>
      </c>
      <c r="E475">
        <f>IF(D475&gt;Inputs!$B$16,D475-Inputs!$B$16,0)</f>
        <v>0</v>
      </c>
    </row>
    <row r="476" spans="1:5" x14ac:dyDescent="0.25">
      <c r="A476" s="21">
        <f t="shared" si="21"/>
        <v>41537</v>
      </c>
      <c r="B476">
        <f t="shared" si="22"/>
        <v>17</v>
      </c>
      <c r="C476" s="22">
        <f t="array" ref="C476">SUM(IF(MeterData!$D$2:$D$200=DAY($A476),MeterData!$V$2:$V$200,0))</f>
        <v>480441.59999999998</v>
      </c>
      <c r="D476">
        <f t="shared" si="23"/>
        <v>480.44159999999999</v>
      </c>
      <c r="E476">
        <f>IF(D476&gt;Inputs!$B$16,D476-Inputs!$B$16,0)</f>
        <v>0</v>
      </c>
    </row>
    <row r="477" spans="1:5" x14ac:dyDescent="0.25">
      <c r="A477" s="21">
        <f t="shared" ref="A477:A540" si="24">A453+1</f>
        <v>41537</v>
      </c>
      <c r="B477">
        <f t="shared" ref="B477:B540" si="25">B453</f>
        <v>18</v>
      </c>
      <c r="C477" s="22">
        <f t="array" ref="C477">SUM(IF(MeterData!$D$2:$D$200=DAY($A477),MeterData!$W$2:$W$200,0))</f>
        <v>481478.40000000002</v>
      </c>
      <c r="D477">
        <f t="shared" si="23"/>
        <v>481.47840000000002</v>
      </c>
      <c r="E477">
        <f>IF(D477&gt;Inputs!$B$16,D477-Inputs!$B$16,0)</f>
        <v>0</v>
      </c>
    </row>
    <row r="478" spans="1:5" x14ac:dyDescent="0.25">
      <c r="A478" s="21">
        <f t="shared" si="24"/>
        <v>41537</v>
      </c>
      <c r="B478">
        <f t="shared" si="25"/>
        <v>19</v>
      </c>
      <c r="C478" s="22">
        <f t="array" ref="C478">SUM(IF(MeterData!$D$2:$D$200=DAY($A478),MeterData!$X$2:$X$200,0))</f>
        <v>478713.59999999998</v>
      </c>
      <c r="D478">
        <f t="shared" si="23"/>
        <v>478.71359999999999</v>
      </c>
      <c r="E478">
        <f>IF(D478&gt;Inputs!$B$16,D478-Inputs!$B$16,0)</f>
        <v>0</v>
      </c>
    </row>
    <row r="479" spans="1:5" x14ac:dyDescent="0.25">
      <c r="A479" s="21">
        <f t="shared" si="24"/>
        <v>41537</v>
      </c>
      <c r="B479">
        <f t="shared" si="25"/>
        <v>20</v>
      </c>
      <c r="C479" s="22">
        <f t="array" ref="C479">SUM(IF(MeterData!$D$2:$D$200=DAY($A479),MeterData!$Y$2:$Y$200,0))</f>
        <v>479923.20000000007</v>
      </c>
      <c r="D479">
        <f t="shared" si="23"/>
        <v>479.92320000000007</v>
      </c>
      <c r="E479">
        <f>IF(D479&gt;Inputs!$B$16,D479-Inputs!$B$16,0)</f>
        <v>0</v>
      </c>
    </row>
    <row r="480" spans="1:5" x14ac:dyDescent="0.25">
      <c r="A480" s="21">
        <f t="shared" si="24"/>
        <v>41537</v>
      </c>
      <c r="B480">
        <f t="shared" si="25"/>
        <v>21</v>
      </c>
      <c r="C480" s="22">
        <f t="array" ref="C480">SUM(IF(MeterData!$D$2:$D$200=DAY($A480),MeterData!$Z$2:$Z$200,0))</f>
        <v>479520</v>
      </c>
      <c r="D480">
        <f t="shared" si="23"/>
        <v>479.52</v>
      </c>
      <c r="E480">
        <f>IF(D480&gt;Inputs!$B$16,D480-Inputs!$B$16,0)</f>
        <v>0</v>
      </c>
    </row>
    <row r="481" spans="1:5" x14ac:dyDescent="0.25">
      <c r="A481" s="21">
        <f t="shared" si="24"/>
        <v>41537</v>
      </c>
      <c r="B481">
        <f t="shared" si="25"/>
        <v>22</v>
      </c>
      <c r="C481" s="22">
        <f t="array" ref="C481">SUM(IF(MeterData!$D$2:$D$200=DAY($A481),MeterData!$AA$2:$AA$200,0))</f>
        <v>478886.40000000002</v>
      </c>
      <c r="D481">
        <f t="shared" si="23"/>
        <v>478.88640000000004</v>
      </c>
      <c r="E481">
        <f>IF(D481&gt;Inputs!$B$16,D481-Inputs!$B$16,0)</f>
        <v>0</v>
      </c>
    </row>
    <row r="482" spans="1:5" x14ac:dyDescent="0.25">
      <c r="A482" s="21">
        <f t="shared" si="24"/>
        <v>41537</v>
      </c>
      <c r="B482">
        <f t="shared" si="25"/>
        <v>23</v>
      </c>
      <c r="C482" s="22">
        <f t="array" ref="C482">SUM(IF(MeterData!$D$2:$D$200=DAY($A482),MeterData!$AB$2:$AB$200,0))</f>
        <v>471744</v>
      </c>
      <c r="D482">
        <f t="shared" si="23"/>
        <v>471.74400000000003</v>
      </c>
      <c r="E482">
        <f>IF(D482&gt;Inputs!$B$16,D482-Inputs!$B$16,0)</f>
        <v>0</v>
      </c>
    </row>
    <row r="483" spans="1:5" x14ac:dyDescent="0.25">
      <c r="A483" s="21">
        <f t="shared" si="24"/>
        <v>41537</v>
      </c>
      <c r="B483">
        <f t="shared" si="25"/>
        <v>24</v>
      </c>
      <c r="C483" s="22">
        <f t="array" ref="C483">SUM(IF(MeterData!$D$2:$D$200=DAY($A483),MeterData!$AC$2:$AC$200,0))</f>
        <v>482169.59999999998</v>
      </c>
      <c r="D483">
        <f t="shared" si="23"/>
        <v>482.1696</v>
      </c>
      <c r="E483">
        <f>IF(D483&gt;Inputs!$B$16,D483-Inputs!$B$16,0)</f>
        <v>0</v>
      </c>
    </row>
    <row r="484" spans="1:5" x14ac:dyDescent="0.25">
      <c r="A484" s="21">
        <f t="shared" si="24"/>
        <v>41538</v>
      </c>
      <c r="B484">
        <f t="shared" si="25"/>
        <v>1</v>
      </c>
      <c r="C484" s="22">
        <f t="array" ref="C484">SUM(IF(MeterData!$D$2:$D$200=DAY($A484),MeterData!$F$2:$F$200,0))</f>
        <v>480960.00000000006</v>
      </c>
      <c r="D484">
        <f t="shared" si="23"/>
        <v>480.96000000000004</v>
      </c>
      <c r="E484">
        <f>IF(D484&gt;Inputs!$B$16,D484-Inputs!$B$16,0)</f>
        <v>0</v>
      </c>
    </row>
    <row r="485" spans="1:5" x14ac:dyDescent="0.25">
      <c r="A485" s="21">
        <f t="shared" si="24"/>
        <v>41538</v>
      </c>
      <c r="B485">
        <f t="shared" si="25"/>
        <v>2</v>
      </c>
      <c r="C485" s="22">
        <f t="array" ref="C485">SUM(IF(MeterData!$D$2:$D$200=DAY($A485),MeterData!$G$2:$G$200,0))</f>
        <v>481248</v>
      </c>
      <c r="D485">
        <f t="shared" si="23"/>
        <v>481.24799999999999</v>
      </c>
      <c r="E485">
        <f>IF(D485&gt;Inputs!$B$16,D485-Inputs!$B$16,0)</f>
        <v>0</v>
      </c>
    </row>
    <row r="486" spans="1:5" x14ac:dyDescent="0.25">
      <c r="A486" s="21">
        <f t="shared" si="24"/>
        <v>41538</v>
      </c>
      <c r="B486">
        <f t="shared" si="25"/>
        <v>3</v>
      </c>
      <c r="C486" s="22">
        <f t="array" ref="C486">SUM(IF(MeterData!$D$2:$D$200=DAY($A486),MeterData!$H$2:$H$200,0))</f>
        <v>483552</v>
      </c>
      <c r="D486">
        <f t="shared" si="23"/>
        <v>483.55200000000002</v>
      </c>
      <c r="E486">
        <f>IF(D486&gt;Inputs!$B$16,D486-Inputs!$B$16,0)</f>
        <v>0</v>
      </c>
    </row>
    <row r="487" spans="1:5" x14ac:dyDescent="0.25">
      <c r="A487" s="21">
        <f t="shared" si="24"/>
        <v>41538</v>
      </c>
      <c r="B487">
        <f t="shared" si="25"/>
        <v>4</v>
      </c>
      <c r="C487" s="22">
        <f t="array" ref="C487">SUM(IF(MeterData!$D$2:$D$200=DAY($A487),MeterData!$I$2:$I$200,0))</f>
        <v>481017.59999999998</v>
      </c>
      <c r="D487">
        <f t="shared" si="23"/>
        <v>481.01759999999996</v>
      </c>
      <c r="E487">
        <f>IF(D487&gt;Inputs!$B$16,D487-Inputs!$B$16,0)</f>
        <v>0</v>
      </c>
    </row>
    <row r="488" spans="1:5" x14ac:dyDescent="0.25">
      <c r="A488" s="21">
        <f t="shared" si="24"/>
        <v>41538</v>
      </c>
      <c r="B488">
        <f t="shared" si="25"/>
        <v>5</v>
      </c>
      <c r="C488" s="22">
        <f t="array" ref="C488">SUM(IF(MeterData!$D$2:$D$200=DAY($A488),MeterData!$J$2:$J$200,0))</f>
        <v>480038.40000000002</v>
      </c>
      <c r="D488">
        <f t="shared" si="23"/>
        <v>480.03840000000002</v>
      </c>
      <c r="E488">
        <f>IF(D488&gt;Inputs!$B$16,D488-Inputs!$B$16,0)</f>
        <v>0</v>
      </c>
    </row>
    <row r="489" spans="1:5" x14ac:dyDescent="0.25">
      <c r="A489" s="21">
        <f t="shared" si="24"/>
        <v>41538</v>
      </c>
      <c r="B489">
        <f t="shared" si="25"/>
        <v>6</v>
      </c>
      <c r="C489" s="22">
        <f t="array" ref="C489">SUM(IF(MeterData!$D$2:$D$200=DAY($A489),MeterData!$K$2:$K$200,0))</f>
        <v>478310.40000000002</v>
      </c>
      <c r="D489">
        <f t="shared" si="23"/>
        <v>478.31040000000002</v>
      </c>
      <c r="E489">
        <f>IF(D489&gt;Inputs!$B$16,D489-Inputs!$B$16,0)</f>
        <v>0</v>
      </c>
    </row>
    <row r="490" spans="1:5" x14ac:dyDescent="0.25">
      <c r="A490" s="21">
        <f t="shared" si="24"/>
        <v>41538</v>
      </c>
      <c r="B490">
        <f t="shared" si="25"/>
        <v>7</v>
      </c>
      <c r="C490" s="22">
        <f t="array" ref="C490">SUM(IF(MeterData!$D$2:$D$200=DAY($A490),MeterData!$L$2:$L$200,0))</f>
        <v>480038.40000000002</v>
      </c>
      <c r="D490">
        <f t="shared" si="23"/>
        <v>480.03840000000002</v>
      </c>
      <c r="E490">
        <f>IF(D490&gt;Inputs!$B$16,D490-Inputs!$B$16,0)</f>
        <v>0</v>
      </c>
    </row>
    <row r="491" spans="1:5" x14ac:dyDescent="0.25">
      <c r="A491" s="21">
        <f t="shared" si="24"/>
        <v>41538</v>
      </c>
      <c r="B491">
        <f t="shared" si="25"/>
        <v>8</v>
      </c>
      <c r="C491" s="22">
        <f t="array" ref="C491">SUM(IF(MeterData!$D$2:$D$200=DAY($A491),MeterData!$M$2:$M$200,0))</f>
        <v>478137.60000000003</v>
      </c>
      <c r="D491">
        <f t="shared" si="23"/>
        <v>478.13760000000002</v>
      </c>
      <c r="E491">
        <f>IF(D491&gt;Inputs!$B$16,D491-Inputs!$B$16,0)</f>
        <v>0</v>
      </c>
    </row>
    <row r="492" spans="1:5" x14ac:dyDescent="0.25">
      <c r="A492" s="21">
        <f t="shared" si="24"/>
        <v>41538</v>
      </c>
      <c r="B492">
        <f t="shared" si="25"/>
        <v>9</v>
      </c>
      <c r="C492" s="22">
        <f t="array" ref="C492">SUM(IF(MeterData!$D$2:$D$200=DAY($A492),MeterData!$N$2:$N$200,0))</f>
        <v>477504</v>
      </c>
      <c r="D492">
        <f t="shared" si="23"/>
        <v>477.50400000000002</v>
      </c>
      <c r="E492">
        <f>IF(D492&gt;Inputs!$B$16,D492-Inputs!$B$16,0)</f>
        <v>0</v>
      </c>
    </row>
    <row r="493" spans="1:5" x14ac:dyDescent="0.25">
      <c r="A493" s="21">
        <f t="shared" si="24"/>
        <v>41538</v>
      </c>
      <c r="B493">
        <f t="shared" si="25"/>
        <v>10</v>
      </c>
      <c r="C493" s="22">
        <f t="array" ref="C493">SUM(IF(MeterData!$D$2:$D$200=DAY($A493),MeterData!$O$2:$O$200,0))</f>
        <v>480268.79999999993</v>
      </c>
      <c r="D493">
        <f t="shared" si="23"/>
        <v>480.26879999999994</v>
      </c>
      <c r="E493">
        <f>IF(D493&gt;Inputs!$B$16,D493-Inputs!$B$16,0)</f>
        <v>0</v>
      </c>
    </row>
    <row r="494" spans="1:5" x14ac:dyDescent="0.25">
      <c r="A494" s="21">
        <f t="shared" si="24"/>
        <v>41538</v>
      </c>
      <c r="B494">
        <f t="shared" si="25"/>
        <v>11</v>
      </c>
      <c r="C494" s="22">
        <f t="array" ref="C494">SUM(IF(MeterData!$D$2:$D$200=DAY($A494),MeterData!$P$2:$P$200,0))</f>
        <v>475660.79999999993</v>
      </c>
      <c r="D494">
        <f t="shared" si="23"/>
        <v>475.66079999999994</v>
      </c>
      <c r="E494">
        <f>IF(D494&gt;Inputs!$B$16,D494-Inputs!$B$16,0)</f>
        <v>0</v>
      </c>
    </row>
    <row r="495" spans="1:5" x14ac:dyDescent="0.25">
      <c r="A495" s="21">
        <f t="shared" si="24"/>
        <v>41538</v>
      </c>
      <c r="B495">
        <f t="shared" si="25"/>
        <v>12</v>
      </c>
      <c r="C495" s="22">
        <f t="array" ref="C495">SUM(IF(MeterData!$D$2:$D$200=DAY($A495),MeterData!$Q$2:$Q$200,0))</f>
        <v>473126.40000000002</v>
      </c>
      <c r="D495">
        <f t="shared" si="23"/>
        <v>473.12640000000005</v>
      </c>
      <c r="E495">
        <f>IF(D495&gt;Inputs!$B$16,D495-Inputs!$B$16,0)</f>
        <v>0</v>
      </c>
    </row>
    <row r="496" spans="1:5" x14ac:dyDescent="0.25">
      <c r="A496" s="21">
        <f t="shared" si="24"/>
        <v>41538</v>
      </c>
      <c r="B496">
        <f t="shared" si="25"/>
        <v>13</v>
      </c>
      <c r="C496" s="22">
        <f t="array" ref="C496">SUM(IF(MeterData!$D$2:$D$200=DAY($A496),MeterData!$R$2:$R$200,0))</f>
        <v>482400</v>
      </c>
      <c r="D496">
        <f t="shared" si="23"/>
        <v>482.4</v>
      </c>
      <c r="E496">
        <f>IF(D496&gt;Inputs!$B$16,D496-Inputs!$B$16,0)</f>
        <v>0</v>
      </c>
    </row>
    <row r="497" spans="1:5" x14ac:dyDescent="0.25">
      <c r="A497" s="21">
        <f t="shared" si="24"/>
        <v>41538</v>
      </c>
      <c r="B497">
        <f t="shared" si="25"/>
        <v>14</v>
      </c>
      <c r="C497" s="22">
        <f t="array" ref="C497">SUM(IF(MeterData!$D$2:$D$200=DAY($A497),MeterData!$S$2:$S$200,0))</f>
        <v>483782.40000000002</v>
      </c>
      <c r="D497">
        <f t="shared" si="23"/>
        <v>483.7824</v>
      </c>
      <c r="E497">
        <f>IF(D497&gt;Inputs!$B$16,D497-Inputs!$B$16,0)</f>
        <v>0</v>
      </c>
    </row>
    <row r="498" spans="1:5" x14ac:dyDescent="0.25">
      <c r="A498" s="21">
        <f t="shared" si="24"/>
        <v>41538</v>
      </c>
      <c r="B498">
        <f t="shared" si="25"/>
        <v>15</v>
      </c>
      <c r="C498" s="22">
        <f t="array" ref="C498">SUM(IF(MeterData!$D$2:$D$200=DAY($A498),MeterData!$T$2:$T$200,0))</f>
        <v>483264</v>
      </c>
      <c r="D498">
        <f t="shared" si="23"/>
        <v>483.26400000000001</v>
      </c>
      <c r="E498">
        <f>IF(D498&gt;Inputs!$B$16,D498-Inputs!$B$16,0)</f>
        <v>0</v>
      </c>
    </row>
    <row r="499" spans="1:5" x14ac:dyDescent="0.25">
      <c r="A499" s="21">
        <f t="shared" si="24"/>
        <v>41538</v>
      </c>
      <c r="B499">
        <f t="shared" si="25"/>
        <v>16</v>
      </c>
      <c r="C499" s="22">
        <f t="array" ref="C499">SUM(IF(MeterData!$D$2:$D$200=DAY($A499),MeterData!$U$2:$U$200,0))</f>
        <v>483148.79999999999</v>
      </c>
      <c r="D499">
        <f t="shared" si="23"/>
        <v>483.14879999999999</v>
      </c>
      <c r="E499">
        <f>IF(D499&gt;Inputs!$B$16,D499-Inputs!$B$16,0)</f>
        <v>0</v>
      </c>
    </row>
    <row r="500" spans="1:5" x14ac:dyDescent="0.25">
      <c r="A500" s="21">
        <f t="shared" si="24"/>
        <v>41538</v>
      </c>
      <c r="B500">
        <f t="shared" si="25"/>
        <v>17</v>
      </c>
      <c r="C500" s="22">
        <f t="array" ref="C500">SUM(IF(MeterData!$D$2:$D$200=DAY($A500),MeterData!$V$2:$V$200,0))</f>
        <v>481363.19999999995</v>
      </c>
      <c r="D500">
        <f t="shared" si="23"/>
        <v>481.36319999999995</v>
      </c>
      <c r="E500">
        <f>IF(D500&gt;Inputs!$B$16,D500-Inputs!$B$16,0)</f>
        <v>0</v>
      </c>
    </row>
    <row r="501" spans="1:5" x14ac:dyDescent="0.25">
      <c r="A501" s="21">
        <f t="shared" si="24"/>
        <v>41538</v>
      </c>
      <c r="B501">
        <f t="shared" si="25"/>
        <v>18</v>
      </c>
      <c r="C501" s="22">
        <f t="array" ref="C501">SUM(IF(MeterData!$D$2:$D$200=DAY($A501),MeterData!$W$2:$W$200,0))</f>
        <v>482342.40000000002</v>
      </c>
      <c r="D501">
        <f t="shared" si="23"/>
        <v>482.3424</v>
      </c>
      <c r="E501">
        <f>IF(D501&gt;Inputs!$B$16,D501-Inputs!$B$16,0)</f>
        <v>0</v>
      </c>
    </row>
    <row r="502" spans="1:5" x14ac:dyDescent="0.25">
      <c r="A502" s="21">
        <f t="shared" si="24"/>
        <v>41538</v>
      </c>
      <c r="B502">
        <f t="shared" si="25"/>
        <v>19</v>
      </c>
      <c r="C502" s="22">
        <f t="array" ref="C502">SUM(IF(MeterData!$D$2:$D$200=DAY($A502),MeterData!$X$2:$X$200,0))</f>
        <v>480268.80000000005</v>
      </c>
      <c r="D502">
        <f t="shared" si="23"/>
        <v>480.26880000000006</v>
      </c>
      <c r="E502">
        <f>IF(D502&gt;Inputs!$B$16,D502-Inputs!$B$16,0)</f>
        <v>0</v>
      </c>
    </row>
    <row r="503" spans="1:5" x14ac:dyDescent="0.25">
      <c r="A503" s="21">
        <f t="shared" si="24"/>
        <v>41538</v>
      </c>
      <c r="B503">
        <f t="shared" si="25"/>
        <v>20</v>
      </c>
      <c r="C503" s="22">
        <f t="array" ref="C503">SUM(IF(MeterData!$D$2:$D$200=DAY($A503),MeterData!$Y$2:$Y$200,0))</f>
        <v>481132.80000000005</v>
      </c>
      <c r="D503">
        <f t="shared" si="23"/>
        <v>481.13280000000003</v>
      </c>
      <c r="E503">
        <f>IF(D503&gt;Inputs!$B$16,D503-Inputs!$B$16,0)</f>
        <v>0</v>
      </c>
    </row>
    <row r="504" spans="1:5" x14ac:dyDescent="0.25">
      <c r="A504" s="21">
        <f t="shared" si="24"/>
        <v>41538</v>
      </c>
      <c r="B504">
        <f t="shared" si="25"/>
        <v>21</v>
      </c>
      <c r="C504" s="22">
        <f t="array" ref="C504">SUM(IF(MeterData!$D$2:$D$200=DAY($A504),MeterData!$Z$2:$Z$200,0))</f>
        <v>483667.19999999995</v>
      </c>
      <c r="D504">
        <f t="shared" si="23"/>
        <v>483.66719999999998</v>
      </c>
      <c r="E504">
        <f>IF(D504&gt;Inputs!$B$16,D504-Inputs!$B$16,0)</f>
        <v>0</v>
      </c>
    </row>
    <row r="505" spans="1:5" x14ac:dyDescent="0.25">
      <c r="A505" s="21">
        <f t="shared" si="24"/>
        <v>41538</v>
      </c>
      <c r="B505">
        <f t="shared" si="25"/>
        <v>22</v>
      </c>
      <c r="C505" s="22">
        <f t="array" ref="C505">SUM(IF(MeterData!$D$2:$D$200=DAY($A505),MeterData!$AA$2:$AA$200,0))</f>
        <v>481881.59999999998</v>
      </c>
      <c r="D505">
        <f t="shared" si="23"/>
        <v>481.88159999999999</v>
      </c>
      <c r="E505">
        <f>IF(D505&gt;Inputs!$B$16,D505-Inputs!$B$16,0)</f>
        <v>0</v>
      </c>
    </row>
    <row r="506" spans="1:5" x14ac:dyDescent="0.25">
      <c r="A506" s="21">
        <f t="shared" si="24"/>
        <v>41538</v>
      </c>
      <c r="B506">
        <f t="shared" si="25"/>
        <v>23</v>
      </c>
      <c r="C506" s="22">
        <f t="array" ref="C506">SUM(IF(MeterData!$D$2:$D$200=DAY($A506),MeterData!$AB$2:$AB$200,0))</f>
        <v>481305.59999999998</v>
      </c>
      <c r="D506">
        <f t="shared" si="23"/>
        <v>481.30559999999997</v>
      </c>
      <c r="E506">
        <f>IF(D506&gt;Inputs!$B$16,D506-Inputs!$B$16,0)</f>
        <v>0</v>
      </c>
    </row>
    <row r="507" spans="1:5" x14ac:dyDescent="0.25">
      <c r="A507" s="21">
        <f t="shared" si="24"/>
        <v>41538</v>
      </c>
      <c r="B507">
        <f t="shared" si="25"/>
        <v>24</v>
      </c>
      <c r="C507" s="22">
        <f t="array" ref="C507">SUM(IF(MeterData!$D$2:$D$200=DAY($A507),MeterData!$AC$2:$AC$200,0))</f>
        <v>482169.60000000003</v>
      </c>
      <c r="D507">
        <f t="shared" si="23"/>
        <v>482.16960000000006</v>
      </c>
      <c r="E507">
        <f>IF(D507&gt;Inputs!$B$16,D507-Inputs!$B$16,0)</f>
        <v>0</v>
      </c>
    </row>
    <row r="508" spans="1:5" x14ac:dyDescent="0.25">
      <c r="A508" s="21">
        <f t="shared" si="24"/>
        <v>41539</v>
      </c>
      <c r="B508">
        <f t="shared" si="25"/>
        <v>1</v>
      </c>
      <c r="C508" s="22">
        <f t="array" ref="C508">SUM(IF(MeterData!$D$2:$D$200=DAY($A508),MeterData!$F$2:$F$200,0))</f>
        <v>483897.59999999998</v>
      </c>
      <c r="D508">
        <f t="shared" si="23"/>
        <v>483.89759999999995</v>
      </c>
      <c r="E508">
        <f>IF(D508&gt;Inputs!$B$16,D508-Inputs!$B$16,0)</f>
        <v>0</v>
      </c>
    </row>
    <row r="509" spans="1:5" x14ac:dyDescent="0.25">
      <c r="A509" s="21">
        <f t="shared" si="24"/>
        <v>41539</v>
      </c>
      <c r="B509">
        <f t="shared" si="25"/>
        <v>2</v>
      </c>
      <c r="C509" s="22">
        <f t="array" ref="C509">SUM(IF(MeterData!$D$2:$D$200=DAY($A509),MeterData!$G$2:$G$200,0))</f>
        <v>483264</v>
      </c>
      <c r="D509">
        <f t="shared" si="23"/>
        <v>483.26400000000001</v>
      </c>
      <c r="E509">
        <f>IF(D509&gt;Inputs!$B$16,D509-Inputs!$B$16,0)</f>
        <v>0</v>
      </c>
    </row>
    <row r="510" spans="1:5" x14ac:dyDescent="0.25">
      <c r="A510" s="21">
        <f t="shared" si="24"/>
        <v>41539</v>
      </c>
      <c r="B510">
        <f t="shared" si="25"/>
        <v>3</v>
      </c>
      <c r="C510" s="22">
        <f t="array" ref="C510">SUM(IF(MeterData!$D$2:$D$200=DAY($A510),MeterData!$H$2:$H$200,0))</f>
        <v>481305.59999999998</v>
      </c>
      <c r="D510">
        <f t="shared" si="23"/>
        <v>481.30559999999997</v>
      </c>
      <c r="E510">
        <f>IF(D510&gt;Inputs!$B$16,D510-Inputs!$B$16,0)</f>
        <v>0</v>
      </c>
    </row>
    <row r="511" spans="1:5" x14ac:dyDescent="0.25">
      <c r="A511" s="21">
        <f t="shared" si="24"/>
        <v>41539</v>
      </c>
      <c r="B511">
        <f t="shared" si="25"/>
        <v>4</v>
      </c>
      <c r="C511" s="22">
        <f t="array" ref="C511">SUM(IF(MeterData!$D$2:$D$200=DAY($A511),MeterData!$I$2:$I$200,0))</f>
        <v>481939.19999999995</v>
      </c>
      <c r="D511">
        <f t="shared" si="23"/>
        <v>481.93919999999997</v>
      </c>
      <c r="E511">
        <f>IF(D511&gt;Inputs!$B$16,D511-Inputs!$B$16,0)</f>
        <v>0</v>
      </c>
    </row>
    <row r="512" spans="1:5" x14ac:dyDescent="0.25">
      <c r="A512" s="21">
        <f t="shared" si="24"/>
        <v>41539</v>
      </c>
      <c r="B512">
        <f t="shared" si="25"/>
        <v>5</v>
      </c>
      <c r="C512" s="22">
        <f t="array" ref="C512">SUM(IF(MeterData!$D$2:$D$200=DAY($A512),MeterData!$J$2:$J$200,0))</f>
        <v>483264</v>
      </c>
      <c r="D512">
        <f t="shared" si="23"/>
        <v>483.26400000000001</v>
      </c>
      <c r="E512">
        <f>IF(D512&gt;Inputs!$B$16,D512-Inputs!$B$16,0)</f>
        <v>0</v>
      </c>
    </row>
    <row r="513" spans="1:5" x14ac:dyDescent="0.25">
      <c r="A513" s="21">
        <f t="shared" si="24"/>
        <v>41539</v>
      </c>
      <c r="B513">
        <f t="shared" si="25"/>
        <v>6</v>
      </c>
      <c r="C513" s="22">
        <f t="array" ref="C513">SUM(IF(MeterData!$D$2:$D$200=DAY($A513),MeterData!$K$2:$K$200,0))</f>
        <v>482803.19999999995</v>
      </c>
      <c r="D513">
        <f t="shared" si="23"/>
        <v>482.80319999999995</v>
      </c>
      <c r="E513">
        <f>IF(D513&gt;Inputs!$B$16,D513-Inputs!$B$16,0)</f>
        <v>0</v>
      </c>
    </row>
    <row r="514" spans="1:5" x14ac:dyDescent="0.25">
      <c r="A514" s="21">
        <f t="shared" si="24"/>
        <v>41539</v>
      </c>
      <c r="B514">
        <f t="shared" si="25"/>
        <v>7</v>
      </c>
      <c r="C514" s="22">
        <f t="array" ref="C514">SUM(IF(MeterData!$D$2:$D$200=DAY($A514),MeterData!$L$2:$L$200,0))</f>
        <v>479750.39999999997</v>
      </c>
      <c r="D514">
        <f t="shared" si="23"/>
        <v>479.75039999999996</v>
      </c>
      <c r="E514">
        <f>IF(D514&gt;Inputs!$B$16,D514-Inputs!$B$16,0)</f>
        <v>0</v>
      </c>
    </row>
    <row r="515" spans="1:5" x14ac:dyDescent="0.25">
      <c r="A515" s="21">
        <f t="shared" si="24"/>
        <v>41539</v>
      </c>
      <c r="B515">
        <f t="shared" si="25"/>
        <v>8</v>
      </c>
      <c r="C515" s="22">
        <f t="array" ref="C515">SUM(IF(MeterData!$D$2:$D$200=DAY($A515),MeterData!$M$2:$M$200,0))</f>
        <v>478540.79999999999</v>
      </c>
      <c r="D515">
        <f t="shared" si="23"/>
        <v>478.54079999999999</v>
      </c>
      <c r="E515">
        <f>IF(D515&gt;Inputs!$B$16,D515-Inputs!$B$16,0)</f>
        <v>0</v>
      </c>
    </row>
    <row r="516" spans="1:5" x14ac:dyDescent="0.25">
      <c r="A516" s="21">
        <f t="shared" si="24"/>
        <v>41539</v>
      </c>
      <c r="B516">
        <f t="shared" si="25"/>
        <v>9</v>
      </c>
      <c r="C516" s="22">
        <f t="array" ref="C516">SUM(IF(MeterData!$D$2:$D$200=DAY($A516),MeterData!$N$2:$N$200,0))</f>
        <v>484876.80000000005</v>
      </c>
      <c r="D516">
        <f t="shared" si="23"/>
        <v>484.87680000000006</v>
      </c>
      <c r="E516">
        <f>IF(D516&gt;Inputs!$B$16,D516-Inputs!$B$16,0)</f>
        <v>0</v>
      </c>
    </row>
    <row r="517" spans="1:5" x14ac:dyDescent="0.25">
      <c r="A517" s="21">
        <f t="shared" si="24"/>
        <v>41539</v>
      </c>
      <c r="B517">
        <f t="shared" si="25"/>
        <v>10</v>
      </c>
      <c r="C517" s="22">
        <f t="array" ref="C517">SUM(IF(MeterData!$D$2:$D$200=DAY($A517),MeterData!$O$2:$O$200,0))</f>
        <v>481132.79999999993</v>
      </c>
      <c r="D517">
        <f t="shared" ref="D517:D580" si="26">C517/1000</f>
        <v>481.13279999999992</v>
      </c>
      <c r="E517">
        <f>IF(D517&gt;Inputs!$B$16,D517-Inputs!$B$16,0)</f>
        <v>0</v>
      </c>
    </row>
    <row r="518" spans="1:5" x14ac:dyDescent="0.25">
      <c r="A518" s="21">
        <f t="shared" si="24"/>
        <v>41539</v>
      </c>
      <c r="B518">
        <f t="shared" si="25"/>
        <v>11</v>
      </c>
      <c r="C518" s="22">
        <f t="array" ref="C518">SUM(IF(MeterData!$D$2:$D$200=DAY($A518),MeterData!$P$2:$P$200,0))</f>
        <v>479001.60000000003</v>
      </c>
      <c r="D518">
        <f t="shared" si="26"/>
        <v>479.00160000000005</v>
      </c>
      <c r="E518">
        <f>IF(D518&gt;Inputs!$B$16,D518-Inputs!$B$16,0)</f>
        <v>0</v>
      </c>
    </row>
    <row r="519" spans="1:5" x14ac:dyDescent="0.25">
      <c r="A519" s="21">
        <f t="shared" si="24"/>
        <v>41539</v>
      </c>
      <c r="B519">
        <f t="shared" si="25"/>
        <v>12</v>
      </c>
      <c r="C519" s="22">
        <f t="array" ref="C519">SUM(IF(MeterData!$D$2:$D$200=DAY($A519),MeterData!$Q$2:$Q$200,0))</f>
        <v>482688</v>
      </c>
      <c r="D519">
        <f t="shared" si="26"/>
        <v>482.68799999999999</v>
      </c>
      <c r="E519">
        <f>IF(D519&gt;Inputs!$B$16,D519-Inputs!$B$16,0)</f>
        <v>0</v>
      </c>
    </row>
    <row r="520" spans="1:5" x14ac:dyDescent="0.25">
      <c r="A520" s="21">
        <f t="shared" si="24"/>
        <v>41539</v>
      </c>
      <c r="B520">
        <f t="shared" si="25"/>
        <v>13</v>
      </c>
      <c r="C520" s="22">
        <f t="array" ref="C520">SUM(IF(MeterData!$D$2:$D$200=DAY($A520),MeterData!$R$2:$R$200,0))</f>
        <v>481478.40000000002</v>
      </c>
      <c r="D520">
        <f t="shared" si="26"/>
        <v>481.47840000000002</v>
      </c>
      <c r="E520">
        <f>IF(D520&gt;Inputs!$B$16,D520-Inputs!$B$16,0)</f>
        <v>0</v>
      </c>
    </row>
    <row r="521" spans="1:5" x14ac:dyDescent="0.25">
      <c r="A521" s="21">
        <f t="shared" si="24"/>
        <v>41539</v>
      </c>
      <c r="B521">
        <f t="shared" si="25"/>
        <v>14</v>
      </c>
      <c r="C521" s="22">
        <f t="array" ref="C521">SUM(IF(MeterData!$D$2:$D$200=DAY($A521),MeterData!$S$2:$S$200,0))</f>
        <v>479635.20000000007</v>
      </c>
      <c r="D521">
        <f t="shared" si="26"/>
        <v>479.63520000000005</v>
      </c>
      <c r="E521">
        <f>IF(D521&gt;Inputs!$B$16,D521-Inputs!$B$16,0)</f>
        <v>0</v>
      </c>
    </row>
    <row r="522" spans="1:5" x14ac:dyDescent="0.25">
      <c r="A522" s="21">
        <f t="shared" si="24"/>
        <v>41539</v>
      </c>
      <c r="B522">
        <f t="shared" si="25"/>
        <v>15</v>
      </c>
      <c r="C522" s="22">
        <f t="array" ref="C522">SUM(IF(MeterData!$D$2:$D$200=DAY($A522),MeterData!$T$2:$T$200,0))</f>
        <v>483552</v>
      </c>
      <c r="D522">
        <f t="shared" si="26"/>
        <v>483.55200000000002</v>
      </c>
      <c r="E522">
        <f>IF(D522&gt;Inputs!$B$16,D522-Inputs!$B$16,0)</f>
        <v>0</v>
      </c>
    </row>
    <row r="523" spans="1:5" x14ac:dyDescent="0.25">
      <c r="A523" s="21">
        <f t="shared" si="24"/>
        <v>41539</v>
      </c>
      <c r="B523">
        <f t="shared" si="25"/>
        <v>16</v>
      </c>
      <c r="C523" s="22">
        <f t="array" ref="C523">SUM(IF(MeterData!$D$2:$D$200=DAY($A523),MeterData!$U$2:$U$200,0))</f>
        <v>484704</v>
      </c>
      <c r="D523">
        <f t="shared" si="26"/>
        <v>484.70400000000001</v>
      </c>
      <c r="E523">
        <f>IF(D523&gt;Inputs!$B$16,D523-Inputs!$B$16,0)</f>
        <v>0</v>
      </c>
    </row>
    <row r="524" spans="1:5" x14ac:dyDescent="0.25">
      <c r="A524" s="21">
        <f t="shared" si="24"/>
        <v>41539</v>
      </c>
      <c r="B524">
        <f t="shared" si="25"/>
        <v>17</v>
      </c>
      <c r="C524" s="22">
        <f t="array" ref="C524">SUM(IF(MeterData!$D$2:$D$200=DAY($A524),MeterData!$V$2:$V$200,0))</f>
        <v>481939.20000000001</v>
      </c>
      <c r="D524">
        <f t="shared" si="26"/>
        <v>481.93920000000003</v>
      </c>
      <c r="E524">
        <f>IF(D524&gt;Inputs!$B$16,D524-Inputs!$B$16,0)</f>
        <v>0</v>
      </c>
    </row>
    <row r="525" spans="1:5" x14ac:dyDescent="0.25">
      <c r="A525" s="21">
        <f t="shared" si="24"/>
        <v>41539</v>
      </c>
      <c r="B525">
        <f t="shared" si="25"/>
        <v>18</v>
      </c>
      <c r="C525" s="22">
        <f t="array" ref="C525">SUM(IF(MeterData!$D$2:$D$200=DAY($A525),MeterData!$W$2:$W$200,0))</f>
        <v>465408.00000000006</v>
      </c>
      <c r="D525">
        <f t="shared" si="26"/>
        <v>465.40800000000007</v>
      </c>
      <c r="E525">
        <f>IF(D525&gt;Inputs!$B$16,D525-Inputs!$B$16,0)</f>
        <v>0</v>
      </c>
    </row>
    <row r="526" spans="1:5" x14ac:dyDescent="0.25">
      <c r="A526" s="21">
        <f t="shared" si="24"/>
        <v>41539</v>
      </c>
      <c r="B526">
        <f t="shared" si="25"/>
        <v>19</v>
      </c>
      <c r="C526" s="22">
        <f t="array" ref="C526">SUM(IF(MeterData!$D$2:$D$200=DAY($A526),MeterData!$X$2:$X$200,0))</f>
        <v>480614.40000000002</v>
      </c>
      <c r="D526">
        <f t="shared" si="26"/>
        <v>480.61440000000005</v>
      </c>
      <c r="E526">
        <f>IF(D526&gt;Inputs!$B$16,D526-Inputs!$B$16,0)</f>
        <v>0</v>
      </c>
    </row>
    <row r="527" spans="1:5" x14ac:dyDescent="0.25">
      <c r="A527" s="21">
        <f t="shared" si="24"/>
        <v>41539</v>
      </c>
      <c r="B527">
        <f t="shared" si="25"/>
        <v>20</v>
      </c>
      <c r="C527" s="22">
        <f t="array" ref="C527">SUM(IF(MeterData!$D$2:$D$200=DAY($A527),MeterData!$Y$2:$Y$200,0))</f>
        <v>479692.80000000005</v>
      </c>
      <c r="D527">
        <f t="shared" si="26"/>
        <v>479.69280000000003</v>
      </c>
      <c r="E527">
        <f>IF(D527&gt;Inputs!$B$16,D527-Inputs!$B$16,0)</f>
        <v>0</v>
      </c>
    </row>
    <row r="528" spans="1:5" x14ac:dyDescent="0.25">
      <c r="A528" s="21">
        <f t="shared" si="24"/>
        <v>41539</v>
      </c>
      <c r="B528">
        <f t="shared" si="25"/>
        <v>21</v>
      </c>
      <c r="C528" s="22">
        <f t="array" ref="C528">SUM(IF(MeterData!$D$2:$D$200=DAY($A528),MeterData!$Z$2:$Z$200,0))</f>
        <v>480038.40000000002</v>
      </c>
      <c r="D528">
        <f t="shared" si="26"/>
        <v>480.03840000000002</v>
      </c>
      <c r="E528">
        <f>IF(D528&gt;Inputs!$B$16,D528-Inputs!$B$16,0)</f>
        <v>0</v>
      </c>
    </row>
    <row r="529" spans="1:5" x14ac:dyDescent="0.25">
      <c r="A529" s="21">
        <f t="shared" si="24"/>
        <v>41539</v>
      </c>
      <c r="B529">
        <f t="shared" si="25"/>
        <v>22</v>
      </c>
      <c r="C529" s="22">
        <f t="array" ref="C529">SUM(IF(MeterData!$D$2:$D$200=DAY($A529),MeterData!$AA$2:$AA$200,0))</f>
        <v>480384</v>
      </c>
      <c r="D529">
        <f t="shared" si="26"/>
        <v>480.38400000000001</v>
      </c>
      <c r="E529">
        <f>IF(D529&gt;Inputs!$B$16,D529-Inputs!$B$16,0)</f>
        <v>0</v>
      </c>
    </row>
    <row r="530" spans="1:5" x14ac:dyDescent="0.25">
      <c r="A530" s="21">
        <f t="shared" si="24"/>
        <v>41539</v>
      </c>
      <c r="B530">
        <f t="shared" si="25"/>
        <v>23</v>
      </c>
      <c r="C530" s="22">
        <f t="array" ref="C530">SUM(IF(MeterData!$D$2:$D$200=DAY($A530),MeterData!$AB$2:$AB$200,0))</f>
        <v>480844.79999999999</v>
      </c>
      <c r="D530">
        <f t="shared" si="26"/>
        <v>480.84479999999996</v>
      </c>
      <c r="E530">
        <f>IF(D530&gt;Inputs!$B$16,D530-Inputs!$B$16,0)</f>
        <v>0</v>
      </c>
    </row>
    <row r="531" spans="1:5" x14ac:dyDescent="0.25">
      <c r="A531" s="21">
        <f t="shared" si="24"/>
        <v>41539</v>
      </c>
      <c r="B531">
        <f t="shared" si="25"/>
        <v>24</v>
      </c>
      <c r="C531" s="22">
        <f t="array" ref="C531">SUM(IF(MeterData!$D$2:$D$200=DAY($A531),MeterData!$AC$2:$AC$200,0))</f>
        <v>482400</v>
      </c>
      <c r="D531">
        <f t="shared" si="26"/>
        <v>482.4</v>
      </c>
      <c r="E531">
        <f>IF(D531&gt;Inputs!$B$16,D531-Inputs!$B$16,0)</f>
        <v>0</v>
      </c>
    </row>
    <row r="532" spans="1:5" x14ac:dyDescent="0.25">
      <c r="A532" s="21">
        <f t="shared" si="24"/>
        <v>41540</v>
      </c>
      <c r="B532">
        <f t="shared" si="25"/>
        <v>1</v>
      </c>
      <c r="C532" s="22">
        <f t="array" ref="C532">SUM(IF(MeterData!$D$2:$D$200=DAY($A532),MeterData!$F$2:$F$200,0))</f>
        <v>483609.60000000003</v>
      </c>
      <c r="D532">
        <f t="shared" si="26"/>
        <v>483.60960000000006</v>
      </c>
      <c r="E532">
        <f>IF(D532&gt;Inputs!$B$16,D532-Inputs!$B$16,0)</f>
        <v>0</v>
      </c>
    </row>
    <row r="533" spans="1:5" x14ac:dyDescent="0.25">
      <c r="A533" s="21">
        <f t="shared" si="24"/>
        <v>41540</v>
      </c>
      <c r="B533">
        <f t="shared" si="25"/>
        <v>2</v>
      </c>
      <c r="C533" s="22">
        <f t="array" ref="C533">SUM(IF(MeterData!$D$2:$D$200=DAY($A533),MeterData!$G$2:$G$200,0))</f>
        <v>484012.79999999993</v>
      </c>
      <c r="D533">
        <f t="shared" si="26"/>
        <v>484.01279999999991</v>
      </c>
      <c r="E533">
        <f>IF(D533&gt;Inputs!$B$16,D533-Inputs!$B$16,0)</f>
        <v>0</v>
      </c>
    </row>
    <row r="534" spans="1:5" x14ac:dyDescent="0.25">
      <c r="A534" s="21">
        <f t="shared" si="24"/>
        <v>41540</v>
      </c>
      <c r="B534">
        <f t="shared" si="25"/>
        <v>3</v>
      </c>
      <c r="C534" s="22">
        <f t="array" ref="C534">SUM(IF(MeterData!$D$2:$D$200=DAY($A534),MeterData!$H$2:$H$200,0))</f>
        <v>481420.79999999999</v>
      </c>
      <c r="D534">
        <f t="shared" si="26"/>
        <v>481.42079999999999</v>
      </c>
      <c r="E534">
        <f>IF(D534&gt;Inputs!$B$16,D534-Inputs!$B$16,0)</f>
        <v>0</v>
      </c>
    </row>
    <row r="535" spans="1:5" x14ac:dyDescent="0.25">
      <c r="A535" s="21">
        <f t="shared" si="24"/>
        <v>41540</v>
      </c>
      <c r="B535">
        <f t="shared" si="25"/>
        <v>4</v>
      </c>
      <c r="C535" s="22">
        <f t="array" ref="C535">SUM(IF(MeterData!$D$2:$D$200=DAY($A535),MeterData!$I$2:$I$200,0))</f>
        <v>481420.79999999993</v>
      </c>
      <c r="D535">
        <f t="shared" si="26"/>
        <v>481.42079999999993</v>
      </c>
      <c r="E535">
        <f>IF(D535&gt;Inputs!$B$16,D535-Inputs!$B$16,0)</f>
        <v>0</v>
      </c>
    </row>
    <row r="536" spans="1:5" x14ac:dyDescent="0.25">
      <c r="A536" s="21">
        <f t="shared" si="24"/>
        <v>41540</v>
      </c>
      <c r="B536">
        <f t="shared" si="25"/>
        <v>5</v>
      </c>
      <c r="C536" s="22">
        <f t="array" ref="C536">SUM(IF(MeterData!$D$2:$D$200=DAY($A536),MeterData!$J$2:$J$200,0))</f>
        <v>481881.60000000003</v>
      </c>
      <c r="D536">
        <f t="shared" si="26"/>
        <v>481.88160000000005</v>
      </c>
      <c r="E536">
        <f>IF(D536&gt;Inputs!$B$16,D536-Inputs!$B$16,0)</f>
        <v>0</v>
      </c>
    </row>
    <row r="537" spans="1:5" x14ac:dyDescent="0.25">
      <c r="A537" s="21">
        <f t="shared" si="24"/>
        <v>41540</v>
      </c>
      <c r="B537">
        <f t="shared" si="25"/>
        <v>6</v>
      </c>
      <c r="C537" s="22">
        <f t="array" ref="C537">SUM(IF(MeterData!$D$2:$D$200=DAY($A537),MeterData!$K$2:$K$200,0))</f>
        <v>483609.60000000003</v>
      </c>
      <c r="D537">
        <f t="shared" si="26"/>
        <v>483.60960000000006</v>
      </c>
      <c r="E537">
        <f>IF(D537&gt;Inputs!$B$16,D537-Inputs!$B$16,0)</f>
        <v>0</v>
      </c>
    </row>
    <row r="538" spans="1:5" x14ac:dyDescent="0.25">
      <c r="A538" s="21">
        <f t="shared" si="24"/>
        <v>41540</v>
      </c>
      <c r="B538">
        <f t="shared" si="25"/>
        <v>7</v>
      </c>
      <c r="C538" s="22">
        <f t="array" ref="C538">SUM(IF(MeterData!$D$2:$D$200=DAY($A538),MeterData!$L$2:$L$200,0))</f>
        <v>481823.99999999994</v>
      </c>
      <c r="D538">
        <f t="shared" si="26"/>
        <v>481.82399999999996</v>
      </c>
      <c r="E538">
        <f>IF(D538&gt;Inputs!$B$16,D538-Inputs!$B$16,0)</f>
        <v>0</v>
      </c>
    </row>
    <row r="539" spans="1:5" x14ac:dyDescent="0.25">
      <c r="A539" s="21">
        <f t="shared" si="24"/>
        <v>41540</v>
      </c>
      <c r="B539">
        <f t="shared" si="25"/>
        <v>8</v>
      </c>
      <c r="C539" s="22">
        <f t="array" ref="C539">SUM(IF(MeterData!$D$2:$D$200=DAY($A539),MeterData!$M$2:$M$200,0))</f>
        <v>481190.39999999997</v>
      </c>
      <c r="D539">
        <f t="shared" si="26"/>
        <v>481.19039999999995</v>
      </c>
      <c r="E539">
        <f>IF(D539&gt;Inputs!$B$16,D539-Inputs!$B$16,0)</f>
        <v>0</v>
      </c>
    </row>
    <row r="540" spans="1:5" x14ac:dyDescent="0.25">
      <c r="A540" s="21">
        <f t="shared" si="24"/>
        <v>41540</v>
      </c>
      <c r="B540">
        <f t="shared" si="25"/>
        <v>9</v>
      </c>
      <c r="C540" s="22">
        <f t="array" ref="C540">SUM(IF(MeterData!$D$2:$D$200=DAY($A540),MeterData!$N$2:$N$200,0))</f>
        <v>482803.19999999995</v>
      </c>
      <c r="D540">
        <f t="shared" si="26"/>
        <v>482.80319999999995</v>
      </c>
      <c r="E540">
        <f>IF(D540&gt;Inputs!$B$16,D540-Inputs!$B$16,0)</f>
        <v>0</v>
      </c>
    </row>
    <row r="541" spans="1:5" x14ac:dyDescent="0.25">
      <c r="A541" s="21">
        <f t="shared" ref="A541:A604" si="27">A517+1</f>
        <v>41540</v>
      </c>
      <c r="B541">
        <f t="shared" ref="B541:B604" si="28">B517</f>
        <v>10</v>
      </c>
      <c r="C541" s="22">
        <f t="array" ref="C541">SUM(IF(MeterData!$D$2:$D$200=DAY($A541),MeterData!$O$2:$O$200,0))</f>
        <v>460684.79999999999</v>
      </c>
      <c r="D541">
        <f t="shared" si="26"/>
        <v>460.6848</v>
      </c>
      <c r="E541">
        <f>IF(D541&gt;Inputs!$B$16,D541-Inputs!$B$16,0)</f>
        <v>0</v>
      </c>
    </row>
    <row r="542" spans="1:5" x14ac:dyDescent="0.25">
      <c r="A542" s="21">
        <f t="shared" si="27"/>
        <v>41540</v>
      </c>
      <c r="B542">
        <f t="shared" si="28"/>
        <v>11</v>
      </c>
      <c r="C542" s="22">
        <f t="array" ref="C542">SUM(IF(MeterData!$D$2:$D$200=DAY($A542),MeterData!$P$2:$P$200,0))</f>
        <v>431251.20000000007</v>
      </c>
      <c r="D542">
        <f t="shared" si="26"/>
        <v>431.2512000000001</v>
      </c>
      <c r="E542">
        <f>IF(D542&gt;Inputs!$B$16,D542-Inputs!$B$16,0)</f>
        <v>0</v>
      </c>
    </row>
    <row r="543" spans="1:5" x14ac:dyDescent="0.25">
      <c r="A543" s="21">
        <f t="shared" si="27"/>
        <v>41540</v>
      </c>
      <c r="B543">
        <f t="shared" si="28"/>
        <v>12</v>
      </c>
      <c r="C543" s="22">
        <f t="array" ref="C543">SUM(IF(MeterData!$D$2:$D$200=DAY($A543),MeterData!$Q$2:$Q$200,0))</f>
        <v>480384.00000000006</v>
      </c>
      <c r="D543">
        <f t="shared" si="26"/>
        <v>480.38400000000007</v>
      </c>
      <c r="E543">
        <f>IF(D543&gt;Inputs!$B$16,D543-Inputs!$B$16,0)</f>
        <v>0</v>
      </c>
    </row>
    <row r="544" spans="1:5" x14ac:dyDescent="0.25">
      <c r="A544" s="21">
        <f t="shared" si="27"/>
        <v>41540</v>
      </c>
      <c r="B544">
        <f t="shared" si="28"/>
        <v>13</v>
      </c>
      <c r="C544" s="22">
        <f t="array" ref="C544">SUM(IF(MeterData!$D$2:$D$200=DAY($A544),MeterData!$R$2:$R$200,0))</f>
        <v>483552.00000000006</v>
      </c>
      <c r="D544">
        <f t="shared" si="26"/>
        <v>483.55200000000008</v>
      </c>
      <c r="E544">
        <f>IF(D544&gt;Inputs!$B$16,D544-Inputs!$B$16,0)</f>
        <v>0</v>
      </c>
    </row>
    <row r="545" spans="1:5" x14ac:dyDescent="0.25">
      <c r="A545" s="21">
        <f t="shared" si="27"/>
        <v>41540</v>
      </c>
      <c r="B545">
        <f t="shared" si="28"/>
        <v>14</v>
      </c>
      <c r="C545" s="22">
        <f t="array" ref="C545">SUM(IF(MeterData!$D$2:$D$200=DAY($A545),MeterData!$S$2:$S$200,0))</f>
        <v>485395.19999999995</v>
      </c>
      <c r="D545">
        <f t="shared" si="26"/>
        <v>485.39519999999993</v>
      </c>
      <c r="E545">
        <f>IF(D545&gt;Inputs!$B$16,D545-Inputs!$B$16,0)</f>
        <v>0</v>
      </c>
    </row>
    <row r="546" spans="1:5" x14ac:dyDescent="0.25">
      <c r="A546" s="21">
        <f t="shared" si="27"/>
        <v>41540</v>
      </c>
      <c r="B546">
        <f t="shared" si="28"/>
        <v>15</v>
      </c>
      <c r="C546" s="22">
        <f t="array" ref="C546">SUM(IF(MeterData!$D$2:$D$200=DAY($A546),MeterData!$T$2:$T$200,0))</f>
        <v>484473.59999999998</v>
      </c>
      <c r="D546">
        <f t="shared" si="26"/>
        <v>484.47359999999998</v>
      </c>
      <c r="E546">
        <f>IF(D546&gt;Inputs!$B$16,D546-Inputs!$B$16,0)</f>
        <v>0</v>
      </c>
    </row>
    <row r="547" spans="1:5" x14ac:dyDescent="0.25">
      <c r="A547" s="21">
        <f t="shared" si="27"/>
        <v>41540</v>
      </c>
      <c r="B547">
        <f t="shared" si="28"/>
        <v>16</v>
      </c>
      <c r="C547" s="22">
        <f t="array" ref="C547">SUM(IF(MeterData!$D$2:$D$200=DAY($A547),MeterData!$U$2:$U$200,0))</f>
        <v>484127.99999999994</v>
      </c>
      <c r="D547">
        <f t="shared" si="26"/>
        <v>484.12799999999993</v>
      </c>
      <c r="E547">
        <f>IF(D547&gt;Inputs!$B$16,D547-Inputs!$B$16,0)</f>
        <v>0</v>
      </c>
    </row>
    <row r="548" spans="1:5" x14ac:dyDescent="0.25">
      <c r="A548" s="21">
        <f t="shared" si="27"/>
        <v>41540</v>
      </c>
      <c r="B548">
        <f t="shared" si="28"/>
        <v>17</v>
      </c>
      <c r="C548" s="22">
        <f t="array" ref="C548">SUM(IF(MeterData!$D$2:$D$200=DAY($A548),MeterData!$V$2:$V$200,0))</f>
        <v>483033.60000000003</v>
      </c>
      <c r="D548">
        <f t="shared" si="26"/>
        <v>483.03360000000004</v>
      </c>
      <c r="E548">
        <f>IF(D548&gt;Inputs!$B$16,D548-Inputs!$B$16,0)</f>
        <v>0</v>
      </c>
    </row>
    <row r="549" spans="1:5" x14ac:dyDescent="0.25">
      <c r="A549" s="21">
        <f t="shared" si="27"/>
        <v>41540</v>
      </c>
      <c r="B549">
        <f t="shared" si="28"/>
        <v>18</v>
      </c>
      <c r="C549" s="22">
        <f t="array" ref="C549">SUM(IF(MeterData!$D$2:$D$200=DAY($A549),MeterData!$W$2:$W$200,0))</f>
        <v>482976.00000000006</v>
      </c>
      <c r="D549">
        <f t="shared" si="26"/>
        <v>482.97600000000006</v>
      </c>
      <c r="E549">
        <f>IF(D549&gt;Inputs!$B$16,D549-Inputs!$B$16,0)</f>
        <v>0</v>
      </c>
    </row>
    <row r="550" spans="1:5" x14ac:dyDescent="0.25">
      <c r="A550" s="21">
        <f t="shared" si="27"/>
        <v>41540</v>
      </c>
      <c r="B550">
        <f t="shared" si="28"/>
        <v>19</v>
      </c>
      <c r="C550" s="22">
        <f t="array" ref="C550">SUM(IF(MeterData!$D$2:$D$200=DAY($A550),MeterData!$X$2:$X$200,0))</f>
        <v>483609.60000000003</v>
      </c>
      <c r="D550">
        <f t="shared" si="26"/>
        <v>483.60960000000006</v>
      </c>
      <c r="E550">
        <f>IF(D550&gt;Inputs!$B$16,D550-Inputs!$B$16,0)</f>
        <v>0</v>
      </c>
    </row>
    <row r="551" spans="1:5" x14ac:dyDescent="0.25">
      <c r="A551" s="21">
        <f t="shared" si="27"/>
        <v>41540</v>
      </c>
      <c r="B551">
        <f t="shared" si="28"/>
        <v>20</v>
      </c>
      <c r="C551" s="22">
        <f t="array" ref="C551">SUM(IF(MeterData!$D$2:$D$200=DAY($A551),MeterData!$Y$2:$Y$200,0))</f>
        <v>481248</v>
      </c>
      <c r="D551">
        <f t="shared" si="26"/>
        <v>481.24799999999999</v>
      </c>
      <c r="E551">
        <f>IF(D551&gt;Inputs!$B$16,D551-Inputs!$B$16,0)</f>
        <v>0</v>
      </c>
    </row>
    <row r="552" spans="1:5" x14ac:dyDescent="0.25">
      <c r="A552" s="21">
        <f t="shared" si="27"/>
        <v>41540</v>
      </c>
      <c r="B552">
        <f t="shared" si="28"/>
        <v>21</v>
      </c>
      <c r="C552" s="22">
        <f t="array" ref="C552">SUM(IF(MeterData!$D$2:$D$200=DAY($A552),MeterData!$Z$2:$Z$200,0))</f>
        <v>482745.59999999998</v>
      </c>
      <c r="D552">
        <f t="shared" si="26"/>
        <v>482.74559999999997</v>
      </c>
      <c r="E552">
        <f>IF(D552&gt;Inputs!$B$16,D552-Inputs!$B$16,0)</f>
        <v>0</v>
      </c>
    </row>
    <row r="553" spans="1:5" x14ac:dyDescent="0.25">
      <c r="A553" s="21">
        <f t="shared" si="27"/>
        <v>41540</v>
      </c>
      <c r="B553">
        <f t="shared" si="28"/>
        <v>22</v>
      </c>
      <c r="C553" s="22">
        <f t="array" ref="C553">SUM(IF(MeterData!$D$2:$D$200=DAY($A553),MeterData!$AA$2:$AA$200,0))</f>
        <v>482688</v>
      </c>
      <c r="D553">
        <f t="shared" si="26"/>
        <v>482.68799999999999</v>
      </c>
      <c r="E553">
        <f>IF(D553&gt;Inputs!$B$16,D553-Inputs!$B$16,0)</f>
        <v>0</v>
      </c>
    </row>
    <row r="554" spans="1:5" x14ac:dyDescent="0.25">
      <c r="A554" s="21">
        <f t="shared" si="27"/>
        <v>41540</v>
      </c>
      <c r="B554">
        <f t="shared" si="28"/>
        <v>23</v>
      </c>
      <c r="C554" s="22">
        <f t="array" ref="C554">SUM(IF(MeterData!$D$2:$D$200=DAY($A554),MeterData!$AB$2:$AB$200,0))</f>
        <v>481536</v>
      </c>
      <c r="D554">
        <f t="shared" si="26"/>
        <v>481.536</v>
      </c>
      <c r="E554">
        <f>IF(D554&gt;Inputs!$B$16,D554-Inputs!$B$16,0)</f>
        <v>0</v>
      </c>
    </row>
    <row r="555" spans="1:5" x14ac:dyDescent="0.25">
      <c r="A555" s="21">
        <f t="shared" si="27"/>
        <v>41540</v>
      </c>
      <c r="B555">
        <f t="shared" si="28"/>
        <v>24</v>
      </c>
      <c r="C555" s="22">
        <f t="array" ref="C555">SUM(IF(MeterData!$D$2:$D$200=DAY($A555),MeterData!$AC$2:$AC$200,0))</f>
        <v>483321.60000000003</v>
      </c>
      <c r="D555">
        <f t="shared" si="26"/>
        <v>483.32160000000005</v>
      </c>
      <c r="E555">
        <f>IF(D555&gt;Inputs!$B$16,D555-Inputs!$B$16,0)</f>
        <v>0</v>
      </c>
    </row>
    <row r="556" spans="1:5" x14ac:dyDescent="0.25">
      <c r="A556" s="21">
        <f t="shared" si="27"/>
        <v>41541</v>
      </c>
      <c r="B556">
        <f t="shared" si="28"/>
        <v>1</v>
      </c>
      <c r="C556" s="22">
        <f t="array" ref="C556">SUM(IF(MeterData!$D$2:$D$200=DAY($A556),MeterData!$F$2:$F$200,0))</f>
        <v>483091.20000000001</v>
      </c>
      <c r="D556">
        <f t="shared" si="26"/>
        <v>483.09120000000001</v>
      </c>
      <c r="E556">
        <f>IF(D556&gt;Inputs!$B$16,D556-Inputs!$B$16,0)</f>
        <v>0</v>
      </c>
    </row>
    <row r="557" spans="1:5" x14ac:dyDescent="0.25">
      <c r="A557" s="21">
        <f t="shared" si="27"/>
        <v>41541</v>
      </c>
      <c r="B557">
        <f t="shared" si="28"/>
        <v>2</v>
      </c>
      <c r="C557" s="22">
        <f t="array" ref="C557">SUM(IF(MeterData!$D$2:$D$200=DAY($A557),MeterData!$G$2:$G$200,0))</f>
        <v>483321.59999999998</v>
      </c>
      <c r="D557">
        <f t="shared" si="26"/>
        <v>483.32159999999999</v>
      </c>
      <c r="E557">
        <f>IF(D557&gt;Inputs!$B$16,D557-Inputs!$B$16,0)</f>
        <v>0</v>
      </c>
    </row>
    <row r="558" spans="1:5" x14ac:dyDescent="0.25">
      <c r="A558" s="21">
        <f t="shared" si="27"/>
        <v>41541</v>
      </c>
      <c r="B558">
        <f t="shared" si="28"/>
        <v>3</v>
      </c>
      <c r="C558" s="22">
        <f t="array" ref="C558">SUM(IF(MeterData!$D$2:$D$200=DAY($A558),MeterData!$H$2:$H$200,0))</f>
        <v>480960</v>
      </c>
      <c r="D558">
        <f t="shared" si="26"/>
        <v>480.96</v>
      </c>
      <c r="E558">
        <f>IF(D558&gt;Inputs!$B$16,D558-Inputs!$B$16,0)</f>
        <v>0</v>
      </c>
    </row>
    <row r="559" spans="1:5" x14ac:dyDescent="0.25">
      <c r="A559" s="21">
        <f t="shared" si="27"/>
        <v>41541</v>
      </c>
      <c r="B559">
        <f t="shared" si="28"/>
        <v>4</v>
      </c>
      <c r="C559" s="22">
        <f t="array" ref="C559">SUM(IF(MeterData!$D$2:$D$200=DAY($A559),MeterData!$I$2:$I$200,0))</f>
        <v>481708.80000000005</v>
      </c>
      <c r="D559">
        <f t="shared" si="26"/>
        <v>481.70880000000005</v>
      </c>
      <c r="E559">
        <f>IF(D559&gt;Inputs!$B$16,D559-Inputs!$B$16,0)</f>
        <v>0</v>
      </c>
    </row>
    <row r="560" spans="1:5" x14ac:dyDescent="0.25">
      <c r="A560" s="21">
        <f t="shared" si="27"/>
        <v>41541</v>
      </c>
      <c r="B560">
        <f t="shared" si="28"/>
        <v>5</v>
      </c>
      <c r="C560" s="22">
        <f t="array" ref="C560">SUM(IF(MeterData!$D$2:$D$200=DAY($A560),MeterData!$J$2:$J$200,0))</f>
        <v>480672</v>
      </c>
      <c r="D560">
        <f t="shared" si="26"/>
        <v>480.67200000000003</v>
      </c>
      <c r="E560">
        <f>IF(D560&gt;Inputs!$B$16,D560-Inputs!$B$16,0)</f>
        <v>0</v>
      </c>
    </row>
    <row r="561" spans="1:5" x14ac:dyDescent="0.25">
      <c r="A561" s="21">
        <f t="shared" si="27"/>
        <v>41541</v>
      </c>
      <c r="B561">
        <f t="shared" si="28"/>
        <v>6</v>
      </c>
      <c r="C561" s="22">
        <f t="array" ref="C561">SUM(IF(MeterData!$D$2:$D$200=DAY($A561),MeterData!$K$2:$K$200,0))</f>
        <v>481651.20000000001</v>
      </c>
      <c r="D561">
        <f t="shared" si="26"/>
        <v>481.65120000000002</v>
      </c>
      <c r="E561">
        <f>IF(D561&gt;Inputs!$B$16,D561-Inputs!$B$16,0)</f>
        <v>0</v>
      </c>
    </row>
    <row r="562" spans="1:5" x14ac:dyDescent="0.25">
      <c r="A562" s="21">
        <f t="shared" si="27"/>
        <v>41541</v>
      </c>
      <c r="B562">
        <f t="shared" si="28"/>
        <v>7</v>
      </c>
      <c r="C562" s="22">
        <f t="array" ref="C562">SUM(IF(MeterData!$D$2:$D$200=DAY($A562),MeterData!$L$2:$L$200,0))</f>
        <v>480729.60000000003</v>
      </c>
      <c r="D562">
        <f t="shared" si="26"/>
        <v>480.72960000000006</v>
      </c>
      <c r="E562">
        <f>IF(D562&gt;Inputs!$B$16,D562-Inputs!$B$16,0)</f>
        <v>0</v>
      </c>
    </row>
    <row r="563" spans="1:5" x14ac:dyDescent="0.25">
      <c r="A563" s="21">
        <f t="shared" si="27"/>
        <v>41541</v>
      </c>
      <c r="B563">
        <f t="shared" si="28"/>
        <v>8</v>
      </c>
      <c r="C563" s="22">
        <f t="array" ref="C563">SUM(IF(MeterData!$D$2:$D$200=DAY($A563),MeterData!$M$2:$M$200,0))</f>
        <v>481651.19999999995</v>
      </c>
      <c r="D563">
        <f t="shared" si="26"/>
        <v>481.65119999999996</v>
      </c>
      <c r="E563">
        <f>IF(D563&gt;Inputs!$B$16,D563-Inputs!$B$16,0)</f>
        <v>0</v>
      </c>
    </row>
    <row r="564" spans="1:5" x14ac:dyDescent="0.25">
      <c r="A564" s="21">
        <f t="shared" si="27"/>
        <v>41541</v>
      </c>
      <c r="B564">
        <f t="shared" si="28"/>
        <v>9</v>
      </c>
      <c r="C564" s="22">
        <f t="array" ref="C564">SUM(IF(MeterData!$D$2:$D$200=DAY($A564),MeterData!$N$2:$N$200,0))</f>
        <v>467596.79999999999</v>
      </c>
      <c r="D564">
        <f t="shared" si="26"/>
        <v>467.59679999999997</v>
      </c>
      <c r="E564">
        <f>IF(D564&gt;Inputs!$B$16,D564-Inputs!$B$16,0)</f>
        <v>0</v>
      </c>
    </row>
    <row r="565" spans="1:5" x14ac:dyDescent="0.25">
      <c r="A565" s="21">
        <f t="shared" si="27"/>
        <v>41541</v>
      </c>
      <c r="B565">
        <f t="shared" si="28"/>
        <v>10</v>
      </c>
      <c r="C565" s="22">
        <f t="array" ref="C565">SUM(IF(MeterData!$D$2:$D$200=DAY($A565),MeterData!$O$2:$O$200,0))</f>
        <v>466963.20000000001</v>
      </c>
      <c r="D565">
        <f t="shared" si="26"/>
        <v>466.96320000000003</v>
      </c>
      <c r="E565">
        <f>IF(D565&gt;Inputs!$B$16,D565-Inputs!$B$16,0)</f>
        <v>0</v>
      </c>
    </row>
    <row r="566" spans="1:5" x14ac:dyDescent="0.25">
      <c r="A566" s="21">
        <f t="shared" si="27"/>
        <v>41541</v>
      </c>
      <c r="B566">
        <f t="shared" si="28"/>
        <v>11</v>
      </c>
      <c r="C566" s="22">
        <f t="array" ref="C566">SUM(IF(MeterData!$D$2:$D$200=DAY($A566),MeterData!$P$2:$P$200,0))</f>
        <v>472377.59999999998</v>
      </c>
      <c r="D566">
        <f t="shared" si="26"/>
        <v>472.37759999999997</v>
      </c>
      <c r="E566">
        <f>IF(D566&gt;Inputs!$B$16,D566-Inputs!$B$16,0)</f>
        <v>0</v>
      </c>
    </row>
    <row r="567" spans="1:5" x14ac:dyDescent="0.25">
      <c r="A567" s="21">
        <f t="shared" si="27"/>
        <v>41541</v>
      </c>
      <c r="B567">
        <f t="shared" si="28"/>
        <v>12</v>
      </c>
      <c r="C567" s="22">
        <f t="array" ref="C567">SUM(IF(MeterData!$D$2:$D$200=DAY($A567),MeterData!$Q$2:$Q$200,0))</f>
        <v>471916.79999999993</v>
      </c>
      <c r="D567">
        <f t="shared" si="26"/>
        <v>471.91679999999991</v>
      </c>
      <c r="E567">
        <f>IF(D567&gt;Inputs!$B$16,D567-Inputs!$B$16,0)</f>
        <v>0</v>
      </c>
    </row>
    <row r="568" spans="1:5" x14ac:dyDescent="0.25">
      <c r="A568" s="21">
        <f t="shared" si="27"/>
        <v>41541</v>
      </c>
      <c r="B568">
        <f t="shared" si="28"/>
        <v>13</v>
      </c>
      <c r="C568" s="22">
        <f t="array" ref="C568">SUM(IF(MeterData!$D$2:$D$200=DAY($A568),MeterData!$R$2:$R$200,0))</f>
        <v>458208</v>
      </c>
      <c r="D568">
        <f t="shared" si="26"/>
        <v>458.20800000000003</v>
      </c>
      <c r="E568">
        <f>IF(D568&gt;Inputs!$B$16,D568-Inputs!$B$16,0)</f>
        <v>0</v>
      </c>
    </row>
    <row r="569" spans="1:5" x14ac:dyDescent="0.25">
      <c r="A569" s="21">
        <f t="shared" si="27"/>
        <v>41541</v>
      </c>
      <c r="B569">
        <f t="shared" si="28"/>
        <v>14</v>
      </c>
      <c r="C569" s="22">
        <f t="array" ref="C569">SUM(IF(MeterData!$D$2:$D$200=DAY($A569),MeterData!$S$2:$S$200,0))</f>
        <v>480729.59999999998</v>
      </c>
      <c r="D569">
        <f t="shared" si="26"/>
        <v>480.7296</v>
      </c>
      <c r="E569">
        <f>IF(D569&gt;Inputs!$B$16,D569-Inputs!$B$16,0)</f>
        <v>0</v>
      </c>
    </row>
    <row r="570" spans="1:5" x14ac:dyDescent="0.25">
      <c r="A570" s="21">
        <f t="shared" si="27"/>
        <v>41541</v>
      </c>
      <c r="B570">
        <f t="shared" si="28"/>
        <v>15</v>
      </c>
      <c r="C570" s="22">
        <f t="array" ref="C570">SUM(IF(MeterData!$D$2:$D$200=DAY($A570),MeterData!$T$2:$T$200,0))</f>
        <v>483724.80000000005</v>
      </c>
      <c r="D570">
        <f t="shared" si="26"/>
        <v>483.72480000000007</v>
      </c>
      <c r="E570">
        <f>IF(D570&gt;Inputs!$B$16,D570-Inputs!$B$16,0)</f>
        <v>0</v>
      </c>
    </row>
    <row r="571" spans="1:5" x14ac:dyDescent="0.25">
      <c r="A571" s="21">
        <f t="shared" si="27"/>
        <v>41541</v>
      </c>
      <c r="B571">
        <f t="shared" si="28"/>
        <v>16</v>
      </c>
      <c r="C571" s="22">
        <f t="array" ref="C571">SUM(IF(MeterData!$D$2:$D$200=DAY($A571),MeterData!$U$2:$U$200,0))</f>
        <v>484761.59999999998</v>
      </c>
      <c r="D571">
        <f t="shared" si="26"/>
        <v>484.76159999999999</v>
      </c>
      <c r="E571">
        <f>IF(D571&gt;Inputs!$B$16,D571-Inputs!$B$16,0)</f>
        <v>0</v>
      </c>
    </row>
    <row r="572" spans="1:5" x14ac:dyDescent="0.25">
      <c r="A572" s="21">
        <f t="shared" si="27"/>
        <v>41541</v>
      </c>
      <c r="B572">
        <f t="shared" si="28"/>
        <v>17</v>
      </c>
      <c r="C572" s="22">
        <f t="array" ref="C572">SUM(IF(MeterData!$D$2:$D$200=DAY($A572),MeterData!$V$2:$V$200,0))</f>
        <v>483091.20000000001</v>
      </c>
      <c r="D572">
        <f t="shared" si="26"/>
        <v>483.09120000000001</v>
      </c>
      <c r="E572">
        <f>IF(D572&gt;Inputs!$B$16,D572-Inputs!$B$16,0)</f>
        <v>0</v>
      </c>
    </row>
    <row r="573" spans="1:5" x14ac:dyDescent="0.25">
      <c r="A573" s="21">
        <f t="shared" si="27"/>
        <v>41541</v>
      </c>
      <c r="B573">
        <f t="shared" si="28"/>
        <v>18</v>
      </c>
      <c r="C573" s="22">
        <f t="array" ref="C573">SUM(IF(MeterData!$D$2:$D$200=DAY($A573),MeterData!$W$2:$W$200,0))</f>
        <v>482745.60000000003</v>
      </c>
      <c r="D573">
        <f t="shared" si="26"/>
        <v>482.74560000000002</v>
      </c>
      <c r="E573">
        <f>IF(D573&gt;Inputs!$B$16,D573-Inputs!$B$16,0)</f>
        <v>0</v>
      </c>
    </row>
    <row r="574" spans="1:5" x14ac:dyDescent="0.25">
      <c r="A574" s="21">
        <f t="shared" si="27"/>
        <v>41541</v>
      </c>
      <c r="B574">
        <f t="shared" si="28"/>
        <v>19</v>
      </c>
      <c r="C574" s="22">
        <f t="array" ref="C574">SUM(IF(MeterData!$D$2:$D$200=DAY($A574),MeterData!$X$2:$X$200,0))</f>
        <v>483552</v>
      </c>
      <c r="D574">
        <f t="shared" si="26"/>
        <v>483.55200000000002</v>
      </c>
      <c r="E574">
        <f>IF(D574&gt;Inputs!$B$16,D574-Inputs!$B$16,0)</f>
        <v>0</v>
      </c>
    </row>
    <row r="575" spans="1:5" x14ac:dyDescent="0.25">
      <c r="A575" s="21">
        <f t="shared" si="27"/>
        <v>41541</v>
      </c>
      <c r="B575">
        <f t="shared" si="28"/>
        <v>20</v>
      </c>
      <c r="C575" s="22">
        <f t="array" ref="C575">SUM(IF(MeterData!$D$2:$D$200=DAY($A575),MeterData!$Y$2:$Y$200,0))</f>
        <v>481593.60000000003</v>
      </c>
      <c r="D575">
        <f t="shared" si="26"/>
        <v>481.59360000000004</v>
      </c>
      <c r="E575">
        <f>IF(D575&gt;Inputs!$B$16,D575-Inputs!$B$16,0)</f>
        <v>0</v>
      </c>
    </row>
    <row r="576" spans="1:5" x14ac:dyDescent="0.25">
      <c r="A576" s="21">
        <f t="shared" si="27"/>
        <v>41541</v>
      </c>
      <c r="B576">
        <f t="shared" si="28"/>
        <v>21</v>
      </c>
      <c r="C576" s="22">
        <f t="array" ref="C576">SUM(IF(MeterData!$D$2:$D$200=DAY($A576),MeterData!$Z$2:$Z$200,0))</f>
        <v>481190.40000000002</v>
      </c>
      <c r="D576">
        <f t="shared" si="26"/>
        <v>481.19040000000001</v>
      </c>
      <c r="E576">
        <f>IF(D576&gt;Inputs!$B$16,D576-Inputs!$B$16,0)</f>
        <v>0</v>
      </c>
    </row>
    <row r="577" spans="1:5" x14ac:dyDescent="0.25">
      <c r="A577" s="21">
        <f t="shared" si="27"/>
        <v>41541</v>
      </c>
      <c r="B577">
        <f t="shared" si="28"/>
        <v>22</v>
      </c>
      <c r="C577" s="22">
        <f t="array" ref="C577">SUM(IF(MeterData!$D$2:$D$200=DAY($A577),MeterData!$AA$2:$AA$200,0))</f>
        <v>482284.80000000005</v>
      </c>
      <c r="D577">
        <f t="shared" si="26"/>
        <v>482.28480000000002</v>
      </c>
      <c r="E577">
        <f>IF(D577&gt;Inputs!$B$16,D577-Inputs!$B$16,0)</f>
        <v>0</v>
      </c>
    </row>
    <row r="578" spans="1:5" x14ac:dyDescent="0.25">
      <c r="A578" s="21">
        <f t="shared" si="27"/>
        <v>41541</v>
      </c>
      <c r="B578">
        <f t="shared" si="28"/>
        <v>23</v>
      </c>
      <c r="C578" s="22">
        <f t="array" ref="C578">SUM(IF(MeterData!$D$2:$D$200=DAY($A578),MeterData!$AB$2:$AB$200,0))</f>
        <v>465984</v>
      </c>
      <c r="D578">
        <f t="shared" si="26"/>
        <v>465.98399999999998</v>
      </c>
      <c r="E578">
        <f>IF(D578&gt;Inputs!$B$16,D578-Inputs!$B$16,0)</f>
        <v>0</v>
      </c>
    </row>
    <row r="579" spans="1:5" x14ac:dyDescent="0.25">
      <c r="A579" s="21">
        <f t="shared" si="27"/>
        <v>41541</v>
      </c>
      <c r="B579">
        <f t="shared" si="28"/>
        <v>24</v>
      </c>
      <c r="C579" s="22">
        <f t="array" ref="C579">SUM(IF(MeterData!$D$2:$D$200=DAY($A579),MeterData!$AC$2:$AC$200,0))</f>
        <v>484300.79999999993</v>
      </c>
      <c r="D579">
        <f t="shared" si="26"/>
        <v>484.30079999999992</v>
      </c>
      <c r="E579">
        <f>IF(D579&gt;Inputs!$B$16,D579-Inputs!$B$16,0)</f>
        <v>0</v>
      </c>
    </row>
    <row r="580" spans="1:5" x14ac:dyDescent="0.25">
      <c r="A580" s="21">
        <f t="shared" si="27"/>
        <v>41542</v>
      </c>
      <c r="B580">
        <f t="shared" si="28"/>
        <v>1</v>
      </c>
      <c r="C580" s="22">
        <f t="array" ref="C580">SUM(IF(MeterData!$D$2:$D$200=DAY($A580),MeterData!$F$2:$F$200,0))</f>
        <v>482860.79999999999</v>
      </c>
      <c r="D580">
        <f t="shared" si="26"/>
        <v>482.86079999999998</v>
      </c>
      <c r="E580">
        <f>IF(D580&gt;Inputs!$B$16,D580-Inputs!$B$16,0)</f>
        <v>0</v>
      </c>
    </row>
    <row r="581" spans="1:5" x14ac:dyDescent="0.25">
      <c r="A581" s="21">
        <f t="shared" si="27"/>
        <v>41542</v>
      </c>
      <c r="B581">
        <f t="shared" si="28"/>
        <v>2</v>
      </c>
      <c r="C581" s="22">
        <f t="array" ref="C581">SUM(IF(MeterData!$D$2:$D$200=DAY($A581),MeterData!$G$2:$G$200,0))</f>
        <v>483897.59999999998</v>
      </c>
      <c r="D581">
        <f t="shared" ref="D581:D644" si="29">C581/1000</f>
        <v>483.89759999999995</v>
      </c>
      <c r="E581">
        <f>IF(D581&gt;Inputs!$B$16,D581-Inputs!$B$16,0)</f>
        <v>0</v>
      </c>
    </row>
    <row r="582" spans="1:5" x14ac:dyDescent="0.25">
      <c r="A582" s="21">
        <f t="shared" si="27"/>
        <v>41542</v>
      </c>
      <c r="B582">
        <f t="shared" si="28"/>
        <v>3</v>
      </c>
      <c r="C582" s="22">
        <f t="array" ref="C582">SUM(IF(MeterData!$D$2:$D$200=DAY($A582),MeterData!$H$2:$H$200,0))</f>
        <v>483091.20000000001</v>
      </c>
      <c r="D582">
        <f t="shared" si="29"/>
        <v>483.09120000000001</v>
      </c>
      <c r="E582">
        <f>IF(D582&gt;Inputs!$B$16,D582-Inputs!$B$16,0)</f>
        <v>0</v>
      </c>
    </row>
    <row r="583" spans="1:5" x14ac:dyDescent="0.25">
      <c r="A583" s="21">
        <f t="shared" si="27"/>
        <v>41542</v>
      </c>
      <c r="B583">
        <f t="shared" si="28"/>
        <v>4</v>
      </c>
      <c r="C583" s="22">
        <f t="array" ref="C583">SUM(IF(MeterData!$D$2:$D$200=DAY($A583),MeterData!$I$2:$I$200,0))</f>
        <v>483552</v>
      </c>
      <c r="D583">
        <f t="shared" si="29"/>
        <v>483.55200000000002</v>
      </c>
      <c r="E583">
        <f>IF(D583&gt;Inputs!$B$16,D583-Inputs!$B$16,0)</f>
        <v>0</v>
      </c>
    </row>
    <row r="584" spans="1:5" x14ac:dyDescent="0.25">
      <c r="A584" s="21">
        <f t="shared" si="27"/>
        <v>41542</v>
      </c>
      <c r="B584">
        <f t="shared" si="28"/>
        <v>5</v>
      </c>
      <c r="C584" s="22">
        <f t="array" ref="C584">SUM(IF(MeterData!$D$2:$D$200=DAY($A584),MeterData!$J$2:$J$200,0))</f>
        <v>481478.40000000002</v>
      </c>
      <c r="D584">
        <f t="shared" si="29"/>
        <v>481.47840000000002</v>
      </c>
      <c r="E584">
        <f>IF(D584&gt;Inputs!$B$16,D584-Inputs!$B$16,0)</f>
        <v>0</v>
      </c>
    </row>
    <row r="585" spans="1:5" x14ac:dyDescent="0.25">
      <c r="A585" s="21">
        <f t="shared" si="27"/>
        <v>41542</v>
      </c>
      <c r="B585">
        <f t="shared" si="28"/>
        <v>6</v>
      </c>
      <c r="C585" s="22">
        <f t="array" ref="C585">SUM(IF(MeterData!$D$2:$D$200=DAY($A585),MeterData!$K$2:$K$200,0))</f>
        <v>481017.60000000003</v>
      </c>
      <c r="D585">
        <f t="shared" si="29"/>
        <v>481.01760000000002</v>
      </c>
      <c r="E585">
        <f>IF(D585&gt;Inputs!$B$16,D585-Inputs!$B$16,0)</f>
        <v>0</v>
      </c>
    </row>
    <row r="586" spans="1:5" x14ac:dyDescent="0.25">
      <c r="A586" s="21">
        <f t="shared" si="27"/>
        <v>41542</v>
      </c>
      <c r="B586">
        <f t="shared" si="28"/>
        <v>7</v>
      </c>
      <c r="C586" s="22">
        <f t="array" ref="C586">SUM(IF(MeterData!$D$2:$D$200=DAY($A586),MeterData!$L$2:$L$200,0))</f>
        <v>482284.80000000005</v>
      </c>
      <c r="D586">
        <f t="shared" si="29"/>
        <v>482.28480000000002</v>
      </c>
      <c r="E586">
        <f>IF(D586&gt;Inputs!$B$16,D586-Inputs!$B$16,0)</f>
        <v>0</v>
      </c>
    </row>
    <row r="587" spans="1:5" x14ac:dyDescent="0.25">
      <c r="A587" s="21">
        <f t="shared" si="27"/>
        <v>41542</v>
      </c>
      <c r="B587">
        <f t="shared" si="28"/>
        <v>8</v>
      </c>
      <c r="C587" s="22">
        <f t="array" ref="C587">SUM(IF(MeterData!$D$2:$D$200=DAY($A587),MeterData!$M$2:$M$200,0))</f>
        <v>480672</v>
      </c>
      <c r="D587">
        <f t="shared" si="29"/>
        <v>480.67200000000003</v>
      </c>
      <c r="E587">
        <f>IF(D587&gt;Inputs!$B$16,D587-Inputs!$B$16,0)</f>
        <v>0</v>
      </c>
    </row>
    <row r="588" spans="1:5" x14ac:dyDescent="0.25">
      <c r="A588" s="21">
        <f t="shared" si="27"/>
        <v>41542</v>
      </c>
      <c r="B588">
        <f t="shared" si="28"/>
        <v>9</v>
      </c>
      <c r="C588" s="22">
        <f t="array" ref="C588">SUM(IF(MeterData!$D$2:$D$200=DAY($A588),MeterData!$N$2:$N$200,0))</f>
        <v>471801.59999999998</v>
      </c>
      <c r="D588">
        <f t="shared" si="29"/>
        <v>471.80159999999995</v>
      </c>
      <c r="E588">
        <f>IF(D588&gt;Inputs!$B$16,D588-Inputs!$B$16,0)</f>
        <v>0</v>
      </c>
    </row>
    <row r="589" spans="1:5" x14ac:dyDescent="0.25">
      <c r="A589" s="21">
        <f t="shared" si="27"/>
        <v>41542</v>
      </c>
      <c r="B589">
        <f t="shared" si="28"/>
        <v>10</v>
      </c>
      <c r="C589" s="22">
        <f t="array" ref="C589">SUM(IF(MeterData!$D$2:$D$200=DAY($A589),MeterData!$O$2:$O$200,0))</f>
        <v>473817.59999999998</v>
      </c>
      <c r="D589">
        <f t="shared" si="29"/>
        <v>473.81759999999997</v>
      </c>
      <c r="E589">
        <f>IF(D589&gt;Inputs!$B$16,D589-Inputs!$B$16,0)</f>
        <v>0</v>
      </c>
    </row>
    <row r="590" spans="1:5" x14ac:dyDescent="0.25">
      <c r="A590" s="21">
        <f t="shared" si="27"/>
        <v>41542</v>
      </c>
      <c r="B590">
        <f t="shared" si="28"/>
        <v>11</v>
      </c>
      <c r="C590" s="22">
        <f t="array" ref="C590">SUM(IF(MeterData!$D$2:$D$200=DAY($A590),MeterData!$P$2:$P$200,0))</f>
        <v>474336</v>
      </c>
      <c r="D590">
        <f t="shared" si="29"/>
        <v>474.33600000000001</v>
      </c>
      <c r="E590">
        <f>IF(D590&gt;Inputs!$B$16,D590-Inputs!$B$16,0)</f>
        <v>0</v>
      </c>
    </row>
    <row r="591" spans="1:5" x14ac:dyDescent="0.25">
      <c r="A591" s="21">
        <f t="shared" si="27"/>
        <v>41542</v>
      </c>
      <c r="B591">
        <f t="shared" si="28"/>
        <v>12</v>
      </c>
      <c r="C591" s="22">
        <f t="array" ref="C591">SUM(IF(MeterData!$D$2:$D$200=DAY($A591),MeterData!$Q$2:$Q$200,0))</f>
        <v>472665.60000000009</v>
      </c>
      <c r="D591">
        <f t="shared" si="29"/>
        <v>472.6656000000001</v>
      </c>
      <c r="E591">
        <f>IF(D591&gt;Inputs!$B$16,D591-Inputs!$B$16,0)</f>
        <v>0</v>
      </c>
    </row>
    <row r="592" spans="1:5" x14ac:dyDescent="0.25">
      <c r="A592" s="21">
        <f t="shared" si="27"/>
        <v>41542</v>
      </c>
      <c r="B592">
        <f t="shared" si="28"/>
        <v>13</v>
      </c>
      <c r="C592" s="22">
        <f t="array" ref="C592">SUM(IF(MeterData!$D$2:$D$200=DAY($A592),MeterData!$R$2:$R$200,0))</f>
        <v>479750.39999999997</v>
      </c>
      <c r="D592">
        <f t="shared" si="29"/>
        <v>479.75039999999996</v>
      </c>
      <c r="E592">
        <f>IF(D592&gt;Inputs!$B$16,D592-Inputs!$B$16,0)</f>
        <v>0</v>
      </c>
    </row>
    <row r="593" spans="1:5" x14ac:dyDescent="0.25">
      <c r="A593" s="21">
        <f t="shared" si="27"/>
        <v>41542</v>
      </c>
      <c r="B593">
        <f t="shared" si="28"/>
        <v>14</v>
      </c>
      <c r="C593" s="22">
        <f t="array" ref="C593">SUM(IF(MeterData!$D$2:$D$200=DAY($A593),MeterData!$S$2:$S$200,0))</f>
        <v>483379.20000000001</v>
      </c>
      <c r="D593">
        <f t="shared" si="29"/>
        <v>483.37920000000003</v>
      </c>
      <c r="E593">
        <f>IF(D593&gt;Inputs!$B$16,D593-Inputs!$B$16,0)</f>
        <v>0</v>
      </c>
    </row>
    <row r="594" spans="1:5" x14ac:dyDescent="0.25">
      <c r="A594" s="21">
        <f t="shared" si="27"/>
        <v>41542</v>
      </c>
      <c r="B594">
        <f t="shared" si="28"/>
        <v>15</v>
      </c>
      <c r="C594" s="22">
        <f t="array" ref="C594">SUM(IF(MeterData!$D$2:$D$200=DAY($A594),MeterData!$T$2:$T$200,0))</f>
        <v>481939.20000000001</v>
      </c>
      <c r="D594">
        <f t="shared" si="29"/>
        <v>481.93920000000003</v>
      </c>
      <c r="E594">
        <f>IF(D594&gt;Inputs!$B$16,D594-Inputs!$B$16,0)</f>
        <v>0</v>
      </c>
    </row>
    <row r="595" spans="1:5" x14ac:dyDescent="0.25">
      <c r="A595" s="21">
        <f t="shared" si="27"/>
        <v>41542</v>
      </c>
      <c r="B595">
        <f t="shared" si="28"/>
        <v>16</v>
      </c>
      <c r="C595" s="22">
        <f t="array" ref="C595">SUM(IF(MeterData!$D$2:$D$200=DAY($A595),MeterData!$U$2:$U$200,0))</f>
        <v>483033.59999999998</v>
      </c>
      <c r="D595">
        <f t="shared" si="29"/>
        <v>483.03359999999998</v>
      </c>
      <c r="E595">
        <f>IF(D595&gt;Inputs!$B$16,D595-Inputs!$B$16,0)</f>
        <v>0</v>
      </c>
    </row>
    <row r="596" spans="1:5" x14ac:dyDescent="0.25">
      <c r="A596" s="21">
        <f t="shared" si="27"/>
        <v>41542</v>
      </c>
      <c r="B596">
        <f t="shared" si="28"/>
        <v>17</v>
      </c>
      <c r="C596" s="22">
        <f t="array" ref="C596">SUM(IF(MeterData!$D$2:$D$200=DAY($A596),MeterData!$V$2:$V$200,0))</f>
        <v>484819.19999999995</v>
      </c>
      <c r="D596">
        <f t="shared" si="29"/>
        <v>484.81919999999997</v>
      </c>
      <c r="E596">
        <f>IF(D596&gt;Inputs!$B$16,D596-Inputs!$B$16,0)</f>
        <v>0</v>
      </c>
    </row>
    <row r="597" spans="1:5" x14ac:dyDescent="0.25">
      <c r="A597" s="21">
        <f t="shared" si="27"/>
        <v>41542</v>
      </c>
      <c r="B597">
        <f t="shared" si="28"/>
        <v>18</v>
      </c>
      <c r="C597" s="22">
        <f t="array" ref="C597">SUM(IF(MeterData!$D$2:$D$200=DAY($A597),MeterData!$W$2:$W$200,0))</f>
        <v>482169.59999999998</v>
      </c>
      <c r="D597">
        <f t="shared" si="29"/>
        <v>482.1696</v>
      </c>
      <c r="E597">
        <f>IF(D597&gt;Inputs!$B$16,D597-Inputs!$B$16,0)</f>
        <v>0</v>
      </c>
    </row>
    <row r="598" spans="1:5" x14ac:dyDescent="0.25">
      <c r="A598" s="21">
        <f t="shared" si="27"/>
        <v>41542</v>
      </c>
      <c r="B598">
        <f t="shared" si="28"/>
        <v>19</v>
      </c>
      <c r="C598" s="22">
        <f t="array" ref="C598">SUM(IF(MeterData!$D$2:$D$200=DAY($A598),MeterData!$X$2:$X$200,0))</f>
        <v>483782.39999999997</v>
      </c>
      <c r="D598">
        <f t="shared" si="29"/>
        <v>483.78239999999994</v>
      </c>
      <c r="E598">
        <f>IF(D598&gt;Inputs!$B$16,D598-Inputs!$B$16,0)</f>
        <v>0</v>
      </c>
    </row>
    <row r="599" spans="1:5" x14ac:dyDescent="0.25">
      <c r="A599" s="21">
        <f t="shared" si="27"/>
        <v>41542</v>
      </c>
      <c r="B599">
        <f t="shared" si="28"/>
        <v>20</v>
      </c>
      <c r="C599" s="22">
        <f t="array" ref="C599">SUM(IF(MeterData!$D$2:$D$200=DAY($A599),MeterData!$Y$2:$Y$200,0))</f>
        <v>479577.59999999998</v>
      </c>
      <c r="D599">
        <f t="shared" si="29"/>
        <v>479.57759999999996</v>
      </c>
      <c r="E599">
        <f>IF(D599&gt;Inputs!$B$16,D599-Inputs!$B$16,0)</f>
        <v>0</v>
      </c>
    </row>
    <row r="600" spans="1:5" x14ac:dyDescent="0.25">
      <c r="A600" s="21">
        <f t="shared" si="27"/>
        <v>41542</v>
      </c>
      <c r="B600">
        <f t="shared" si="28"/>
        <v>21</v>
      </c>
      <c r="C600" s="22">
        <f t="array" ref="C600">SUM(IF(MeterData!$D$2:$D$200=DAY($A600),MeterData!$Z$2:$Z$200,0))</f>
        <v>481478.40000000002</v>
      </c>
      <c r="D600">
        <f t="shared" si="29"/>
        <v>481.47840000000002</v>
      </c>
      <c r="E600">
        <f>IF(D600&gt;Inputs!$B$16,D600-Inputs!$B$16,0)</f>
        <v>0</v>
      </c>
    </row>
    <row r="601" spans="1:5" x14ac:dyDescent="0.25">
      <c r="A601" s="21">
        <f t="shared" si="27"/>
        <v>41542</v>
      </c>
      <c r="B601">
        <f t="shared" si="28"/>
        <v>22</v>
      </c>
      <c r="C601" s="22">
        <f t="array" ref="C601">SUM(IF(MeterData!$D$2:$D$200=DAY($A601),MeterData!$AA$2:$AA$200,0))</f>
        <v>483724.80000000005</v>
      </c>
      <c r="D601">
        <f t="shared" si="29"/>
        <v>483.72480000000007</v>
      </c>
      <c r="E601">
        <f>IF(D601&gt;Inputs!$B$16,D601-Inputs!$B$16,0)</f>
        <v>0</v>
      </c>
    </row>
    <row r="602" spans="1:5" x14ac:dyDescent="0.25">
      <c r="A602" s="21">
        <f t="shared" si="27"/>
        <v>41542</v>
      </c>
      <c r="B602">
        <f t="shared" si="28"/>
        <v>23</v>
      </c>
      <c r="C602" s="22">
        <f t="array" ref="C602">SUM(IF(MeterData!$D$2:$D$200=DAY($A602),MeterData!$AB$2:$AB$200,0))</f>
        <v>481305.59999999998</v>
      </c>
      <c r="D602">
        <f t="shared" si="29"/>
        <v>481.30559999999997</v>
      </c>
      <c r="E602">
        <f>IF(D602&gt;Inputs!$B$16,D602-Inputs!$B$16,0)</f>
        <v>0</v>
      </c>
    </row>
    <row r="603" spans="1:5" x14ac:dyDescent="0.25">
      <c r="A603" s="21">
        <f t="shared" si="27"/>
        <v>41542</v>
      </c>
      <c r="B603">
        <f t="shared" si="28"/>
        <v>24</v>
      </c>
      <c r="C603" s="22">
        <f t="array" ref="C603">SUM(IF(MeterData!$D$2:$D$200=DAY($A603),MeterData!$AC$2:$AC$200,0))</f>
        <v>483840</v>
      </c>
      <c r="D603">
        <f t="shared" si="29"/>
        <v>483.84</v>
      </c>
      <c r="E603">
        <f>IF(D603&gt;Inputs!$B$16,D603-Inputs!$B$16,0)</f>
        <v>0</v>
      </c>
    </row>
    <row r="604" spans="1:5" x14ac:dyDescent="0.25">
      <c r="A604" s="21">
        <f t="shared" si="27"/>
        <v>41543</v>
      </c>
      <c r="B604">
        <f t="shared" si="28"/>
        <v>1</v>
      </c>
      <c r="C604" s="22">
        <f t="array" ref="C604">SUM(IF(MeterData!$D$2:$D$200=DAY($A604),MeterData!$F$2:$F$200,0))</f>
        <v>484531.20000000001</v>
      </c>
      <c r="D604">
        <f t="shared" si="29"/>
        <v>484.53120000000001</v>
      </c>
      <c r="E604">
        <f>IF(D604&gt;Inputs!$B$16,D604-Inputs!$B$16,0)</f>
        <v>0</v>
      </c>
    </row>
    <row r="605" spans="1:5" x14ac:dyDescent="0.25">
      <c r="A605" s="21">
        <f t="shared" ref="A605:A668" si="30">A581+1</f>
        <v>41543</v>
      </c>
      <c r="B605">
        <f t="shared" ref="B605:B668" si="31">B581</f>
        <v>2</v>
      </c>
      <c r="C605" s="22">
        <f t="array" ref="C605">SUM(IF(MeterData!$D$2:$D$200=DAY($A605),MeterData!$G$2:$G$200,0))</f>
        <v>482342.40000000002</v>
      </c>
      <c r="D605">
        <f t="shared" si="29"/>
        <v>482.3424</v>
      </c>
      <c r="E605">
        <f>IF(D605&gt;Inputs!$B$16,D605-Inputs!$B$16,0)</f>
        <v>0</v>
      </c>
    </row>
    <row r="606" spans="1:5" x14ac:dyDescent="0.25">
      <c r="A606" s="21">
        <f t="shared" si="30"/>
        <v>41543</v>
      </c>
      <c r="B606">
        <f t="shared" si="31"/>
        <v>3</v>
      </c>
      <c r="C606" s="22">
        <f t="array" ref="C606">SUM(IF(MeterData!$D$2:$D$200=DAY($A606),MeterData!$H$2:$H$200,0))</f>
        <v>482687.99999999994</v>
      </c>
      <c r="D606">
        <f t="shared" si="29"/>
        <v>482.68799999999993</v>
      </c>
      <c r="E606">
        <f>IF(D606&gt;Inputs!$B$16,D606-Inputs!$B$16,0)</f>
        <v>0</v>
      </c>
    </row>
    <row r="607" spans="1:5" x14ac:dyDescent="0.25">
      <c r="A607" s="21">
        <f t="shared" si="30"/>
        <v>41543</v>
      </c>
      <c r="B607">
        <f t="shared" si="31"/>
        <v>4</v>
      </c>
      <c r="C607" s="22">
        <f t="array" ref="C607">SUM(IF(MeterData!$D$2:$D$200=DAY($A607),MeterData!$I$2:$I$200,0))</f>
        <v>484761.59999999998</v>
      </c>
      <c r="D607">
        <f t="shared" si="29"/>
        <v>484.76159999999999</v>
      </c>
      <c r="E607">
        <f>IF(D607&gt;Inputs!$B$16,D607-Inputs!$B$16,0)</f>
        <v>0</v>
      </c>
    </row>
    <row r="608" spans="1:5" x14ac:dyDescent="0.25">
      <c r="A608" s="21">
        <f t="shared" si="30"/>
        <v>41543</v>
      </c>
      <c r="B608">
        <f t="shared" si="31"/>
        <v>5</v>
      </c>
      <c r="C608" s="22">
        <f t="array" ref="C608">SUM(IF(MeterData!$D$2:$D$200=DAY($A608),MeterData!$J$2:$J$200,0))</f>
        <v>483091.19999999995</v>
      </c>
      <c r="D608">
        <f t="shared" si="29"/>
        <v>483.09119999999996</v>
      </c>
      <c r="E608">
        <f>IF(D608&gt;Inputs!$B$16,D608-Inputs!$B$16,0)</f>
        <v>0</v>
      </c>
    </row>
    <row r="609" spans="1:5" x14ac:dyDescent="0.25">
      <c r="A609" s="21">
        <f t="shared" si="30"/>
        <v>41543</v>
      </c>
      <c r="B609">
        <f t="shared" si="31"/>
        <v>6</v>
      </c>
      <c r="C609" s="22">
        <f t="array" ref="C609">SUM(IF(MeterData!$D$2:$D$200=DAY($A609),MeterData!$K$2:$K$200,0))</f>
        <v>483609.59999999998</v>
      </c>
      <c r="D609">
        <f t="shared" si="29"/>
        <v>483.6096</v>
      </c>
      <c r="E609">
        <f>IF(D609&gt;Inputs!$B$16,D609-Inputs!$B$16,0)</f>
        <v>0</v>
      </c>
    </row>
    <row r="610" spans="1:5" x14ac:dyDescent="0.25">
      <c r="A610" s="21">
        <f t="shared" si="30"/>
        <v>41543</v>
      </c>
      <c r="B610">
        <f t="shared" si="31"/>
        <v>7</v>
      </c>
      <c r="C610" s="22">
        <f t="array" ref="C610">SUM(IF(MeterData!$D$2:$D$200=DAY($A610),MeterData!$L$2:$L$200,0))</f>
        <v>484473.59999999998</v>
      </c>
      <c r="D610">
        <f t="shared" si="29"/>
        <v>484.47359999999998</v>
      </c>
      <c r="E610">
        <f>IF(D610&gt;Inputs!$B$16,D610-Inputs!$B$16,0)</f>
        <v>0</v>
      </c>
    </row>
    <row r="611" spans="1:5" x14ac:dyDescent="0.25">
      <c r="A611" s="21">
        <f t="shared" si="30"/>
        <v>41543</v>
      </c>
      <c r="B611">
        <f t="shared" si="31"/>
        <v>8</v>
      </c>
      <c r="C611" s="22">
        <f t="array" ref="C611">SUM(IF(MeterData!$D$2:$D$200=DAY($A611),MeterData!$M$2:$M$200,0))</f>
        <v>482572.80000000005</v>
      </c>
      <c r="D611">
        <f t="shared" si="29"/>
        <v>482.57280000000003</v>
      </c>
      <c r="E611">
        <f>IF(D611&gt;Inputs!$B$16,D611-Inputs!$B$16,0)</f>
        <v>0</v>
      </c>
    </row>
    <row r="612" spans="1:5" x14ac:dyDescent="0.25">
      <c r="A612" s="21">
        <f t="shared" si="30"/>
        <v>41543</v>
      </c>
      <c r="B612">
        <f t="shared" si="31"/>
        <v>9</v>
      </c>
      <c r="C612" s="22">
        <f t="array" ref="C612">SUM(IF(MeterData!$D$2:$D$200=DAY($A612),MeterData!$N$2:$N$200,0))</f>
        <v>469036.80000000005</v>
      </c>
      <c r="D612">
        <f t="shared" si="29"/>
        <v>469.03680000000003</v>
      </c>
      <c r="E612">
        <f>IF(D612&gt;Inputs!$B$16,D612-Inputs!$B$16,0)</f>
        <v>0</v>
      </c>
    </row>
    <row r="613" spans="1:5" x14ac:dyDescent="0.25">
      <c r="A613" s="21">
        <f t="shared" si="30"/>
        <v>41543</v>
      </c>
      <c r="B613">
        <f t="shared" si="31"/>
        <v>10</v>
      </c>
      <c r="C613" s="22">
        <f t="array" ref="C613">SUM(IF(MeterData!$D$2:$D$200=DAY($A613),MeterData!$O$2:$O$200,0))</f>
        <v>474336.00000000006</v>
      </c>
      <c r="D613">
        <f t="shared" si="29"/>
        <v>474.33600000000007</v>
      </c>
      <c r="E613">
        <f>IF(D613&gt;Inputs!$B$16,D613-Inputs!$B$16,0)</f>
        <v>0</v>
      </c>
    </row>
    <row r="614" spans="1:5" x14ac:dyDescent="0.25">
      <c r="A614" s="21">
        <f t="shared" si="30"/>
        <v>41543</v>
      </c>
      <c r="B614">
        <f t="shared" si="31"/>
        <v>11</v>
      </c>
      <c r="C614" s="22">
        <f t="array" ref="C614">SUM(IF(MeterData!$D$2:$D$200=DAY($A614),MeterData!$P$2:$P$200,0))</f>
        <v>475027.19999999995</v>
      </c>
      <c r="D614">
        <f t="shared" si="29"/>
        <v>475.02719999999994</v>
      </c>
      <c r="E614">
        <f>IF(D614&gt;Inputs!$B$16,D614-Inputs!$B$16,0)</f>
        <v>0</v>
      </c>
    </row>
    <row r="615" spans="1:5" x14ac:dyDescent="0.25">
      <c r="A615" s="21">
        <f t="shared" si="30"/>
        <v>41543</v>
      </c>
      <c r="B615">
        <f t="shared" si="31"/>
        <v>12</v>
      </c>
      <c r="C615" s="22">
        <f t="array" ref="C615">SUM(IF(MeterData!$D$2:$D$200=DAY($A615),MeterData!$Q$2:$Q$200,0))</f>
        <v>472377.59999999992</v>
      </c>
      <c r="D615">
        <f t="shared" si="29"/>
        <v>472.37759999999992</v>
      </c>
      <c r="E615">
        <f>IF(D615&gt;Inputs!$B$16,D615-Inputs!$B$16,0)</f>
        <v>0</v>
      </c>
    </row>
    <row r="616" spans="1:5" x14ac:dyDescent="0.25">
      <c r="A616" s="21">
        <f t="shared" si="30"/>
        <v>41543</v>
      </c>
      <c r="B616">
        <f t="shared" si="31"/>
        <v>13</v>
      </c>
      <c r="C616" s="22">
        <f t="array" ref="C616">SUM(IF(MeterData!$D$2:$D$200=DAY($A616),MeterData!$R$2:$R$200,0))</f>
        <v>469958.39999999997</v>
      </c>
      <c r="D616">
        <f t="shared" si="29"/>
        <v>469.95839999999998</v>
      </c>
      <c r="E616">
        <f>IF(D616&gt;Inputs!$B$16,D616-Inputs!$B$16,0)</f>
        <v>0</v>
      </c>
    </row>
    <row r="617" spans="1:5" x14ac:dyDescent="0.25">
      <c r="A617" s="21">
        <f t="shared" si="30"/>
        <v>41543</v>
      </c>
      <c r="B617">
        <f t="shared" si="31"/>
        <v>14</v>
      </c>
      <c r="C617" s="22">
        <f t="array" ref="C617">SUM(IF(MeterData!$D$2:$D$200=DAY($A617),MeterData!$S$2:$S$200,0))</f>
        <v>477619.20000000007</v>
      </c>
      <c r="D617">
        <f t="shared" si="29"/>
        <v>477.61920000000009</v>
      </c>
      <c r="E617">
        <f>IF(D617&gt;Inputs!$B$16,D617-Inputs!$B$16,0)</f>
        <v>0</v>
      </c>
    </row>
    <row r="618" spans="1:5" x14ac:dyDescent="0.25">
      <c r="A618" s="21">
        <f t="shared" si="30"/>
        <v>41543</v>
      </c>
      <c r="B618">
        <f t="shared" si="31"/>
        <v>15</v>
      </c>
      <c r="C618" s="22">
        <f t="array" ref="C618">SUM(IF(MeterData!$D$2:$D$200=DAY($A618),MeterData!$T$2:$T$200,0))</f>
        <v>483494.39999999997</v>
      </c>
      <c r="D618">
        <f t="shared" si="29"/>
        <v>483.49439999999998</v>
      </c>
      <c r="E618">
        <f>IF(D618&gt;Inputs!$B$16,D618-Inputs!$B$16,0)</f>
        <v>0</v>
      </c>
    </row>
    <row r="619" spans="1:5" x14ac:dyDescent="0.25">
      <c r="A619" s="21">
        <f t="shared" si="30"/>
        <v>41543</v>
      </c>
      <c r="B619">
        <f t="shared" si="31"/>
        <v>16</v>
      </c>
      <c r="C619" s="22">
        <f t="array" ref="C619">SUM(IF(MeterData!$D$2:$D$200=DAY($A619),MeterData!$U$2:$U$200,0))</f>
        <v>483321.60000000003</v>
      </c>
      <c r="D619">
        <f t="shared" si="29"/>
        <v>483.32160000000005</v>
      </c>
      <c r="E619">
        <f>IF(D619&gt;Inputs!$B$16,D619-Inputs!$B$16,0)</f>
        <v>0</v>
      </c>
    </row>
    <row r="620" spans="1:5" x14ac:dyDescent="0.25">
      <c r="A620" s="21">
        <f t="shared" si="30"/>
        <v>41543</v>
      </c>
      <c r="B620">
        <f t="shared" si="31"/>
        <v>17</v>
      </c>
      <c r="C620" s="22">
        <f t="array" ref="C620">SUM(IF(MeterData!$D$2:$D$200=DAY($A620),MeterData!$V$2:$V$200,0))</f>
        <v>480844.79999999999</v>
      </c>
      <c r="D620">
        <f t="shared" si="29"/>
        <v>480.84479999999996</v>
      </c>
      <c r="E620">
        <f>IF(D620&gt;Inputs!$B$16,D620-Inputs!$B$16,0)</f>
        <v>0</v>
      </c>
    </row>
    <row r="621" spans="1:5" x14ac:dyDescent="0.25">
      <c r="A621" s="21">
        <f t="shared" si="30"/>
        <v>41543</v>
      </c>
      <c r="B621">
        <f t="shared" si="31"/>
        <v>18</v>
      </c>
      <c r="C621" s="22">
        <f t="array" ref="C621">SUM(IF(MeterData!$D$2:$D$200=DAY($A621),MeterData!$W$2:$W$200,0))</f>
        <v>484070.39999999997</v>
      </c>
      <c r="D621">
        <f t="shared" si="29"/>
        <v>484.07039999999995</v>
      </c>
      <c r="E621">
        <f>IF(D621&gt;Inputs!$B$16,D621-Inputs!$B$16,0)</f>
        <v>0</v>
      </c>
    </row>
    <row r="622" spans="1:5" x14ac:dyDescent="0.25">
      <c r="A622" s="21">
        <f t="shared" si="30"/>
        <v>41543</v>
      </c>
      <c r="B622">
        <f t="shared" si="31"/>
        <v>19</v>
      </c>
      <c r="C622" s="22">
        <f t="array" ref="C622">SUM(IF(MeterData!$D$2:$D$200=DAY($A622),MeterData!$X$2:$X$200,0))</f>
        <v>481766.40000000002</v>
      </c>
      <c r="D622">
        <f t="shared" si="29"/>
        <v>481.76640000000003</v>
      </c>
      <c r="E622">
        <f>IF(D622&gt;Inputs!$B$16,D622-Inputs!$B$16,0)</f>
        <v>0</v>
      </c>
    </row>
    <row r="623" spans="1:5" x14ac:dyDescent="0.25">
      <c r="A623" s="21">
        <f t="shared" si="30"/>
        <v>41543</v>
      </c>
      <c r="B623">
        <f t="shared" si="31"/>
        <v>20</v>
      </c>
      <c r="C623" s="22">
        <f t="array" ref="C623">SUM(IF(MeterData!$D$2:$D$200=DAY($A623),MeterData!$Y$2:$Y$200,0))</f>
        <v>480614.40000000002</v>
      </c>
      <c r="D623">
        <f t="shared" si="29"/>
        <v>480.61440000000005</v>
      </c>
      <c r="E623">
        <f>IF(D623&gt;Inputs!$B$16,D623-Inputs!$B$16,0)</f>
        <v>0</v>
      </c>
    </row>
    <row r="624" spans="1:5" x14ac:dyDescent="0.25">
      <c r="A624" s="21">
        <f t="shared" si="30"/>
        <v>41543</v>
      </c>
      <c r="B624">
        <f t="shared" si="31"/>
        <v>21</v>
      </c>
      <c r="C624" s="22">
        <f t="array" ref="C624">SUM(IF(MeterData!$D$2:$D$200=DAY($A624),MeterData!$Z$2:$Z$200,0))</f>
        <v>481651.19999999995</v>
      </c>
      <c r="D624">
        <f t="shared" si="29"/>
        <v>481.65119999999996</v>
      </c>
      <c r="E624">
        <f>IF(D624&gt;Inputs!$B$16,D624-Inputs!$B$16,0)</f>
        <v>0</v>
      </c>
    </row>
    <row r="625" spans="1:5" x14ac:dyDescent="0.25">
      <c r="A625" s="21">
        <f t="shared" si="30"/>
        <v>41543</v>
      </c>
      <c r="B625">
        <f t="shared" si="31"/>
        <v>22</v>
      </c>
      <c r="C625" s="22">
        <f t="array" ref="C625">SUM(IF(MeterData!$D$2:$D$200=DAY($A625),MeterData!$AA$2:$AA$200,0))</f>
        <v>451641.59999999998</v>
      </c>
      <c r="D625">
        <f t="shared" si="29"/>
        <v>451.64159999999998</v>
      </c>
      <c r="E625">
        <f>IF(D625&gt;Inputs!$B$16,D625-Inputs!$B$16,0)</f>
        <v>0</v>
      </c>
    </row>
    <row r="626" spans="1:5" x14ac:dyDescent="0.25">
      <c r="A626" s="21">
        <f t="shared" si="30"/>
        <v>41543</v>
      </c>
      <c r="B626">
        <f t="shared" si="31"/>
        <v>23</v>
      </c>
      <c r="C626" s="22">
        <f t="array" ref="C626">SUM(IF(MeterData!$D$2:$D$200=DAY($A626),MeterData!$AB$2:$AB$200,0))</f>
        <v>479347.20000000001</v>
      </c>
      <c r="D626">
        <f t="shared" si="29"/>
        <v>479.34719999999999</v>
      </c>
      <c r="E626">
        <f>IF(D626&gt;Inputs!$B$16,D626-Inputs!$B$16,0)</f>
        <v>0</v>
      </c>
    </row>
    <row r="627" spans="1:5" x14ac:dyDescent="0.25">
      <c r="A627" s="21">
        <f t="shared" si="30"/>
        <v>41543</v>
      </c>
      <c r="B627">
        <f t="shared" si="31"/>
        <v>24</v>
      </c>
      <c r="C627" s="22">
        <f t="array" ref="C627">SUM(IF(MeterData!$D$2:$D$200=DAY($A627),MeterData!$AC$2:$AC$200,0))</f>
        <v>481996.79999999999</v>
      </c>
      <c r="D627">
        <f t="shared" si="29"/>
        <v>481.99680000000001</v>
      </c>
      <c r="E627">
        <f>IF(D627&gt;Inputs!$B$16,D627-Inputs!$B$16,0)</f>
        <v>0</v>
      </c>
    </row>
    <row r="628" spans="1:5" x14ac:dyDescent="0.25">
      <c r="A628" s="21">
        <f t="shared" si="30"/>
        <v>41544</v>
      </c>
      <c r="B628">
        <f t="shared" si="31"/>
        <v>1</v>
      </c>
      <c r="C628" s="22">
        <f t="array" ref="C628">SUM(IF(MeterData!$D$2:$D$200=DAY($A628),MeterData!$F$2:$F$200,0))</f>
        <v>461030.39999999997</v>
      </c>
      <c r="D628">
        <f t="shared" si="29"/>
        <v>461.03039999999999</v>
      </c>
      <c r="E628">
        <f>IF(D628&gt;Inputs!$B$16,D628-Inputs!$B$16,0)</f>
        <v>0</v>
      </c>
    </row>
    <row r="629" spans="1:5" x14ac:dyDescent="0.25">
      <c r="A629" s="21">
        <f t="shared" si="30"/>
        <v>41544</v>
      </c>
      <c r="B629">
        <f t="shared" si="31"/>
        <v>2</v>
      </c>
      <c r="C629" s="22">
        <f t="array" ref="C629">SUM(IF(MeterData!$D$2:$D$200=DAY($A629),MeterData!$G$2:$G$200,0))</f>
        <v>479289.59999999998</v>
      </c>
      <c r="D629">
        <f t="shared" si="29"/>
        <v>479.28959999999995</v>
      </c>
      <c r="E629">
        <f>IF(D629&gt;Inputs!$B$16,D629-Inputs!$B$16,0)</f>
        <v>0</v>
      </c>
    </row>
    <row r="630" spans="1:5" x14ac:dyDescent="0.25">
      <c r="A630" s="21">
        <f t="shared" si="30"/>
        <v>41544</v>
      </c>
      <c r="B630">
        <f t="shared" si="31"/>
        <v>3</v>
      </c>
      <c r="C630" s="22">
        <f t="array" ref="C630">SUM(IF(MeterData!$D$2:$D$200=DAY($A630),MeterData!$H$2:$H$200,0))</f>
        <v>479923.20000000001</v>
      </c>
      <c r="D630">
        <f t="shared" si="29"/>
        <v>479.92320000000001</v>
      </c>
      <c r="E630">
        <f>IF(D630&gt;Inputs!$B$16,D630-Inputs!$B$16,0)</f>
        <v>0</v>
      </c>
    </row>
    <row r="631" spans="1:5" x14ac:dyDescent="0.25">
      <c r="A631" s="21">
        <f t="shared" si="30"/>
        <v>41544</v>
      </c>
      <c r="B631">
        <f t="shared" si="31"/>
        <v>4</v>
      </c>
      <c r="C631" s="22">
        <f t="array" ref="C631">SUM(IF(MeterData!$D$2:$D$200=DAY($A631),MeterData!$I$2:$I$200,0))</f>
        <v>481651.20000000007</v>
      </c>
      <c r="D631">
        <f t="shared" si="29"/>
        <v>481.65120000000007</v>
      </c>
      <c r="E631">
        <f>IF(D631&gt;Inputs!$B$16,D631-Inputs!$B$16,0)</f>
        <v>0</v>
      </c>
    </row>
    <row r="632" spans="1:5" x14ac:dyDescent="0.25">
      <c r="A632" s="21">
        <f t="shared" si="30"/>
        <v>41544</v>
      </c>
      <c r="B632">
        <f t="shared" si="31"/>
        <v>5</v>
      </c>
      <c r="C632" s="22">
        <f t="array" ref="C632">SUM(IF(MeterData!$D$2:$D$200=DAY($A632),MeterData!$J$2:$J$200,0))</f>
        <v>481478.39999999997</v>
      </c>
      <c r="D632">
        <f t="shared" si="29"/>
        <v>481.47839999999997</v>
      </c>
      <c r="E632">
        <f>IF(D632&gt;Inputs!$B$16,D632-Inputs!$B$16,0)</f>
        <v>0</v>
      </c>
    </row>
    <row r="633" spans="1:5" x14ac:dyDescent="0.25">
      <c r="A633" s="21">
        <f t="shared" si="30"/>
        <v>41544</v>
      </c>
      <c r="B633">
        <f t="shared" si="31"/>
        <v>6</v>
      </c>
      <c r="C633" s="22">
        <f t="array" ref="C633">SUM(IF(MeterData!$D$2:$D$200=DAY($A633),MeterData!$K$2:$K$200,0))</f>
        <v>482342.40000000002</v>
      </c>
      <c r="D633">
        <f t="shared" si="29"/>
        <v>482.3424</v>
      </c>
      <c r="E633">
        <f>IF(D633&gt;Inputs!$B$16,D633-Inputs!$B$16,0)</f>
        <v>0</v>
      </c>
    </row>
    <row r="634" spans="1:5" x14ac:dyDescent="0.25">
      <c r="A634" s="21">
        <f t="shared" si="30"/>
        <v>41544</v>
      </c>
      <c r="B634">
        <f t="shared" si="31"/>
        <v>7</v>
      </c>
      <c r="C634" s="22">
        <f t="array" ref="C634">SUM(IF(MeterData!$D$2:$D$200=DAY($A634),MeterData!$L$2:$L$200,0))</f>
        <v>481478.40000000002</v>
      </c>
      <c r="D634">
        <f t="shared" si="29"/>
        <v>481.47840000000002</v>
      </c>
      <c r="E634">
        <f>IF(D634&gt;Inputs!$B$16,D634-Inputs!$B$16,0)</f>
        <v>0</v>
      </c>
    </row>
    <row r="635" spans="1:5" x14ac:dyDescent="0.25">
      <c r="A635" s="21">
        <f t="shared" si="30"/>
        <v>41544</v>
      </c>
      <c r="B635">
        <f t="shared" si="31"/>
        <v>8</v>
      </c>
      <c r="C635" s="22">
        <f t="array" ref="C635">SUM(IF(MeterData!$D$2:$D$200=DAY($A635),MeterData!$M$2:$M$200,0))</f>
        <v>479232</v>
      </c>
      <c r="D635">
        <f t="shared" si="29"/>
        <v>479.23200000000003</v>
      </c>
      <c r="E635">
        <f>IF(D635&gt;Inputs!$B$16,D635-Inputs!$B$16,0)</f>
        <v>0</v>
      </c>
    </row>
    <row r="636" spans="1:5" x14ac:dyDescent="0.25">
      <c r="A636" s="21">
        <f t="shared" si="30"/>
        <v>41544</v>
      </c>
      <c r="B636">
        <f t="shared" si="31"/>
        <v>9</v>
      </c>
      <c r="C636" s="22">
        <f t="array" ref="C636">SUM(IF(MeterData!$D$2:$D$200=DAY($A636),MeterData!$N$2:$N$200,0))</f>
        <v>478598.40000000002</v>
      </c>
      <c r="D636">
        <f t="shared" si="29"/>
        <v>478.59840000000003</v>
      </c>
      <c r="E636">
        <f>IF(D636&gt;Inputs!$B$16,D636-Inputs!$B$16,0)</f>
        <v>0</v>
      </c>
    </row>
    <row r="637" spans="1:5" x14ac:dyDescent="0.25">
      <c r="A637" s="21">
        <f t="shared" si="30"/>
        <v>41544</v>
      </c>
      <c r="B637">
        <f t="shared" si="31"/>
        <v>10</v>
      </c>
      <c r="C637" s="22">
        <f t="array" ref="C637">SUM(IF(MeterData!$D$2:$D$200=DAY($A637),MeterData!$O$2:$O$200,0))</f>
        <v>482400</v>
      </c>
      <c r="D637">
        <f t="shared" si="29"/>
        <v>482.4</v>
      </c>
      <c r="E637">
        <f>IF(D637&gt;Inputs!$B$16,D637-Inputs!$B$16,0)</f>
        <v>0</v>
      </c>
    </row>
    <row r="638" spans="1:5" x14ac:dyDescent="0.25">
      <c r="A638" s="21">
        <f t="shared" si="30"/>
        <v>41544</v>
      </c>
      <c r="B638">
        <f t="shared" si="31"/>
        <v>11</v>
      </c>
      <c r="C638" s="22">
        <f t="array" ref="C638">SUM(IF(MeterData!$D$2:$D$200=DAY($A638),MeterData!$P$2:$P$200,0))</f>
        <v>481708.80000000005</v>
      </c>
      <c r="D638">
        <f t="shared" si="29"/>
        <v>481.70880000000005</v>
      </c>
      <c r="E638">
        <f>IF(D638&gt;Inputs!$B$16,D638-Inputs!$B$16,0)</f>
        <v>0</v>
      </c>
    </row>
    <row r="639" spans="1:5" x14ac:dyDescent="0.25">
      <c r="A639" s="21">
        <f t="shared" si="30"/>
        <v>41544</v>
      </c>
      <c r="B639">
        <f t="shared" si="31"/>
        <v>12</v>
      </c>
      <c r="C639" s="22">
        <f t="array" ref="C639">SUM(IF(MeterData!$D$2:$D$200=DAY($A639),MeterData!$Q$2:$Q$200,0))</f>
        <v>479577.59999999998</v>
      </c>
      <c r="D639">
        <f t="shared" si="29"/>
        <v>479.57759999999996</v>
      </c>
      <c r="E639">
        <f>IF(D639&gt;Inputs!$B$16,D639-Inputs!$B$16,0)</f>
        <v>0</v>
      </c>
    </row>
    <row r="640" spans="1:5" x14ac:dyDescent="0.25">
      <c r="A640" s="21">
        <f t="shared" si="30"/>
        <v>41544</v>
      </c>
      <c r="B640">
        <f t="shared" si="31"/>
        <v>13</v>
      </c>
      <c r="C640" s="22">
        <f t="array" ref="C640">SUM(IF(MeterData!$D$2:$D$200=DAY($A640),MeterData!$R$2:$R$200,0))</f>
        <v>479692.80000000005</v>
      </c>
      <c r="D640">
        <f t="shared" si="29"/>
        <v>479.69280000000003</v>
      </c>
      <c r="E640">
        <f>IF(D640&gt;Inputs!$B$16,D640-Inputs!$B$16,0)</f>
        <v>0</v>
      </c>
    </row>
    <row r="641" spans="1:5" x14ac:dyDescent="0.25">
      <c r="A641" s="21">
        <f t="shared" si="30"/>
        <v>41544</v>
      </c>
      <c r="B641">
        <f t="shared" si="31"/>
        <v>14</v>
      </c>
      <c r="C641" s="22">
        <f t="array" ref="C641">SUM(IF(MeterData!$D$2:$D$200=DAY($A641),MeterData!$S$2:$S$200,0))</f>
        <v>480556.79999999999</v>
      </c>
      <c r="D641">
        <f t="shared" si="29"/>
        <v>480.55680000000001</v>
      </c>
      <c r="E641">
        <f>IF(D641&gt;Inputs!$B$16,D641-Inputs!$B$16,0)</f>
        <v>0</v>
      </c>
    </row>
    <row r="642" spans="1:5" x14ac:dyDescent="0.25">
      <c r="A642" s="21">
        <f t="shared" si="30"/>
        <v>41544</v>
      </c>
      <c r="B642">
        <f t="shared" si="31"/>
        <v>15</v>
      </c>
      <c r="C642" s="22">
        <f t="array" ref="C642">SUM(IF(MeterData!$D$2:$D$200=DAY($A642),MeterData!$T$2:$T$200,0))</f>
        <v>480787.19999999995</v>
      </c>
      <c r="D642">
        <f t="shared" si="29"/>
        <v>480.78719999999993</v>
      </c>
      <c r="E642">
        <f>IF(D642&gt;Inputs!$B$16,D642-Inputs!$B$16,0)</f>
        <v>0</v>
      </c>
    </row>
    <row r="643" spans="1:5" x14ac:dyDescent="0.25">
      <c r="A643" s="21">
        <f t="shared" si="30"/>
        <v>41544</v>
      </c>
      <c r="B643">
        <f t="shared" si="31"/>
        <v>16</v>
      </c>
      <c r="C643" s="22">
        <f t="array" ref="C643">SUM(IF(MeterData!$D$2:$D$200=DAY($A643),MeterData!$U$2:$U$200,0))</f>
        <v>480902.40000000002</v>
      </c>
      <c r="D643">
        <f t="shared" si="29"/>
        <v>480.9024</v>
      </c>
      <c r="E643">
        <f>IF(D643&gt;Inputs!$B$16,D643-Inputs!$B$16,0)</f>
        <v>0</v>
      </c>
    </row>
    <row r="644" spans="1:5" x14ac:dyDescent="0.25">
      <c r="A644" s="21">
        <f t="shared" si="30"/>
        <v>41544</v>
      </c>
      <c r="B644">
        <f t="shared" si="31"/>
        <v>17</v>
      </c>
      <c r="C644" s="22">
        <f t="array" ref="C644">SUM(IF(MeterData!$D$2:$D$200=DAY($A644),MeterData!$V$2:$V$200,0))</f>
        <v>482342.40000000002</v>
      </c>
      <c r="D644">
        <f t="shared" si="29"/>
        <v>482.3424</v>
      </c>
      <c r="E644">
        <f>IF(D644&gt;Inputs!$B$16,D644-Inputs!$B$16,0)</f>
        <v>0</v>
      </c>
    </row>
    <row r="645" spans="1:5" x14ac:dyDescent="0.25">
      <c r="A645" s="21">
        <f t="shared" si="30"/>
        <v>41544</v>
      </c>
      <c r="B645">
        <f t="shared" si="31"/>
        <v>18</v>
      </c>
      <c r="C645" s="22">
        <f t="array" ref="C645">SUM(IF(MeterData!$D$2:$D$200=DAY($A645),MeterData!$W$2:$W$200,0))</f>
        <v>474163.20000000001</v>
      </c>
      <c r="D645">
        <f t="shared" ref="D645:D708" si="32">C645/1000</f>
        <v>474.16320000000002</v>
      </c>
      <c r="E645">
        <f>IF(D645&gt;Inputs!$B$16,D645-Inputs!$B$16,0)</f>
        <v>0</v>
      </c>
    </row>
    <row r="646" spans="1:5" x14ac:dyDescent="0.25">
      <c r="A646" s="21">
        <f t="shared" si="30"/>
        <v>41544</v>
      </c>
      <c r="B646">
        <f t="shared" si="31"/>
        <v>19</v>
      </c>
      <c r="C646" s="22">
        <f t="array" ref="C646">SUM(IF(MeterData!$D$2:$D$200=DAY($A646),MeterData!$X$2:$X$200,0))</f>
        <v>483724.79999999993</v>
      </c>
      <c r="D646">
        <f t="shared" si="32"/>
        <v>483.7247999999999</v>
      </c>
      <c r="E646">
        <f>IF(D646&gt;Inputs!$B$16,D646-Inputs!$B$16,0)</f>
        <v>0</v>
      </c>
    </row>
    <row r="647" spans="1:5" x14ac:dyDescent="0.25">
      <c r="A647" s="21">
        <f t="shared" si="30"/>
        <v>41544</v>
      </c>
      <c r="B647">
        <f t="shared" si="31"/>
        <v>20</v>
      </c>
      <c r="C647" s="22">
        <f t="array" ref="C647">SUM(IF(MeterData!$D$2:$D$200=DAY($A647),MeterData!$Y$2:$Y$200,0))</f>
        <v>480441.59999999998</v>
      </c>
      <c r="D647">
        <f t="shared" si="32"/>
        <v>480.44159999999999</v>
      </c>
      <c r="E647">
        <f>IF(D647&gt;Inputs!$B$16,D647-Inputs!$B$16,0)</f>
        <v>0</v>
      </c>
    </row>
    <row r="648" spans="1:5" x14ac:dyDescent="0.25">
      <c r="A648" s="21">
        <f t="shared" si="30"/>
        <v>41544</v>
      </c>
      <c r="B648">
        <f t="shared" si="31"/>
        <v>21</v>
      </c>
      <c r="C648" s="22">
        <f t="array" ref="C648">SUM(IF(MeterData!$D$2:$D$200=DAY($A648),MeterData!$Z$2:$Z$200,0))</f>
        <v>481132.79999999999</v>
      </c>
      <c r="D648">
        <f t="shared" si="32"/>
        <v>481.13279999999997</v>
      </c>
      <c r="E648">
        <f>IF(D648&gt;Inputs!$B$16,D648-Inputs!$B$16,0)</f>
        <v>0</v>
      </c>
    </row>
    <row r="649" spans="1:5" x14ac:dyDescent="0.25">
      <c r="A649" s="21">
        <f t="shared" si="30"/>
        <v>41544</v>
      </c>
      <c r="B649">
        <f t="shared" si="31"/>
        <v>22</v>
      </c>
      <c r="C649" s="22">
        <f t="array" ref="C649">SUM(IF(MeterData!$D$2:$D$200=DAY($A649),MeterData!$AA$2:$AA$200,0))</f>
        <v>484128</v>
      </c>
      <c r="D649">
        <f t="shared" si="32"/>
        <v>484.12799999999999</v>
      </c>
      <c r="E649">
        <f>IF(D649&gt;Inputs!$B$16,D649-Inputs!$B$16,0)</f>
        <v>0</v>
      </c>
    </row>
    <row r="650" spans="1:5" x14ac:dyDescent="0.25">
      <c r="A650" s="21">
        <f t="shared" si="30"/>
        <v>41544</v>
      </c>
      <c r="B650">
        <f t="shared" si="31"/>
        <v>23</v>
      </c>
      <c r="C650" s="22">
        <f t="array" ref="C650">SUM(IF(MeterData!$D$2:$D$200=DAY($A650),MeterData!$AB$2:$AB$200,0))</f>
        <v>479577.59999999998</v>
      </c>
      <c r="D650">
        <f t="shared" si="32"/>
        <v>479.57759999999996</v>
      </c>
      <c r="E650">
        <f>IF(D650&gt;Inputs!$B$16,D650-Inputs!$B$16,0)</f>
        <v>0</v>
      </c>
    </row>
    <row r="651" spans="1:5" x14ac:dyDescent="0.25">
      <c r="A651" s="21">
        <f t="shared" si="30"/>
        <v>41544</v>
      </c>
      <c r="B651">
        <f t="shared" si="31"/>
        <v>24</v>
      </c>
      <c r="C651" s="22">
        <f t="array" ref="C651">SUM(IF(MeterData!$D$2:$D$200=DAY($A651),MeterData!$AC$2:$AC$200,0))</f>
        <v>481996.79999999999</v>
      </c>
      <c r="D651">
        <f t="shared" si="32"/>
        <v>481.99680000000001</v>
      </c>
      <c r="E651">
        <f>IF(D651&gt;Inputs!$B$16,D651-Inputs!$B$16,0)</f>
        <v>0</v>
      </c>
    </row>
    <row r="652" spans="1:5" x14ac:dyDescent="0.25">
      <c r="A652" s="21">
        <f t="shared" si="30"/>
        <v>41545</v>
      </c>
      <c r="B652">
        <f t="shared" si="31"/>
        <v>1</v>
      </c>
      <c r="C652" s="22">
        <f t="array" ref="C652">SUM(IF(MeterData!$D$2:$D$200=DAY($A652),MeterData!$F$2:$F$200,0))</f>
        <v>483091.20000000001</v>
      </c>
      <c r="D652">
        <f t="shared" si="32"/>
        <v>483.09120000000001</v>
      </c>
      <c r="E652">
        <f>IF(D652&gt;Inputs!$B$16,D652-Inputs!$B$16,0)</f>
        <v>0</v>
      </c>
    </row>
    <row r="653" spans="1:5" x14ac:dyDescent="0.25">
      <c r="A653" s="21">
        <f t="shared" si="30"/>
        <v>41545</v>
      </c>
      <c r="B653">
        <f t="shared" si="31"/>
        <v>2</v>
      </c>
      <c r="C653" s="22">
        <f t="array" ref="C653">SUM(IF(MeterData!$D$2:$D$200=DAY($A653),MeterData!$G$2:$G$200,0))</f>
        <v>481996.80000000005</v>
      </c>
      <c r="D653">
        <f t="shared" si="32"/>
        <v>481.99680000000006</v>
      </c>
      <c r="E653">
        <f>IF(D653&gt;Inputs!$B$16,D653-Inputs!$B$16,0)</f>
        <v>0</v>
      </c>
    </row>
    <row r="654" spans="1:5" x14ac:dyDescent="0.25">
      <c r="A654" s="21">
        <f t="shared" si="30"/>
        <v>41545</v>
      </c>
      <c r="B654">
        <f t="shared" si="31"/>
        <v>3</v>
      </c>
      <c r="C654" s="22">
        <f t="array" ref="C654">SUM(IF(MeterData!$D$2:$D$200=DAY($A654),MeterData!$H$2:$H$200,0))</f>
        <v>480729.60000000003</v>
      </c>
      <c r="D654">
        <f t="shared" si="32"/>
        <v>480.72960000000006</v>
      </c>
      <c r="E654">
        <f>IF(D654&gt;Inputs!$B$16,D654-Inputs!$B$16,0)</f>
        <v>0</v>
      </c>
    </row>
    <row r="655" spans="1:5" x14ac:dyDescent="0.25">
      <c r="A655" s="21">
        <f t="shared" si="30"/>
        <v>41545</v>
      </c>
      <c r="B655">
        <f t="shared" si="31"/>
        <v>4</v>
      </c>
      <c r="C655" s="22">
        <f t="array" ref="C655">SUM(IF(MeterData!$D$2:$D$200=DAY($A655),MeterData!$I$2:$I$200,0))</f>
        <v>479231.99999999994</v>
      </c>
      <c r="D655">
        <f t="shared" si="32"/>
        <v>479.23199999999991</v>
      </c>
      <c r="E655">
        <f>IF(D655&gt;Inputs!$B$16,D655-Inputs!$B$16,0)</f>
        <v>0</v>
      </c>
    </row>
    <row r="656" spans="1:5" x14ac:dyDescent="0.25">
      <c r="A656" s="21">
        <f t="shared" si="30"/>
        <v>41545</v>
      </c>
      <c r="B656">
        <f t="shared" si="31"/>
        <v>5</v>
      </c>
      <c r="C656" s="22">
        <f t="array" ref="C656">SUM(IF(MeterData!$D$2:$D$200=DAY($A656),MeterData!$J$2:$J$200,0))</f>
        <v>481651.20000000007</v>
      </c>
      <c r="D656">
        <f t="shared" si="32"/>
        <v>481.65120000000007</v>
      </c>
      <c r="E656">
        <f>IF(D656&gt;Inputs!$B$16,D656-Inputs!$B$16,0)</f>
        <v>0</v>
      </c>
    </row>
    <row r="657" spans="1:5" x14ac:dyDescent="0.25">
      <c r="A657" s="21">
        <f t="shared" si="30"/>
        <v>41545</v>
      </c>
      <c r="B657">
        <f t="shared" si="31"/>
        <v>6</v>
      </c>
      <c r="C657" s="22">
        <f t="array" ref="C657">SUM(IF(MeterData!$D$2:$D$200=DAY($A657),MeterData!$K$2:$K$200,0))</f>
        <v>482630.40000000002</v>
      </c>
      <c r="D657">
        <f t="shared" si="32"/>
        <v>482.63040000000001</v>
      </c>
      <c r="E657">
        <f>IF(D657&gt;Inputs!$B$16,D657-Inputs!$B$16,0)</f>
        <v>0</v>
      </c>
    </row>
    <row r="658" spans="1:5" x14ac:dyDescent="0.25">
      <c r="A658" s="21">
        <f t="shared" si="30"/>
        <v>41545</v>
      </c>
      <c r="B658">
        <f t="shared" si="31"/>
        <v>7</v>
      </c>
      <c r="C658" s="22">
        <f t="array" ref="C658">SUM(IF(MeterData!$D$2:$D$200=DAY($A658),MeterData!$L$2:$L$200,0))</f>
        <v>479635.20000000001</v>
      </c>
      <c r="D658">
        <f t="shared" si="32"/>
        <v>479.6352</v>
      </c>
      <c r="E658">
        <f>IF(D658&gt;Inputs!$B$16,D658-Inputs!$B$16,0)</f>
        <v>0</v>
      </c>
    </row>
    <row r="659" spans="1:5" x14ac:dyDescent="0.25">
      <c r="A659" s="21">
        <f t="shared" si="30"/>
        <v>41545</v>
      </c>
      <c r="B659">
        <f t="shared" si="31"/>
        <v>8</v>
      </c>
      <c r="C659" s="22">
        <f t="array" ref="C659">SUM(IF(MeterData!$D$2:$D$200=DAY($A659),MeterData!$M$2:$M$200,0))</f>
        <v>477734.39999999997</v>
      </c>
      <c r="D659">
        <f t="shared" si="32"/>
        <v>477.73439999999994</v>
      </c>
      <c r="E659">
        <f>IF(D659&gt;Inputs!$B$16,D659-Inputs!$B$16,0)</f>
        <v>0</v>
      </c>
    </row>
    <row r="660" spans="1:5" x14ac:dyDescent="0.25">
      <c r="A660" s="21">
        <f t="shared" si="30"/>
        <v>41545</v>
      </c>
      <c r="B660">
        <f t="shared" si="31"/>
        <v>9</v>
      </c>
      <c r="C660" s="22">
        <f t="array" ref="C660">SUM(IF(MeterData!$D$2:$D$200=DAY($A660),MeterData!$N$2:$N$200,0))</f>
        <v>482342.40000000002</v>
      </c>
      <c r="D660">
        <f t="shared" si="32"/>
        <v>482.3424</v>
      </c>
      <c r="E660">
        <f>IF(D660&gt;Inputs!$B$16,D660-Inputs!$B$16,0)</f>
        <v>0</v>
      </c>
    </row>
    <row r="661" spans="1:5" x14ac:dyDescent="0.25">
      <c r="A661" s="21">
        <f t="shared" si="30"/>
        <v>41545</v>
      </c>
      <c r="B661">
        <f t="shared" si="31"/>
        <v>10</v>
      </c>
      <c r="C661" s="22">
        <f t="array" ref="C661">SUM(IF(MeterData!$D$2:$D$200=DAY($A661),MeterData!$O$2:$O$200,0))</f>
        <v>482112</v>
      </c>
      <c r="D661">
        <f t="shared" si="32"/>
        <v>482.11200000000002</v>
      </c>
      <c r="E661">
        <f>IF(D661&gt;Inputs!$B$16,D661-Inputs!$B$16,0)</f>
        <v>0</v>
      </c>
    </row>
    <row r="662" spans="1:5" x14ac:dyDescent="0.25">
      <c r="A662" s="21">
        <f t="shared" si="30"/>
        <v>41545</v>
      </c>
      <c r="B662">
        <f t="shared" si="31"/>
        <v>11</v>
      </c>
      <c r="C662" s="22">
        <f t="array" ref="C662">SUM(IF(MeterData!$D$2:$D$200=DAY($A662),MeterData!$P$2:$P$200,0))</f>
        <v>482515.20000000001</v>
      </c>
      <c r="D662">
        <f t="shared" si="32"/>
        <v>482.51519999999999</v>
      </c>
      <c r="E662">
        <f>IF(D662&gt;Inputs!$B$16,D662-Inputs!$B$16,0)</f>
        <v>0</v>
      </c>
    </row>
    <row r="663" spans="1:5" x14ac:dyDescent="0.25">
      <c r="A663" s="21">
        <f t="shared" si="30"/>
        <v>41545</v>
      </c>
      <c r="B663">
        <f t="shared" si="31"/>
        <v>12</v>
      </c>
      <c r="C663" s="22">
        <f t="array" ref="C663">SUM(IF(MeterData!$D$2:$D$200=DAY($A663),MeterData!$Q$2:$Q$200,0))</f>
        <v>483609.59999999998</v>
      </c>
      <c r="D663">
        <f t="shared" si="32"/>
        <v>483.6096</v>
      </c>
      <c r="E663">
        <f>IF(D663&gt;Inputs!$B$16,D663-Inputs!$B$16,0)</f>
        <v>0</v>
      </c>
    </row>
    <row r="664" spans="1:5" x14ac:dyDescent="0.25">
      <c r="A664" s="21">
        <f t="shared" si="30"/>
        <v>41545</v>
      </c>
      <c r="B664">
        <f t="shared" si="31"/>
        <v>13</v>
      </c>
      <c r="C664" s="22">
        <f t="array" ref="C664">SUM(IF(MeterData!$D$2:$D$200=DAY($A664),MeterData!$R$2:$R$200,0))</f>
        <v>482054.39999999997</v>
      </c>
      <c r="D664">
        <f t="shared" si="32"/>
        <v>482.05439999999999</v>
      </c>
      <c r="E664">
        <f>IF(D664&gt;Inputs!$B$16,D664-Inputs!$B$16,0)</f>
        <v>0</v>
      </c>
    </row>
    <row r="665" spans="1:5" x14ac:dyDescent="0.25">
      <c r="A665" s="21">
        <f t="shared" si="30"/>
        <v>41545</v>
      </c>
      <c r="B665">
        <f t="shared" si="31"/>
        <v>14</v>
      </c>
      <c r="C665" s="22">
        <f t="array" ref="C665">SUM(IF(MeterData!$D$2:$D$200=DAY($A665),MeterData!$S$2:$S$200,0))</f>
        <v>479116.80000000005</v>
      </c>
      <c r="D665">
        <f t="shared" si="32"/>
        <v>479.11680000000007</v>
      </c>
      <c r="E665">
        <f>IF(D665&gt;Inputs!$B$16,D665-Inputs!$B$16,0)</f>
        <v>0</v>
      </c>
    </row>
    <row r="666" spans="1:5" x14ac:dyDescent="0.25">
      <c r="A666" s="21">
        <f t="shared" si="30"/>
        <v>41545</v>
      </c>
      <c r="B666">
        <f t="shared" si="31"/>
        <v>15</v>
      </c>
      <c r="C666" s="22">
        <f t="array" ref="C666">SUM(IF(MeterData!$D$2:$D$200=DAY($A666),MeterData!$T$2:$T$200,0))</f>
        <v>473414.40000000002</v>
      </c>
      <c r="D666">
        <f t="shared" si="32"/>
        <v>473.4144</v>
      </c>
      <c r="E666">
        <f>IF(D666&gt;Inputs!$B$16,D666-Inputs!$B$16,0)</f>
        <v>0</v>
      </c>
    </row>
    <row r="667" spans="1:5" x14ac:dyDescent="0.25">
      <c r="A667" s="21">
        <f t="shared" si="30"/>
        <v>41545</v>
      </c>
      <c r="B667">
        <f t="shared" si="31"/>
        <v>16</v>
      </c>
      <c r="C667" s="22">
        <f t="array" ref="C667">SUM(IF(MeterData!$D$2:$D$200=DAY($A667),MeterData!$U$2:$U$200,0))</f>
        <v>482169.60000000003</v>
      </c>
      <c r="D667">
        <f t="shared" si="32"/>
        <v>482.16960000000006</v>
      </c>
      <c r="E667">
        <f>IF(D667&gt;Inputs!$B$16,D667-Inputs!$B$16,0)</f>
        <v>0</v>
      </c>
    </row>
    <row r="668" spans="1:5" x14ac:dyDescent="0.25">
      <c r="A668" s="21">
        <f t="shared" si="30"/>
        <v>41545</v>
      </c>
      <c r="B668">
        <f t="shared" si="31"/>
        <v>17</v>
      </c>
      <c r="C668" s="22">
        <f t="array" ref="C668">SUM(IF(MeterData!$D$2:$D$200=DAY($A668),MeterData!$V$2:$V$200,0))</f>
        <v>483436.79999999993</v>
      </c>
      <c r="D668">
        <f t="shared" si="32"/>
        <v>483.43679999999995</v>
      </c>
      <c r="E668">
        <f>IF(D668&gt;Inputs!$B$16,D668-Inputs!$B$16,0)</f>
        <v>0</v>
      </c>
    </row>
    <row r="669" spans="1:5" x14ac:dyDescent="0.25">
      <c r="A669" s="21">
        <f t="shared" ref="A669:A732" si="33">A645+1</f>
        <v>41545</v>
      </c>
      <c r="B669">
        <f t="shared" ref="B669:B732" si="34">B645</f>
        <v>18</v>
      </c>
      <c r="C669" s="22">
        <f t="array" ref="C669">SUM(IF(MeterData!$D$2:$D$200=DAY($A669),MeterData!$W$2:$W$200,0))</f>
        <v>483264</v>
      </c>
      <c r="D669">
        <f t="shared" si="32"/>
        <v>483.26400000000001</v>
      </c>
      <c r="E669">
        <f>IF(D669&gt;Inputs!$B$16,D669-Inputs!$B$16,0)</f>
        <v>0</v>
      </c>
    </row>
    <row r="670" spans="1:5" x14ac:dyDescent="0.25">
      <c r="A670" s="21">
        <f t="shared" si="33"/>
        <v>41545</v>
      </c>
      <c r="B670">
        <f t="shared" si="34"/>
        <v>19</v>
      </c>
      <c r="C670" s="22">
        <f t="array" ref="C670">SUM(IF(MeterData!$D$2:$D$200=DAY($A670),MeterData!$X$2:$X$200,0))</f>
        <v>481363.20000000007</v>
      </c>
      <c r="D670">
        <f t="shared" si="32"/>
        <v>481.36320000000006</v>
      </c>
      <c r="E670">
        <f>IF(D670&gt;Inputs!$B$16,D670-Inputs!$B$16,0)</f>
        <v>0</v>
      </c>
    </row>
    <row r="671" spans="1:5" x14ac:dyDescent="0.25">
      <c r="A671" s="21">
        <f t="shared" si="33"/>
        <v>41545</v>
      </c>
      <c r="B671">
        <f t="shared" si="34"/>
        <v>20</v>
      </c>
      <c r="C671" s="22">
        <f t="array" ref="C671">SUM(IF(MeterData!$D$2:$D$200=DAY($A671),MeterData!$Y$2:$Y$200,0))</f>
        <v>481190.39999999997</v>
      </c>
      <c r="D671">
        <f t="shared" si="32"/>
        <v>481.19039999999995</v>
      </c>
      <c r="E671">
        <f>IF(D671&gt;Inputs!$B$16,D671-Inputs!$B$16,0)</f>
        <v>0</v>
      </c>
    </row>
    <row r="672" spans="1:5" x14ac:dyDescent="0.25">
      <c r="A672" s="21">
        <f t="shared" si="33"/>
        <v>41545</v>
      </c>
      <c r="B672">
        <f t="shared" si="34"/>
        <v>21</v>
      </c>
      <c r="C672" s="22">
        <f t="array" ref="C672">SUM(IF(MeterData!$D$2:$D$200=DAY($A672),MeterData!$Z$2:$Z$200,0))</f>
        <v>482227.19999999995</v>
      </c>
      <c r="D672">
        <f t="shared" si="32"/>
        <v>482.22719999999993</v>
      </c>
      <c r="E672">
        <f>IF(D672&gt;Inputs!$B$16,D672-Inputs!$B$16,0)</f>
        <v>0</v>
      </c>
    </row>
    <row r="673" spans="1:5" x14ac:dyDescent="0.25">
      <c r="A673" s="21">
        <f t="shared" si="33"/>
        <v>41545</v>
      </c>
      <c r="B673">
        <f t="shared" si="34"/>
        <v>22</v>
      </c>
      <c r="C673" s="22">
        <f t="array" ref="C673">SUM(IF(MeterData!$D$2:$D$200=DAY($A673),MeterData!$AA$2:$AA$200,0))</f>
        <v>481248</v>
      </c>
      <c r="D673">
        <f t="shared" si="32"/>
        <v>481.24799999999999</v>
      </c>
      <c r="E673">
        <f>IF(D673&gt;Inputs!$B$16,D673-Inputs!$B$16,0)</f>
        <v>0</v>
      </c>
    </row>
    <row r="674" spans="1:5" x14ac:dyDescent="0.25">
      <c r="A674" s="21">
        <f t="shared" si="33"/>
        <v>41545</v>
      </c>
      <c r="B674">
        <f t="shared" si="34"/>
        <v>23</v>
      </c>
      <c r="C674" s="22">
        <f t="array" ref="C674">SUM(IF(MeterData!$D$2:$D$200=DAY($A674),MeterData!$AB$2:$AB$200,0))</f>
        <v>481305.59999999998</v>
      </c>
      <c r="D674">
        <f t="shared" si="32"/>
        <v>481.30559999999997</v>
      </c>
      <c r="E674">
        <f>IF(D674&gt;Inputs!$B$16,D674-Inputs!$B$16,0)</f>
        <v>0</v>
      </c>
    </row>
    <row r="675" spans="1:5" x14ac:dyDescent="0.25">
      <c r="A675" s="21">
        <f t="shared" si="33"/>
        <v>41545</v>
      </c>
      <c r="B675">
        <f t="shared" si="34"/>
        <v>24</v>
      </c>
      <c r="C675" s="22">
        <f t="array" ref="C675">SUM(IF(MeterData!$D$2:$D$200=DAY($A675),MeterData!$AC$2:$AC$200,0))</f>
        <v>482054.40000000002</v>
      </c>
      <c r="D675">
        <f t="shared" si="32"/>
        <v>482.05440000000004</v>
      </c>
      <c r="E675">
        <f>IF(D675&gt;Inputs!$B$16,D675-Inputs!$B$16,0)</f>
        <v>0</v>
      </c>
    </row>
    <row r="676" spans="1:5" x14ac:dyDescent="0.25">
      <c r="A676" s="21">
        <f t="shared" si="33"/>
        <v>41546</v>
      </c>
      <c r="B676">
        <f t="shared" si="34"/>
        <v>1</v>
      </c>
      <c r="C676" s="22">
        <f t="array" ref="C676">SUM(IF(MeterData!$D$2:$D$200=DAY($A676),MeterData!$F$2:$F$200,0))</f>
        <v>478944</v>
      </c>
      <c r="D676">
        <f t="shared" si="32"/>
        <v>478.94400000000002</v>
      </c>
      <c r="E676">
        <f>IF(D676&gt;Inputs!$B$16,D676-Inputs!$B$16,0)</f>
        <v>0</v>
      </c>
    </row>
    <row r="677" spans="1:5" x14ac:dyDescent="0.25">
      <c r="A677" s="21">
        <f t="shared" si="33"/>
        <v>41546</v>
      </c>
      <c r="B677">
        <f t="shared" si="34"/>
        <v>2</v>
      </c>
      <c r="C677" s="22">
        <f t="array" ref="C677">SUM(IF(MeterData!$D$2:$D$200=DAY($A677),MeterData!$G$2:$G$200,0))</f>
        <v>482169.59999999998</v>
      </c>
      <c r="D677">
        <f t="shared" si="32"/>
        <v>482.1696</v>
      </c>
      <c r="E677">
        <f>IF(D677&gt;Inputs!$B$16,D677-Inputs!$B$16,0)</f>
        <v>0</v>
      </c>
    </row>
    <row r="678" spans="1:5" x14ac:dyDescent="0.25">
      <c r="A678" s="21">
        <f t="shared" si="33"/>
        <v>41546</v>
      </c>
      <c r="B678">
        <f t="shared" si="34"/>
        <v>3</v>
      </c>
      <c r="C678" s="22">
        <f t="array" ref="C678">SUM(IF(MeterData!$D$2:$D$200=DAY($A678),MeterData!$H$2:$H$200,0))</f>
        <v>481593.60000000003</v>
      </c>
      <c r="D678">
        <f t="shared" si="32"/>
        <v>481.59360000000004</v>
      </c>
      <c r="E678">
        <f>IF(D678&gt;Inputs!$B$16,D678-Inputs!$B$16,0)</f>
        <v>0</v>
      </c>
    </row>
    <row r="679" spans="1:5" x14ac:dyDescent="0.25">
      <c r="A679" s="21">
        <f t="shared" si="33"/>
        <v>41546</v>
      </c>
      <c r="B679">
        <f t="shared" si="34"/>
        <v>4</v>
      </c>
      <c r="C679" s="22">
        <f t="array" ref="C679">SUM(IF(MeterData!$D$2:$D$200=DAY($A679),MeterData!$I$2:$I$200,0))</f>
        <v>483379.20000000001</v>
      </c>
      <c r="D679">
        <f t="shared" si="32"/>
        <v>483.37920000000003</v>
      </c>
      <c r="E679">
        <f>IF(D679&gt;Inputs!$B$16,D679-Inputs!$B$16,0)</f>
        <v>0</v>
      </c>
    </row>
    <row r="680" spans="1:5" x14ac:dyDescent="0.25">
      <c r="A680" s="21">
        <f t="shared" si="33"/>
        <v>41546</v>
      </c>
      <c r="B680">
        <f t="shared" si="34"/>
        <v>5</v>
      </c>
      <c r="C680" s="22">
        <f t="array" ref="C680">SUM(IF(MeterData!$D$2:$D$200=DAY($A680),MeterData!$J$2:$J$200,0))</f>
        <v>480787.19999999995</v>
      </c>
      <c r="D680">
        <f t="shared" si="32"/>
        <v>480.78719999999993</v>
      </c>
      <c r="E680">
        <f>IF(D680&gt;Inputs!$B$16,D680-Inputs!$B$16,0)</f>
        <v>0</v>
      </c>
    </row>
    <row r="681" spans="1:5" x14ac:dyDescent="0.25">
      <c r="A681" s="21">
        <f t="shared" si="33"/>
        <v>41546</v>
      </c>
      <c r="B681">
        <f t="shared" si="34"/>
        <v>6</v>
      </c>
      <c r="C681" s="22">
        <f t="array" ref="C681">SUM(IF(MeterData!$D$2:$D$200=DAY($A681),MeterData!$K$2:$K$200,0))</f>
        <v>480268.79999999999</v>
      </c>
      <c r="D681">
        <f t="shared" si="32"/>
        <v>480.2688</v>
      </c>
      <c r="E681">
        <f>IF(D681&gt;Inputs!$B$16,D681-Inputs!$B$16,0)</f>
        <v>0</v>
      </c>
    </row>
    <row r="682" spans="1:5" x14ac:dyDescent="0.25">
      <c r="A682" s="21">
        <f t="shared" si="33"/>
        <v>41546</v>
      </c>
      <c r="B682">
        <f t="shared" si="34"/>
        <v>7</v>
      </c>
      <c r="C682" s="22">
        <f t="array" ref="C682">SUM(IF(MeterData!$D$2:$D$200=DAY($A682),MeterData!$L$2:$L$200,0))</f>
        <v>481075.19999999995</v>
      </c>
      <c r="D682">
        <f t="shared" si="32"/>
        <v>481.07519999999994</v>
      </c>
      <c r="E682">
        <f>IF(D682&gt;Inputs!$B$16,D682-Inputs!$B$16,0)</f>
        <v>0</v>
      </c>
    </row>
    <row r="683" spans="1:5" x14ac:dyDescent="0.25">
      <c r="A683" s="21">
        <f t="shared" si="33"/>
        <v>41546</v>
      </c>
      <c r="B683">
        <f t="shared" si="34"/>
        <v>8</v>
      </c>
      <c r="C683" s="22">
        <f t="array" ref="C683">SUM(IF(MeterData!$D$2:$D$200=DAY($A683),MeterData!$M$2:$M$200,0))</f>
        <v>479635.19999999995</v>
      </c>
      <c r="D683">
        <f t="shared" si="32"/>
        <v>479.63519999999994</v>
      </c>
      <c r="E683">
        <f>IF(D683&gt;Inputs!$B$16,D683-Inputs!$B$16,0)</f>
        <v>0</v>
      </c>
    </row>
    <row r="684" spans="1:5" x14ac:dyDescent="0.25">
      <c r="A684" s="21">
        <f t="shared" si="33"/>
        <v>41546</v>
      </c>
      <c r="B684">
        <f t="shared" si="34"/>
        <v>9</v>
      </c>
      <c r="C684" s="22">
        <f t="array" ref="C684">SUM(IF(MeterData!$D$2:$D$200=DAY($A684),MeterData!$N$2:$N$200,0))</f>
        <v>479750.40000000002</v>
      </c>
      <c r="D684">
        <f t="shared" si="32"/>
        <v>479.75040000000001</v>
      </c>
      <c r="E684">
        <f>IF(D684&gt;Inputs!$B$16,D684-Inputs!$B$16,0)</f>
        <v>0</v>
      </c>
    </row>
    <row r="685" spans="1:5" x14ac:dyDescent="0.25">
      <c r="A685" s="21">
        <f t="shared" si="33"/>
        <v>41546</v>
      </c>
      <c r="B685">
        <f t="shared" si="34"/>
        <v>10</v>
      </c>
      <c r="C685" s="22">
        <f t="array" ref="C685">SUM(IF(MeterData!$D$2:$D$200=DAY($A685),MeterData!$O$2:$O$200,0))</f>
        <v>478598.40000000002</v>
      </c>
      <c r="D685">
        <f t="shared" si="32"/>
        <v>478.59840000000003</v>
      </c>
      <c r="E685">
        <f>IF(D685&gt;Inputs!$B$16,D685-Inputs!$B$16,0)</f>
        <v>0</v>
      </c>
    </row>
    <row r="686" spans="1:5" x14ac:dyDescent="0.25">
      <c r="A686" s="21">
        <f t="shared" si="33"/>
        <v>41546</v>
      </c>
      <c r="B686">
        <f t="shared" si="34"/>
        <v>11</v>
      </c>
      <c r="C686" s="22">
        <f t="array" ref="C686">SUM(IF(MeterData!$D$2:$D$200=DAY($A686),MeterData!$P$2:$P$200,0))</f>
        <v>462355.20000000007</v>
      </c>
      <c r="D686">
        <f t="shared" si="32"/>
        <v>462.35520000000008</v>
      </c>
      <c r="E686">
        <f>IF(D686&gt;Inputs!$B$16,D686-Inputs!$B$16,0)</f>
        <v>0</v>
      </c>
    </row>
    <row r="687" spans="1:5" x14ac:dyDescent="0.25">
      <c r="A687" s="21">
        <f t="shared" si="33"/>
        <v>41546</v>
      </c>
      <c r="B687">
        <f t="shared" si="34"/>
        <v>12</v>
      </c>
      <c r="C687" s="22">
        <f t="array" ref="C687">SUM(IF(MeterData!$D$2:$D$200=DAY($A687),MeterData!$Q$2:$Q$200,0))</f>
        <v>479635.20000000001</v>
      </c>
      <c r="D687">
        <f t="shared" si="32"/>
        <v>479.6352</v>
      </c>
      <c r="E687">
        <f>IF(D687&gt;Inputs!$B$16,D687-Inputs!$B$16,0)</f>
        <v>0</v>
      </c>
    </row>
    <row r="688" spans="1:5" x14ac:dyDescent="0.25">
      <c r="A688" s="21">
        <f t="shared" si="33"/>
        <v>41546</v>
      </c>
      <c r="B688">
        <f t="shared" si="34"/>
        <v>13</v>
      </c>
      <c r="C688" s="22">
        <f t="array" ref="C688">SUM(IF(MeterData!$D$2:$D$200=DAY($A688),MeterData!$R$2:$R$200,0))</f>
        <v>481075.20000000001</v>
      </c>
      <c r="D688">
        <f t="shared" si="32"/>
        <v>481.0752</v>
      </c>
      <c r="E688">
        <f>IF(D688&gt;Inputs!$B$16,D688-Inputs!$B$16,0)</f>
        <v>0</v>
      </c>
    </row>
    <row r="689" spans="1:5" x14ac:dyDescent="0.25">
      <c r="A689" s="21">
        <f t="shared" si="33"/>
        <v>41546</v>
      </c>
      <c r="B689">
        <f t="shared" si="34"/>
        <v>14</v>
      </c>
      <c r="C689" s="22">
        <f t="array" ref="C689">SUM(IF(MeterData!$D$2:$D$200=DAY($A689),MeterData!$S$2:$S$200,0))</f>
        <v>484704</v>
      </c>
      <c r="D689">
        <f t="shared" si="32"/>
        <v>484.70400000000001</v>
      </c>
      <c r="E689">
        <f>IF(D689&gt;Inputs!$B$16,D689-Inputs!$B$16,0)</f>
        <v>0</v>
      </c>
    </row>
    <row r="690" spans="1:5" x14ac:dyDescent="0.25">
      <c r="A690" s="21">
        <f t="shared" si="33"/>
        <v>41546</v>
      </c>
      <c r="B690">
        <f t="shared" si="34"/>
        <v>15</v>
      </c>
      <c r="C690" s="22">
        <f t="array" ref="C690">SUM(IF(MeterData!$D$2:$D$200=DAY($A690),MeterData!$T$2:$T$200,0))</f>
        <v>481305.59999999998</v>
      </c>
      <c r="D690">
        <f t="shared" si="32"/>
        <v>481.30559999999997</v>
      </c>
      <c r="E690">
        <f>IF(D690&gt;Inputs!$B$16,D690-Inputs!$B$16,0)</f>
        <v>0</v>
      </c>
    </row>
    <row r="691" spans="1:5" x14ac:dyDescent="0.25">
      <c r="A691" s="21">
        <f t="shared" si="33"/>
        <v>41546</v>
      </c>
      <c r="B691">
        <f t="shared" si="34"/>
        <v>16</v>
      </c>
      <c r="C691" s="22">
        <f t="array" ref="C691">SUM(IF(MeterData!$D$2:$D$200=DAY($A691),MeterData!$U$2:$U$200,0))</f>
        <v>481305.59999999998</v>
      </c>
      <c r="D691">
        <f t="shared" si="32"/>
        <v>481.30559999999997</v>
      </c>
      <c r="E691">
        <f>IF(D691&gt;Inputs!$B$16,D691-Inputs!$B$16,0)</f>
        <v>0</v>
      </c>
    </row>
    <row r="692" spans="1:5" x14ac:dyDescent="0.25">
      <c r="A692" s="21">
        <f t="shared" si="33"/>
        <v>41546</v>
      </c>
      <c r="B692">
        <f t="shared" si="34"/>
        <v>17</v>
      </c>
      <c r="C692" s="22">
        <f t="array" ref="C692">SUM(IF(MeterData!$D$2:$D$200=DAY($A692),MeterData!$V$2:$V$200,0))</f>
        <v>483840</v>
      </c>
      <c r="D692">
        <f t="shared" si="32"/>
        <v>483.84</v>
      </c>
      <c r="E692">
        <f>IF(D692&gt;Inputs!$B$16,D692-Inputs!$B$16,0)</f>
        <v>0</v>
      </c>
    </row>
    <row r="693" spans="1:5" x14ac:dyDescent="0.25">
      <c r="A693" s="21">
        <f t="shared" si="33"/>
        <v>41546</v>
      </c>
      <c r="B693">
        <f t="shared" si="34"/>
        <v>18</v>
      </c>
      <c r="C693" s="22">
        <f t="array" ref="C693">SUM(IF(MeterData!$D$2:$D$200=DAY($A693),MeterData!$W$2:$W$200,0))</f>
        <v>482112</v>
      </c>
      <c r="D693">
        <f t="shared" si="32"/>
        <v>482.11200000000002</v>
      </c>
      <c r="E693">
        <f>IF(D693&gt;Inputs!$B$16,D693-Inputs!$B$16,0)</f>
        <v>0</v>
      </c>
    </row>
    <row r="694" spans="1:5" x14ac:dyDescent="0.25">
      <c r="A694" s="21">
        <f t="shared" si="33"/>
        <v>41546</v>
      </c>
      <c r="B694">
        <f t="shared" si="34"/>
        <v>19</v>
      </c>
      <c r="C694" s="22">
        <f t="array" ref="C694">SUM(IF(MeterData!$D$2:$D$200=DAY($A694),MeterData!$X$2:$X$200,0))</f>
        <v>479865.59999999998</v>
      </c>
      <c r="D694">
        <f t="shared" si="32"/>
        <v>479.86559999999997</v>
      </c>
      <c r="E694">
        <f>IF(D694&gt;Inputs!$B$16,D694-Inputs!$B$16,0)</f>
        <v>0</v>
      </c>
    </row>
    <row r="695" spans="1:5" x14ac:dyDescent="0.25">
      <c r="A695" s="21">
        <f t="shared" si="33"/>
        <v>41546</v>
      </c>
      <c r="B695">
        <f t="shared" si="34"/>
        <v>20</v>
      </c>
      <c r="C695" s="22">
        <f t="array" ref="C695">SUM(IF(MeterData!$D$2:$D$200=DAY($A695),MeterData!$Y$2:$Y$200,0))</f>
        <v>479808</v>
      </c>
      <c r="D695">
        <f t="shared" si="32"/>
        <v>479.80799999999999</v>
      </c>
      <c r="E695">
        <f>IF(D695&gt;Inputs!$B$16,D695-Inputs!$B$16,0)</f>
        <v>0</v>
      </c>
    </row>
    <row r="696" spans="1:5" x14ac:dyDescent="0.25">
      <c r="A696" s="21">
        <f t="shared" si="33"/>
        <v>41546</v>
      </c>
      <c r="B696">
        <f t="shared" si="34"/>
        <v>21</v>
      </c>
      <c r="C696" s="22">
        <f t="array" ref="C696">SUM(IF(MeterData!$D$2:$D$200=DAY($A696),MeterData!$Z$2:$Z$200,0))</f>
        <v>480729.60000000003</v>
      </c>
      <c r="D696">
        <f t="shared" si="32"/>
        <v>480.72960000000006</v>
      </c>
      <c r="E696">
        <f>IF(D696&gt;Inputs!$B$16,D696-Inputs!$B$16,0)</f>
        <v>0</v>
      </c>
    </row>
    <row r="697" spans="1:5" x14ac:dyDescent="0.25">
      <c r="A697" s="21">
        <f t="shared" si="33"/>
        <v>41546</v>
      </c>
      <c r="B697">
        <f t="shared" si="34"/>
        <v>22</v>
      </c>
      <c r="C697" s="22">
        <f t="array" ref="C697">SUM(IF(MeterData!$D$2:$D$200=DAY($A697),MeterData!$AA$2:$AA$200,0))</f>
        <v>479577.60000000003</v>
      </c>
      <c r="D697">
        <f t="shared" si="32"/>
        <v>479.57760000000002</v>
      </c>
      <c r="E697">
        <f>IF(D697&gt;Inputs!$B$16,D697-Inputs!$B$16,0)</f>
        <v>0</v>
      </c>
    </row>
    <row r="698" spans="1:5" x14ac:dyDescent="0.25">
      <c r="A698" s="21">
        <f t="shared" si="33"/>
        <v>41546</v>
      </c>
      <c r="B698">
        <f t="shared" si="34"/>
        <v>23</v>
      </c>
      <c r="C698" s="22">
        <f t="array" ref="C698">SUM(IF(MeterData!$D$2:$D$200=DAY($A698),MeterData!$AB$2:$AB$200,0))</f>
        <v>477561.60000000003</v>
      </c>
      <c r="D698">
        <f t="shared" si="32"/>
        <v>477.56160000000006</v>
      </c>
      <c r="E698">
        <f>IF(D698&gt;Inputs!$B$16,D698-Inputs!$B$16,0)</f>
        <v>0</v>
      </c>
    </row>
    <row r="699" spans="1:5" x14ac:dyDescent="0.25">
      <c r="A699" s="21">
        <f t="shared" si="33"/>
        <v>41546</v>
      </c>
      <c r="B699">
        <f t="shared" si="34"/>
        <v>24</v>
      </c>
      <c r="C699" s="22">
        <f t="array" ref="C699">SUM(IF(MeterData!$D$2:$D$200=DAY($A699),MeterData!$AC$2:$AC$200,0))</f>
        <v>481075.20000000001</v>
      </c>
      <c r="D699">
        <f t="shared" si="32"/>
        <v>481.0752</v>
      </c>
      <c r="E699">
        <f>IF(D699&gt;Inputs!$B$16,D699-Inputs!$B$16,0)</f>
        <v>0</v>
      </c>
    </row>
    <row r="700" spans="1:5" x14ac:dyDescent="0.25">
      <c r="A700" s="21">
        <f t="shared" si="33"/>
        <v>41547</v>
      </c>
      <c r="B700">
        <f t="shared" si="34"/>
        <v>1</v>
      </c>
      <c r="C700" s="22">
        <f t="array" ref="C700">SUM(IF(MeterData!$D$2:$D$200=DAY($A700),MeterData!$F$2:$F$200,0))</f>
        <v>481536</v>
      </c>
      <c r="D700">
        <f t="shared" si="32"/>
        <v>481.536</v>
      </c>
      <c r="E700">
        <f>IF(D700&gt;Inputs!$B$16,D700-Inputs!$B$16,0)</f>
        <v>0</v>
      </c>
    </row>
    <row r="701" spans="1:5" x14ac:dyDescent="0.25">
      <c r="A701" s="21">
        <f t="shared" si="33"/>
        <v>41547</v>
      </c>
      <c r="B701">
        <f t="shared" si="34"/>
        <v>2</v>
      </c>
      <c r="C701" s="22">
        <f t="array" ref="C701">SUM(IF(MeterData!$D$2:$D$200=DAY($A701),MeterData!$G$2:$G$200,0))</f>
        <v>479347.19999999995</v>
      </c>
      <c r="D701">
        <f t="shared" si="32"/>
        <v>479.34719999999993</v>
      </c>
      <c r="E701">
        <f>IF(D701&gt;Inputs!$B$16,D701-Inputs!$B$16,0)</f>
        <v>0</v>
      </c>
    </row>
    <row r="702" spans="1:5" x14ac:dyDescent="0.25">
      <c r="A702" s="21">
        <f t="shared" si="33"/>
        <v>41547</v>
      </c>
      <c r="B702">
        <f t="shared" si="34"/>
        <v>3</v>
      </c>
      <c r="C702" s="22">
        <f t="array" ref="C702">SUM(IF(MeterData!$D$2:$D$200=DAY($A702),MeterData!$H$2:$H$200,0))</f>
        <v>481190.40000000002</v>
      </c>
      <c r="D702">
        <f t="shared" si="32"/>
        <v>481.19040000000001</v>
      </c>
      <c r="E702">
        <f>IF(D702&gt;Inputs!$B$16,D702-Inputs!$B$16,0)</f>
        <v>0</v>
      </c>
    </row>
    <row r="703" spans="1:5" x14ac:dyDescent="0.25">
      <c r="A703" s="21">
        <f t="shared" si="33"/>
        <v>41547</v>
      </c>
      <c r="B703">
        <f t="shared" si="34"/>
        <v>4</v>
      </c>
      <c r="C703" s="22">
        <f t="array" ref="C703">SUM(IF(MeterData!$D$2:$D$200=DAY($A703),MeterData!$I$2:$I$200,0))</f>
        <v>481536.00000000006</v>
      </c>
      <c r="D703">
        <f t="shared" si="32"/>
        <v>481.53600000000006</v>
      </c>
      <c r="E703">
        <f>IF(D703&gt;Inputs!$B$16,D703-Inputs!$B$16,0)</f>
        <v>0</v>
      </c>
    </row>
    <row r="704" spans="1:5" x14ac:dyDescent="0.25">
      <c r="A704" s="21">
        <f t="shared" si="33"/>
        <v>41547</v>
      </c>
      <c r="B704">
        <f t="shared" si="34"/>
        <v>5</v>
      </c>
      <c r="C704" s="22">
        <f t="array" ref="C704">SUM(IF(MeterData!$D$2:$D$200=DAY($A704),MeterData!$J$2:$J$200,0))</f>
        <v>482860.79999999999</v>
      </c>
      <c r="D704">
        <f t="shared" si="32"/>
        <v>482.86079999999998</v>
      </c>
      <c r="E704">
        <f>IF(D704&gt;Inputs!$B$16,D704-Inputs!$B$16,0)</f>
        <v>0</v>
      </c>
    </row>
    <row r="705" spans="1:5" x14ac:dyDescent="0.25">
      <c r="A705" s="21">
        <f t="shared" si="33"/>
        <v>41547</v>
      </c>
      <c r="B705">
        <f t="shared" si="34"/>
        <v>6</v>
      </c>
      <c r="C705" s="22">
        <f t="array" ref="C705">SUM(IF(MeterData!$D$2:$D$200=DAY($A705),MeterData!$K$2:$K$200,0))</f>
        <v>480038.40000000002</v>
      </c>
      <c r="D705">
        <f t="shared" si="32"/>
        <v>480.03840000000002</v>
      </c>
      <c r="E705">
        <f>IF(D705&gt;Inputs!$B$16,D705-Inputs!$B$16,0)</f>
        <v>0</v>
      </c>
    </row>
    <row r="706" spans="1:5" x14ac:dyDescent="0.25">
      <c r="A706" s="21">
        <f t="shared" si="33"/>
        <v>41547</v>
      </c>
      <c r="B706">
        <f t="shared" si="34"/>
        <v>7</v>
      </c>
      <c r="C706" s="22">
        <f t="array" ref="C706">SUM(IF(MeterData!$D$2:$D$200=DAY($A706),MeterData!$L$2:$L$200,0))</f>
        <v>480268.79999999999</v>
      </c>
      <c r="D706">
        <f t="shared" si="32"/>
        <v>480.2688</v>
      </c>
      <c r="E706">
        <f>IF(D706&gt;Inputs!$B$16,D706-Inputs!$B$16,0)</f>
        <v>0</v>
      </c>
    </row>
    <row r="707" spans="1:5" x14ac:dyDescent="0.25">
      <c r="A707" s="21">
        <f t="shared" si="33"/>
        <v>41547</v>
      </c>
      <c r="B707">
        <f t="shared" si="34"/>
        <v>8</v>
      </c>
      <c r="C707" s="22">
        <f t="array" ref="C707">SUM(IF(MeterData!$D$2:$D$200=DAY($A707),MeterData!$M$2:$M$200,0))</f>
        <v>478886.39999999997</v>
      </c>
      <c r="D707">
        <f t="shared" si="32"/>
        <v>478.88639999999998</v>
      </c>
      <c r="E707">
        <f>IF(D707&gt;Inputs!$B$16,D707-Inputs!$B$16,0)</f>
        <v>0</v>
      </c>
    </row>
    <row r="708" spans="1:5" x14ac:dyDescent="0.25">
      <c r="A708" s="21">
        <f t="shared" si="33"/>
        <v>41547</v>
      </c>
      <c r="B708">
        <f t="shared" si="34"/>
        <v>9</v>
      </c>
      <c r="C708" s="22">
        <f t="array" ref="C708">SUM(IF(MeterData!$D$2:$D$200=DAY($A708),MeterData!$N$2:$N$200,0))</f>
        <v>476121.59999999998</v>
      </c>
      <c r="D708">
        <f t="shared" si="32"/>
        <v>476.1216</v>
      </c>
      <c r="E708">
        <f>IF(D708&gt;Inputs!$B$16,D708-Inputs!$B$16,0)</f>
        <v>0</v>
      </c>
    </row>
    <row r="709" spans="1:5" x14ac:dyDescent="0.25">
      <c r="A709" s="21">
        <f t="shared" si="33"/>
        <v>41547</v>
      </c>
      <c r="B709">
        <f t="shared" si="34"/>
        <v>10</v>
      </c>
      <c r="C709" s="22">
        <f t="array" ref="C709">SUM(IF(MeterData!$D$2:$D$200=DAY($A709),MeterData!$O$2:$O$200,0))</f>
        <v>483724.80000000005</v>
      </c>
      <c r="D709">
        <f t="shared" ref="D709:D723" si="35">C709/1000</f>
        <v>483.72480000000007</v>
      </c>
      <c r="E709">
        <f>IF(D709&gt;Inputs!$B$16,D709-Inputs!$B$16,0)</f>
        <v>0</v>
      </c>
    </row>
    <row r="710" spans="1:5" x14ac:dyDescent="0.25">
      <c r="A710" s="21">
        <f t="shared" si="33"/>
        <v>41547</v>
      </c>
      <c r="B710">
        <f t="shared" si="34"/>
        <v>11</v>
      </c>
      <c r="C710" s="22">
        <f t="array" ref="C710">SUM(IF(MeterData!$D$2:$D$200=DAY($A710),MeterData!$P$2:$P$200,0))</f>
        <v>483494.40000000002</v>
      </c>
      <c r="D710">
        <f t="shared" si="35"/>
        <v>483.49440000000004</v>
      </c>
      <c r="E710">
        <f>IF(D710&gt;Inputs!$B$16,D710-Inputs!$B$16,0)</f>
        <v>0</v>
      </c>
    </row>
    <row r="711" spans="1:5" x14ac:dyDescent="0.25">
      <c r="A711" s="21">
        <f t="shared" si="33"/>
        <v>41547</v>
      </c>
      <c r="B711">
        <f t="shared" si="34"/>
        <v>12</v>
      </c>
      <c r="C711" s="22">
        <f t="array" ref="C711">SUM(IF(MeterData!$D$2:$D$200=DAY($A711),MeterData!$Q$2:$Q$200,0))</f>
        <v>483782.40000000002</v>
      </c>
      <c r="D711">
        <f t="shared" si="35"/>
        <v>483.7824</v>
      </c>
      <c r="E711">
        <f>IF(D711&gt;Inputs!$B$16,D711-Inputs!$B$16,0)</f>
        <v>0</v>
      </c>
    </row>
    <row r="712" spans="1:5" x14ac:dyDescent="0.25">
      <c r="A712" s="21">
        <f t="shared" si="33"/>
        <v>41547</v>
      </c>
      <c r="B712">
        <f t="shared" si="34"/>
        <v>13</v>
      </c>
      <c r="C712" s="22">
        <f t="array" ref="C712">SUM(IF(MeterData!$D$2:$D$200=DAY($A712),MeterData!$R$2:$R$200,0))</f>
        <v>479750.39999999997</v>
      </c>
      <c r="D712">
        <f t="shared" si="35"/>
        <v>479.75039999999996</v>
      </c>
      <c r="E712">
        <f>IF(D712&gt;Inputs!$B$16,D712-Inputs!$B$16,0)</f>
        <v>0</v>
      </c>
    </row>
    <row r="713" spans="1:5" x14ac:dyDescent="0.25">
      <c r="A713" s="21">
        <f t="shared" si="33"/>
        <v>41547</v>
      </c>
      <c r="B713">
        <f t="shared" si="34"/>
        <v>14</v>
      </c>
      <c r="C713" s="22">
        <f t="array" ref="C713">SUM(IF(MeterData!$D$2:$D$200=DAY($A713),MeterData!$S$2:$S$200,0))</f>
        <v>485107.19999999995</v>
      </c>
      <c r="D713">
        <f t="shared" si="35"/>
        <v>485.10719999999998</v>
      </c>
      <c r="E713">
        <f>IF(D713&gt;Inputs!$B$16,D713-Inputs!$B$16,0)</f>
        <v>0</v>
      </c>
    </row>
    <row r="714" spans="1:5" x14ac:dyDescent="0.25">
      <c r="A714" s="21">
        <f t="shared" si="33"/>
        <v>41547</v>
      </c>
      <c r="B714">
        <f t="shared" si="34"/>
        <v>15</v>
      </c>
      <c r="C714" s="22">
        <f t="array" ref="C714">SUM(IF(MeterData!$D$2:$D$200=DAY($A714),MeterData!$T$2:$T$200,0))</f>
        <v>483724.80000000005</v>
      </c>
      <c r="D714">
        <f t="shared" si="35"/>
        <v>483.72480000000007</v>
      </c>
      <c r="E714">
        <f>IF(D714&gt;Inputs!$B$16,D714-Inputs!$B$16,0)</f>
        <v>0</v>
      </c>
    </row>
    <row r="715" spans="1:5" x14ac:dyDescent="0.25">
      <c r="A715" s="21">
        <f t="shared" si="33"/>
        <v>41547</v>
      </c>
      <c r="B715">
        <f t="shared" si="34"/>
        <v>16</v>
      </c>
      <c r="C715" s="22">
        <f t="array" ref="C715">SUM(IF(MeterData!$D$2:$D$200=DAY($A715),MeterData!$U$2:$U$200,0))</f>
        <v>483724.80000000005</v>
      </c>
      <c r="D715">
        <f t="shared" si="35"/>
        <v>483.72480000000007</v>
      </c>
      <c r="E715">
        <f>IF(D715&gt;Inputs!$B$16,D715-Inputs!$B$16,0)</f>
        <v>0</v>
      </c>
    </row>
    <row r="716" spans="1:5" x14ac:dyDescent="0.25">
      <c r="A716" s="21">
        <f t="shared" si="33"/>
        <v>41547</v>
      </c>
      <c r="B716">
        <f t="shared" si="34"/>
        <v>17</v>
      </c>
      <c r="C716" s="22">
        <f t="array" ref="C716">SUM(IF(MeterData!$D$2:$D$200=DAY($A716),MeterData!$V$2:$V$200,0))</f>
        <v>482342.40000000002</v>
      </c>
      <c r="D716">
        <f t="shared" si="35"/>
        <v>482.3424</v>
      </c>
      <c r="E716">
        <f>IF(D716&gt;Inputs!$B$16,D716-Inputs!$B$16,0)</f>
        <v>0</v>
      </c>
    </row>
    <row r="717" spans="1:5" x14ac:dyDescent="0.25">
      <c r="A717" s="21">
        <f t="shared" si="33"/>
        <v>41547</v>
      </c>
      <c r="B717">
        <f t="shared" si="34"/>
        <v>18</v>
      </c>
      <c r="C717" s="22">
        <f t="array" ref="C717">SUM(IF(MeterData!$D$2:$D$200=DAY($A717),MeterData!$W$2:$W$200,0))</f>
        <v>480844.80000000005</v>
      </c>
      <c r="D717">
        <f t="shared" si="35"/>
        <v>480.84480000000002</v>
      </c>
      <c r="E717">
        <f>IF(D717&gt;Inputs!$B$16,D717-Inputs!$B$16,0)</f>
        <v>0</v>
      </c>
    </row>
    <row r="718" spans="1:5" x14ac:dyDescent="0.25">
      <c r="A718" s="21">
        <f t="shared" si="33"/>
        <v>41547</v>
      </c>
      <c r="B718">
        <f t="shared" si="34"/>
        <v>19</v>
      </c>
      <c r="C718" s="22">
        <f t="array" ref="C718">SUM(IF(MeterData!$D$2:$D$200=DAY($A718),MeterData!$X$2:$X$200,0))</f>
        <v>465350.40000000002</v>
      </c>
      <c r="D718">
        <f t="shared" si="35"/>
        <v>465.35040000000004</v>
      </c>
      <c r="E718">
        <f>IF(D718&gt;Inputs!$B$16,D718-Inputs!$B$16,0)</f>
        <v>0</v>
      </c>
    </row>
    <row r="719" spans="1:5" x14ac:dyDescent="0.25">
      <c r="A719" s="21">
        <f t="shared" si="33"/>
        <v>41547</v>
      </c>
      <c r="B719">
        <f t="shared" si="34"/>
        <v>20</v>
      </c>
      <c r="C719" s="22">
        <f t="array" ref="C719">SUM(IF(MeterData!$D$2:$D$200=DAY($A719),MeterData!$Y$2:$Y$200,0))</f>
        <v>480211.19999999995</v>
      </c>
      <c r="D719">
        <f t="shared" si="35"/>
        <v>480.21119999999996</v>
      </c>
      <c r="E719">
        <f>IF(D719&gt;Inputs!$B$16,D719-Inputs!$B$16,0)</f>
        <v>0</v>
      </c>
    </row>
    <row r="720" spans="1:5" x14ac:dyDescent="0.25">
      <c r="A720" s="21">
        <f t="shared" si="33"/>
        <v>41547</v>
      </c>
      <c r="B720">
        <f t="shared" si="34"/>
        <v>21</v>
      </c>
      <c r="C720" s="22">
        <f t="array" ref="C720">SUM(IF(MeterData!$D$2:$D$200=DAY($A720),MeterData!$Z$2:$Z$200,0))</f>
        <v>482745.59999999998</v>
      </c>
      <c r="D720">
        <f t="shared" si="35"/>
        <v>482.74559999999997</v>
      </c>
      <c r="E720">
        <f>IF(D720&gt;Inputs!$B$16,D720-Inputs!$B$16,0)</f>
        <v>0</v>
      </c>
    </row>
    <row r="721" spans="1:5" x14ac:dyDescent="0.25">
      <c r="A721" s="21">
        <f t="shared" si="33"/>
        <v>41547</v>
      </c>
      <c r="B721">
        <f t="shared" si="34"/>
        <v>22</v>
      </c>
      <c r="C721" s="22">
        <f t="array" ref="C721">SUM(IF(MeterData!$D$2:$D$200=DAY($A721),MeterData!$AA$2:$AA$200,0))</f>
        <v>482227.20000000001</v>
      </c>
      <c r="D721">
        <f t="shared" si="35"/>
        <v>482.22720000000004</v>
      </c>
      <c r="E721">
        <f>IF(D721&gt;Inputs!$B$16,D721-Inputs!$B$16,0)</f>
        <v>0</v>
      </c>
    </row>
    <row r="722" spans="1:5" x14ac:dyDescent="0.25">
      <c r="A722" s="21">
        <f t="shared" si="33"/>
        <v>41547</v>
      </c>
      <c r="B722">
        <f t="shared" si="34"/>
        <v>23</v>
      </c>
      <c r="C722" s="22">
        <f t="array" ref="C722">SUM(IF(MeterData!$D$2:$D$200=DAY($A722),MeterData!$AB$2:$AB$200,0))</f>
        <v>473241.59999999998</v>
      </c>
      <c r="D722">
        <f t="shared" si="35"/>
        <v>473.24159999999995</v>
      </c>
      <c r="E722">
        <f>IF(D722&gt;Inputs!$B$16,D722-Inputs!$B$16,0)</f>
        <v>0</v>
      </c>
    </row>
    <row r="723" spans="1:5" x14ac:dyDescent="0.25">
      <c r="A723" s="21">
        <f t="shared" si="33"/>
        <v>41547</v>
      </c>
      <c r="B723">
        <f t="shared" si="34"/>
        <v>24</v>
      </c>
      <c r="C723" s="22">
        <f t="array" ref="C723">SUM(IF(MeterData!$D$2:$D$200=DAY($A723),MeterData!$AC$2:$AC$200,0))</f>
        <v>479404.80000000005</v>
      </c>
      <c r="D723">
        <f t="shared" si="35"/>
        <v>479.40480000000002</v>
      </c>
      <c r="E723">
        <f>IF(D723&gt;Inputs!$B$16,D723-Inputs!$B$16,0)</f>
        <v>0</v>
      </c>
    </row>
    <row r="724" spans="1:5" x14ac:dyDescent="0.25">
      <c r="A724" s="21">
        <f t="shared" si="33"/>
        <v>41548</v>
      </c>
      <c r="B724">
        <f t="shared" si="34"/>
        <v>1</v>
      </c>
      <c r="C724" s="22"/>
      <c r="E724">
        <f>IF(D724&gt;Inputs!$B$16,D724-Inputs!$B$16,0)</f>
        <v>0</v>
      </c>
    </row>
    <row r="725" spans="1:5" x14ac:dyDescent="0.25">
      <c r="A725" s="21">
        <f t="shared" si="33"/>
        <v>41548</v>
      </c>
      <c r="B725">
        <f t="shared" si="34"/>
        <v>2</v>
      </c>
      <c r="C725" s="22"/>
      <c r="E725">
        <f>IF(D725&gt;Inputs!$B$16,D725-Inputs!$B$16,0)</f>
        <v>0</v>
      </c>
    </row>
    <row r="726" spans="1:5" x14ac:dyDescent="0.25">
      <c r="A726" s="21">
        <f t="shared" si="33"/>
        <v>41548</v>
      </c>
      <c r="B726">
        <f t="shared" si="34"/>
        <v>3</v>
      </c>
      <c r="C726" s="22"/>
      <c r="E726">
        <f>IF(D726&gt;Inputs!$B$16,D726-Inputs!$B$16,0)</f>
        <v>0</v>
      </c>
    </row>
    <row r="727" spans="1:5" x14ac:dyDescent="0.25">
      <c r="A727" s="21">
        <f t="shared" si="33"/>
        <v>41548</v>
      </c>
      <c r="B727">
        <f t="shared" si="34"/>
        <v>4</v>
      </c>
      <c r="C727" s="22"/>
      <c r="E727">
        <f>IF(D727&gt;Inputs!$B$16,D727-Inputs!$B$16,0)</f>
        <v>0</v>
      </c>
    </row>
    <row r="728" spans="1:5" x14ac:dyDescent="0.25">
      <c r="A728" s="21">
        <f t="shared" si="33"/>
        <v>41548</v>
      </c>
      <c r="B728">
        <f t="shared" si="34"/>
        <v>5</v>
      </c>
      <c r="C728" s="22"/>
      <c r="E728">
        <f>IF(D728&gt;Inputs!$B$16,D728-Inputs!$B$16,0)</f>
        <v>0</v>
      </c>
    </row>
    <row r="729" spans="1:5" x14ac:dyDescent="0.25">
      <c r="A729" s="21">
        <f t="shared" si="33"/>
        <v>41548</v>
      </c>
      <c r="B729">
        <f t="shared" si="34"/>
        <v>6</v>
      </c>
      <c r="C729" s="22"/>
      <c r="E729">
        <f>IF(D729&gt;Inputs!$B$16,D729-Inputs!$B$16,0)</f>
        <v>0</v>
      </c>
    </row>
    <row r="730" spans="1:5" x14ac:dyDescent="0.25">
      <c r="A730" s="21">
        <f t="shared" si="33"/>
        <v>41548</v>
      </c>
      <c r="B730">
        <f t="shared" si="34"/>
        <v>7</v>
      </c>
      <c r="C730" s="22"/>
      <c r="E730">
        <f>IF(D730&gt;Inputs!$B$16,D730-Inputs!$B$16,0)</f>
        <v>0</v>
      </c>
    </row>
    <row r="731" spans="1:5" x14ac:dyDescent="0.25">
      <c r="A731" s="21">
        <f t="shared" si="33"/>
        <v>41548</v>
      </c>
      <c r="B731">
        <f t="shared" si="34"/>
        <v>8</v>
      </c>
      <c r="C731" s="22"/>
      <c r="E731">
        <f>IF(D731&gt;Inputs!$B$16,D731-Inputs!$B$16,0)</f>
        <v>0</v>
      </c>
    </row>
    <row r="732" spans="1:5" x14ac:dyDescent="0.25">
      <c r="A732" s="21">
        <f t="shared" si="33"/>
        <v>41548</v>
      </c>
      <c r="B732">
        <f t="shared" si="34"/>
        <v>9</v>
      </c>
      <c r="C732" s="22"/>
      <c r="E732">
        <f>IF(D732&gt;Inputs!$B$16,D732-Inputs!$B$16,0)</f>
        <v>0</v>
      </c>
    </row>
    <row r="733" spans="1:5" x14ac:dyDescent="0.25">
      <c r="A733" s="21">
        <f t="shared" ref="A733:A747" si="36">A709+1</f>
        <v>41548</v>
      </c>
      <c r="B733">
        <f t="shared" ref="B733:B747" si="37">B709</f>
        <v>10</v>
      </c>
      <c r="C733" s="22"/>
      <c r="E733">
        <f>IF(D733&gt;Inputs!$B$16,D733-Inputs!$B$16,0)</f>
        <v>0</v>
      </c>
    </row>
    <row r="734" spans="1:5" x14ac:dyDescent="0.25">
      <c r="A734" s="21">
        <f t="shared" si="36"/>
        <v>41548</v>
      </c>
      <c r="B734">
        <f t="shared" si="37"/>
        <v>11</v>
      </c>
      <c r="C734" s="22"/>
      <c r="E734">
        <f>IF(D734&gt;Inputs!$B$16,D734-Inputs!$B$16,0)</f>
        <v>0</v>
      </c>
    </row>
    <row r="735" spans="1:5" x14ac:dyDescent="0.25">
      <c r="A735" s="21">
        <f t="shared" si="36"/>
        <v>41548</v>
      </c>
      <c r="B735">
        <f t="shared" si="37"/>
        <v>12</v>
      </c>
      <c r="C735" s="22"/>
      <c r="E735">
        <f>IF(D735&gt;Inputs!$B$16,D735-Inputs!$B$16,0)</f>
        <v>0</v>
      </c>
    </row>
    <row r="736" spans="1:5" x14ac:dyDescent="0.25">
      <c r="A736" s="21">
        <f t="shared" si="36"/>
        <v>41548</v>
      </c>
      <c r="B736">
        <f t="shared" si="37"/>
        <v>13</v>
      </c>
      <c r="C736" s="22"/>
      <c r="E736">
        <f>IF(D736&gt;Inputs!$B$16,D736-Inputs!$B$16,0)</f>
        <v>0</v>
      </c>
    </row>
    <row r="737" spans="1:5" x14ac:dyDescent="0.25">
      <c r="A737" s="21">
        <f t="shared" si="36"/>
        <v>41548</v>
      </c>
      <c r="B737">
        <f t="shared" si="37"/>
        <v>14</v>
      </c>
      <c r="C737" s="22"/>
      <c r="E737">
        <f>IF(D737&gt;Inputs!$B$16,D737-Inputs!$B$16,0)</f>
        <v>0</v>
      </c>
    </row>
    <row r="738" spans="1:5" x14ac:dyDescent="0.25">
      <c r="A738" s="21">
        <f t="shared" si="36"/>
        <v>41548</v>
      </c>
      <c r="B738">
        <f t="shared" si="37"/>
        <v>15</v>
      </c>
      <c r="C738" s="22"/>
      <c r="E738">
        <f>IF(D738&gt;Inputs!$B$16,D738-Inputs!$B$16,0)</f>
        <v>0</v>
      </c>
    </row>
    <row r="739" spans="1:5" x14ac:dyDescent="0.25">
      <c r="A739" s="21">
        <f t="shared" si="36"/>
        <v>41548</v>
      </c>
      <c r="B739">
        <f t="shared" si="37"/>
        <v>16</v>
      </c>
      <c r="C739" s="22"/>
      <c r="E739">
        <f>IF(D739&gt;Inputs!$B$16,D739-Inputs!$B$16,0)</f>
        <v>0</v>
      </c>
    </row>
    <row r="740" spans="1:5" x14ac:dyDescent="0.25">
      <c r="A740" s="21">
        <f t="shared" si="36"/>
        <v>41548</v>
      </c>
      <c r="B740">
        <f t="shared" si="37"/>
        <v>17</v>
      </c>
      <c r="C740" s="22"/>
      <c r="E740">
        <f>IF(D740&gt;Inputs!$B$16,D740-Inputs!$B$16,0)</f>
        <v>0</v>
      </c>
    </row>
    <row r="741" spans="1:5" x14ac:dyDescent="0.25">
      <c r="A741" s="21">
        <f t="shared" si="36"/>
        <v>41548</v>
      </c>
      <c r="B741">
        <f t="shared" si="37"/>
        <v>18</v>
      </c>
      <c r="C741" s="22"/>
      <c r="E741">
        <f>IF(D741&gt;Inputs!$B$16,D741-Inputs!$B$16,0)</f>
        <v>0</v>
      </c>
    </row>
    <row r="742" spans="1:5" x14ac:dyDescent="0.25">
      <c r="A742" s="21">
        <f t="shared" si="36"/>
        <v>41548</v>
      </c>
      <c r="B742">
        <f t="shared" si="37"/>
        <v>19</v>
      </c>
      <c r="C742" s="22"/>
      <c r="E742">
        <f>IF(D742&gt;Inputs!$B$16,D742-Inputs!$B$16,0)</f>
        <v>0</v>
      </c>
    </row>
    <row r="743" spans="1:5" x14ac:dyDescent="0.25">
      <c r="A743" s="21">
        <f t="shared" si="36"/>
        <v>41548</v>
      </c>
      <c r="B743">
        <f t="shared" si="37"/>
        <v>20</v>
      </c>
      <c r="C743" s="22"/>
      <c r="E743">
        <f>IF(D743&gt;Inputs!$B$16,D743-Inputs!$B$16,0)</f>
        <v>0</v>
      </c>
    </row>
    <row r="744" spans="1:5" x14ac:dyDescent="0.25">
      <c r="A744" s="21">
        <f t="shared" si="36"/>
        <v>41548</v>
      </c>
      <c r="B744">
        <f t="shared" si="37"/>
        <v>21</v>
      </c>
      <c r="C744" s="22"/>
      <c r="E744">
        <f>IF(D744&gt;Inputs!$B$16,D744-Inputs!$B$16,0)</f>
        <v>0</v>
      </c>
    </row>
    <row r="745" spans="1:5" x14ac:dyDescent="0.25">
      <c r="A745" s="21">
        <f t="shared" si="36"/>
        <v>41548</v>
      </c>
      <c r="B745">
        <f t="shared" si="37"/>
        <v>22</v>
      </c>
      <c r="C745" s="22"/>
      <c r="E745">
        <f>IF(D745&gt;Inputs!$B$16,D745-Inputs!$B$16,0)</f>
        <v>0</v>
      </c>
    </row>
    <row r="746" spans="1:5" x14ac:dyDescent="0.25">
      <c r="A746" s="21">
        <f t="shared" si="36"/>
        <v>41548</v>
      </c>
      <c r="B746">
        <f t="shared" si="37"/>
        <v>23</v>
      </c>
      <c r="C746" s="22"/>
      <c r="E746">
        <f>IF(D746&gt;Inputs!$B$16,D746-Inputs!$B$16,0)</f>
        <v>0</v>
      </c>
    </row>
    <row r="747" spans="1:5" x14ac:dyDescent="0.25">
      <c r="A747" s="21">
        <f t="shared" si="36"/>
        <v>41548</v>
      </c>
      <c r="B747">
        <f t="shared" si="37"/>
        <v>24</v>
      </c>
      <c r="C747" s="22"/>
      <c r="E747">
        <f>IF(D747&gt;Inputs!$B$16,D747-Inputs!$B$16,0)</f>
        <v>0</v>
      </c>
    </row>
    <row r="748" spans="1:5" x14ac:dyDescent="0.25">
      <c r="A748" s="21"/>
      <c r="C748" s="98">
        <f t="shared" ref="C748:E748" si="38">SUM(C4:C747)</f>
        <v>346159468.79999989</v>
      </c>
      <c r="D748" s="98">
        <f t="shared" si="38"/>
        <v>346159.46880000195</v>
      </c>
      <c r="E748" s="98">
        <f t="shared" si="38"/>
        <v>0</v>
      </c>
    </row>
  </sheetData>
  <pageMargins left="0.7" right="0.7" top="0.75" bottom="0.75" header="0.3" footer="0.3"/>
  <pageSetup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F21" sqref="F21"/>
    </sheetView>
  </sheetViews>
  <sheetFormatPr defaultRowHeight="15" x14ac:dyDescent="0.25"/>
  <cols>
    <col min="1" max="1" width="2.5703125" customWidth="1"/>
    <col min="2" max="2" width="45.85546875" customWidth="1"/>
    <col min="3" max="3" width="12" bestFit="1" customWidth="1"/>
    <col min="4" max="4" width="11.5703125" bestFit="1" customWidth="1"/>
    <col min="8" max="8" width="10.140625" bestFit="1" customWidth="1"/>
  </cols>
  <sheetData>
    <row r="1" spans="2:7" x14ac:dyDescent="0.25">
      <c r="B1" s="99" t="s">
        <v>101</v>
      </c>
    </row>
    <row r="2" spans="2:7" x14ac:dyDescent="0.25">
      <c r="B2" s="99"/>
      <c r="C2" s="99"/>
    </row>
    <row r="3" spans="2:7" x14ac:dyDescent="0.25">
      <c r="B3" s="99" t="s">
        <v>102</v>
      </c>
      <c r="C3" s="99"/>
    </row>
    <row r="4" spans="2:7" x14ac:dyDescent="0.25">
      <c r="B4" s="99"/>
      <c r="C4" s="99"/>
    </row>
    <row r="5" spans="2:7" x14ac:dyDescent="0.25">
      <c r="B5" s="99" t="s">
        <v>103</v>
      </c>
      <c r="F5" t="s">
        <v>56</v>
      </c>
      <c r="G5" t="s">
        <v>60</v>
      </c>
    </row>
    <row r="6" spans="2:7" x14ac:dyDescent="0.25">
      <c r="B6" t="s">
        <v>104</v>
      </c>
      <c r="C6" s="100">
        <f>HLOOKUP(Inputs!A1,ZRC!F5:G6,2)</f>
        <v>482</v>
      </c>
      <c r="D6" t="s">
        <v>51</v>
      </c>
      <c r="F6" s="101">
        <v>482</v>
      </c>
      <c r="G6" s="101">
        <v>368</v>
      </c>
    </row>
    <row r="7" spans="2:7" x14ac:dyDescent="0.25">
      <c r="B7" t="s">
        <v>105</v>
      </c>
      <c r="C7" s="23">
        <v>0.97827399999999998</v>
      </c>
    </row>
    <row r="8" spans="2:7" x14ac:dyDescent="0.25">
      <c r="B8" t="s">
        <v>106</v>
      </c>
      <c r="C8" s="102">
        <v>1.2999999999999999E-2</v>
      </c>
    </row>
    <row r="9" spans="2:7" x14ac:dyDescent="0.25">
      <c r="B9" t="s">
        <v>107</v>
      </c>
      <c r="C9" s="102">
        <v>6.2E-2</v>
      </c>
    </row>
    <row r="11" spans="2:7" x14ac:dyDescent="0.25">
      <c r="B11" t="s">
        <v>108</v>
      </c>
      <c r="C11" s="103">
        <f>ROUND(C6*(1+C9)*(1+C8)*C7,1)</f>
        <v>507.3</v>
      </c>
      <c r="D11" s="103"/>
    </row>
    <row r="13" spans="2:7" x14ac:dyDescent="0.25">
      <c r="B13" t="s">
        <v>109</v>
      </c>
      <c r="C13" s="23">
        <v>1.05</v>
      </c>
      <c r="D13" t="s">
        <v>110</v>
      </c>
    </row>
    <row r="15" spans="2:7" x14ac:dyDescent="0.25">
      <c r="B15" t="s">
        <v>112</v>
      </c>
      <c r="C15" s="23">
        <v>0</v>
      </c>
    </row>
    <row r="16" spans="2:7" ht="15.75" thickBot="1" x14ac:dyDescent="0.3"/>
    <row r="17" spans="2:3" x14ac:dyDescent="0.25">
      <c r="B17" s="117" t="s">
        <v>127</v>
      </c>
      <c r="C17" s="118"/>
    </row>
    <row r="18" spans="2:3" ht="15.75" thickBot="1" x14ac:dyDescent="0.3">
      <c r="B18" s="116" t="s">
        <v>111</v>
      </c>
      <c r="C18" s="119">
        <f>ROUND(C11*C13*C15,2)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5"/>
  <sheetViews>
    <sheetView workbookViewId="0">
      <selection activeCell="F21" sqref="F21"/>
    </sheetView>
  </sheetViews>
  <sheetFormatPr defaultRowHeight="15" x14ac:dyDescent="0.25"/>
  <cols>
    <col min="1" max="1" width="2.5703125" customWidth="1"/>
    <col min="2" max="2" width="45.85546875" customWidth="1"/>
    <col min="3" max="3" width="13.42578125" bestFit="1" customWidth="1"/>
    <col min="4" max="4" width="11.5703125" bestFit="1" customWidth="1"/>
    <col min="6" max="6" width="13.140625" bestFit="1" customWidth="1"/>
    <col min="7" max="7" width="10.42578125" bestFit="1" customWidth="1"/>
    <col min="8" max="8" width="10.140625" bestFit="1" customWidth="1"/>
  </cols>
  <sheetData>
    <row r="1" spans="2:7" x14ac:dyDescent="0.25">
      <c r="B1" s="99" t="s">
        <v>169</v>
      </c>
    </row>
    <row r="2" spans="2:7" x14ac:dyDescent="0.25">
      <c r="B2" s="99"/>
      <c r="C2" s="99"/>
    </row>
    <row r="3" spans="2:7" x14ac:dyDescent="0.25">
      <c r="B3" s="99" t="s">
        <v>162</v>
      </c>
      <c r="C3" s="99"/>
    </row>
    <row r="4" spans="2:7" x14ac:dyDescent="0.25">
      <c r="B4" s="99" t="s">
        <v>170</v>
      </c>
      <c r="C4" s="99"/>
    </row>
    <row r="5" spans="2:7" x14ac:dyDescent="0.25">
      <c r="B5" s="99"/>
      <c r="F5" s="18" t="s">
        <v>171</v>
      </c>
      <c r="G5" s="18" t="s">
        <v>172</v>
      </c>
    </row>
    <row r="6" spans="2:7" x14ac:dyDescent="0.25">
      <c r="B6" s="2" t="s">
        <v>164</v>
      </c>
      <c r="C6" s="160">
        <f>ROUND(F6/SUM(F6:G6),5)</f>
        <v>0.29787000000000002</v>
      </c>
      <c r="F6" s="101">
        <v>488.27</v>
      </c>
      <c r="G6" s="101">
        <f>1639.2-F6</f>
        <v>1150.93</v>
      </c>
    </row>
    <row r="7" spans="2:7" x14ac:dyDescent="0.25">
      <c r="C7" s="147"/>
    </row>
    <row r="8" spans="2:7" x14ac:dyDescent="0.25">
      <c r="B8" t="s">
        <v>165</v>
      </c>
      <c r="C8" s="148"/>
    </row>
    <row r="9" spans="2:7" x14ac:dyDescent="0.25">
      <c r="B9" t="s">
        <v>168</v>
      </c>
      <c r="C9" s="149"/>
    </row>
    <row r="10" spans="2:7" x14ac:dyDescent="0.25">
      <c r="B10" t="s">
        <v>166</v>
      </c>
      <c r="C10" s="149"/>
    </row>
    <row r="11" spans="2:7" x14ac:dyDescent="0.25">
      <c r="B11" t="s">
        <v>167</v>
      </c>
      <c r="C11" s="149"/>
    </row>
    <row r="13" spans="2:7" ht="15.75" thickBot="1" x14ac:dyDescent="0.3"/>
    <row r="14" spans="2:7" x14ac:dyDescent="0.25">
      <c r="B14" s="117" t="s">
        <v>163</v>
      </c>
      <c r="C14" s="118"/>
    </row>
    <row r="15" spans="2:7" ht="15.75" thickBot="1" x14ac:dyDescent="0.3">
      <c r="B15" s="116"/>
      <c r="C15" s="119">
        <f>SUM(C8:C11)*C6</f>
        <v>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25"/>
  <sheetViews>
    <sheetView workbookViewId="0">
      <selection activeCell="F21" sqref="F21"/>
    </sheetView>
  </sheetViews>
  <sheetFormatPr defaultRowHeight="15" x14ac:dyDescent="0.25"/>
  <cols>
    <col min="1" max="1" width="11.5703125" bestFit="1" customWidth="1"/>
    <col min="2" max="2" width="14.85546875" bestFit="1" customWidth="1"/>
    <col min="3" max="3" width="3" bestFit="1" customWidth="1"/>
    <col min="4" max="4" width="7.7109375" bestFit="1" customWidth="1"/>
    <col min="5" max="5" width="12" bestFit="1" customWidth="1"/>
    <col min="6" max="7" width="11.28515625" bestFit="1" customWidth="1"/>
    <col min="8" max="8" width="11.5703125" bestFit="1" customWidth="1"/>
    <col min="9" max="9" width="10.85546875" bestFit="1" customWidth="1"/>
    <col min="10" max="10" width="12.42578125" bestFit="1" customWidth="1"/>
    <col min="11" max="11" width="11.7109375" bestFit="1" customWidth="1"/>
    <col min="12" max="12" width="13.140625" bestFit="1" customWidth="1"/>
    <col min="13" max="13" width="12.28515625" bestFit="1" customWidth="1"/>
    <col min="14" max="14" width="8" bestFit="1" customWidth="1"/>
    <col min="15" max="15" width="7.28515625" bestFit="1" customWidth="1"/>
    <col min="16" max="16" width="9.85546875" bestFit="1" customWidth="1"/>
    <col min="17" max="17" width="19.28515625" bestFit="1" customWidth="1"/>
    <col min="19" max="19" width="12.5703125" bestFit="1" customWidth="1"/>
    <col min="20" max="20" width="19" bestFit="1" customWidth="1"/>
  </cols>
  <sheetData>
    <row r="2" spans="1:17" x14ac:dyDescent="0.25">
      <c r="B2" s="145" t="s">
        <v>161</v>
      </c>
      <c r="C2" s="146" t="s">
        <v>160</v>
      </c>
      <c r="D2" s="146"/>
      <c r="E2" s="146"/>
      <c r="F2" s="146"/>
      <c r="G2" s="146"/>
      <c r="H2" s="146"/>
      <c r="I2" s="146"/>
    </row>
    <row r="3" spans="1:17" x14ac:dyDescent="0.25">
      <c r="B3" s="145"/>
      <c r="C3" s="146"/>
      <c r="D3" s="146" t="s">
        <v>159</v>
      </c>
      <c r="E3" s="146"/>
      <c r="F3" s="146"/>
      <c r="G3" s="146"/>
      <c r="H3" s="146"/>
      <c r="I3" s="146"/>
    </row>
    <row r="5" spans="1:17" ht="15.75" thickBot="1" x14ac:dyDescent="0.3">
      <c r="A5" s="137" t="s">
        <v>142</v>
      </c>
      <c r="B5" s="137" t="s">
        <v>143</v>
      </c>
      <c r="C5" s="137" t="s">
        <v>144</v>
      </c>
      <c r="D5" s="138" t="s">
        <v>145</v>
      </c>
      <c r="E5" s="137" t="s">
        <v>146</v>
      </c>
      <c r="F5" s="137" t="s">
        <v>147</v>
      </c>
      <c r="G5" s="137" t="s">
        <v>148</v>
      </c>
      <c r="H5" s="137" t="s">
        <v>149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7" t="s">
        <v>155</v>
      </c>
      <c r="O5" s="137" t="s">
        <v>156</v>
      </c>
      <c r="P5" s="137" t="s">
        <v>173</v>
      </c>
      <c r="Q5" s="137" t="s">
        <v>157</v>
      </c>
    </row>
    <row r="6" spans="1:17" ht="15.75" thickBot="1" x14ac:dyDescent="0.3">
      <c r="A6" s="139"/>
      <c r="B6" s="140"/>
      <c r="C6" s="140"/>
      <c r="D6" s="141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2"/>
      <c r="Q6" s="143">
        <f>SUM(Q$7:Q$1048576)</f>
        <v>0</v>
      </c>
    </row>
    <row r="7" spans="1:17" x14ac:dyDescent="0.25">
      <c r="B7" s="144"/>
      <c r="Q7" t="str">
        <f>IF(B7="","",IF(D7=0,MAX(SUM(E7:M7)-P7,0),(SUM(E7:F7)-P7)))</f>
        <v/>
      </c>
    </row>
    <row r="8" spans="1:17" x14ac:dyDescent="0.25">
      <c r="B8" s="144"/>
      <c r="Q8" t="str">
        <f>IF(B8="","",IF(D8=0,MAX(SUM(E8:M8)-P8,0),(SUM(E8:F8)-P8)))</f>
        <v/>
      </c>
    </row>
    <row r="9" spans="1:17" x14ac:dyDescent="0.25">
      <c r="B9" s="144"/>
      <c r="Q9" t="str">
        <f t="shared" ref="Q9:Q71" si="0">IF(B9="","",IF(D9=0,MAX(SUM(E9:M9)-P9,0),(SUM(E9:F9)-P9)))</f>
        <v/>
      </c>
    </row>
    <row r="10" spans="1:17" x14ac:dyDescent="0.25">
      <c r="B10" s="144"/>
      <c r="Q10" t="str">
        <f t="shared" si="0"/>
        <v/>
      </c>
    </row>
    <row r="11" spans="1:17" x14ac:dyDescent="0.25">
      <c r="B11" s="144"/>
      <c r="Q11" t="str">
        <f t="shared" si="0"/>
        <v/>
      </c>
    </row>
    <row r="12" spans="1:17" x14ac:dyDescent="0.25">
      <c r="B12" s="144"/>
      <c r="Q12" t="str">
        <f t="shared" si="0"/>
        <v/>
      </c>
    </row>
    <row r="13" spans="1:17" x14ac:dyDescent="0.25">
      <c r="B13" s="144"/>
      <c r="Q13" t="str">
        <f t="shared" si="0"/>
        <v/>
      </c>
    </row>
    <row r="14" spans="1:17" x14ac:dyDescent="0.25">
      <c r="B14" s="144"/>
      <c r="Q14" t="str">
        <f t="shared" si="0"/>
        <v/>
      </c>
    </row>
    <row r="15" spans="1:17" x14ac:dyDescent="0.25">
      <c r="B15" s="144"/>
      <c r="Q15" t="str">
        <f t="shared" si="0"/>
        <v/>
      </c>
    </row>
    <row r="16" spans="1:17" x14ac:dyDescent="0.25">
      <c r="B16" s="144"/>
      <c r="Q16" t="str">
        <f t="shared" si="0"/>
        <v/>
      </c>
    </row>
    <row r="17" spans="2:17" x14ac:dyDescent="0.25">
      <c r="B17" s="144"/>
      <c r="Q17" t="str">
        <f t="shared" si="0"/>
        <v/>
      </c>
    </row>
    <row r="18" spans="2:17" x14ac:dyDescent="0.25">
      <c r="B18" s="144"/>
      <c r="Q18" t="str">
        <f t="shared" si="0"/>
        <v/>
      </c>
    </row>
    <row r="19" spans="2:17" x14ac:dyDescent="0.25">
      <c r="B19" s="144"/>
      <c r="Q19" t="str">
        <f t="shared" si="0"/>
        <v/>
      </c>
    </row>
    <row r="20" spans="2:17" x14ac:dyDescent="0.25">
      <c r="B20" s="144"/>
      <c r="Q20" t="str">
        <f t="shared" si="0"/>
        <v/>
      </c>
    </row>
    <row r="21" spans="2:17" x14ac:dyDescent="0.25">
      <c r="B21" s="144"/>
      <c r="Q21" t="str">
        <f t="shared" si="0"/>
        <v/>
      </c>
    </row>
    <row r="22" spans="2:17" x14ac:dyDescent="0.25">
      <c r="B22" s="144"/>
      <c r="Q22" t="str">
        <f t="shared" si="0"/>
        <v/>
      </c>
    </row>
    <row r="23" spans="2:17" x14ac:dyDescent="0.25">
      <c r="B23" s="144"/>
      <c r="Q23" t="str">
        <f t="shared" si="0"/>
        <v/>
      </c>
    </row>
    <row r="24" spans="2:17" x14ac:dyDescent="0.25">
      <c r="B24" s="144"/>
      <c r="Q24" t="str">
        <f t="shared" si="0"/>
        <v/>
      </c>
    </row>
    <row r="25" spans="2:17" x14ac:dyDescent="0.25">
      <c r="B25" s="144"/>
      <c r="Q25" t="str">
        <f t="shared" si="0"/>
        <v/>
      </c>
    </row>
    <row r="26" spans="2:17" x14ac:dyDescent="0.25">
      <c r="B26" s="144"/>
      <c r="Q26" t="str">
        <f t="shared" si="0"/>
        <v/>
      </c>
    </row>
    <row r="27" spans="2:17" x14ac:dyDescent="0.25">
      <c r="B27" s="144"/>
      <c r="Q27" t="str">
        <f t="shared" si="0"/>
        <v/>
      </c>
    </row>
    <row r="28" spans="2:17" x14ac:dyDescent="0.25">
      <c r="B28" s="144"/>
      <c r="Q28" t="str">
        <f t="shared" si="0"/>
        <v/>
      </c>
    </row>
    <row r="29" spans="2:17" x14ac:dyDescent="0.25">
      <c r="B29" s="144"/>
      <c r="Q29" t="str">
        <f t="shared" si="0"/>
        <v/>
      </c>
    </row>
    <row r="30" spans="2:17" x14ac:dyDescent="0.25">
      <c r="B30" s="144"/>
      <c r="Q30" t="str">
        <f t="shared" si="0"/>
        <v/>
      </c>
    </row>
    <row r="31" spans="2:17" x14ac:dyDescent="0.25">
      <c r="B31" s="144"/>
      <c r="Q31" t="str">
        <f t="shared" si="0"/>
        <v/>
      </c>
    </row>
    <row r="32" spans="2:17" x14ac:dyDescent="0.25">
      <c r="B32" s="144"/>
      <c r="Q32" t="str">
        <f t="shared" si="0"/>
        <v/>
      </c>
    </row>
    <row r="33" spans="2:17" x14ac:dyDescent="0.25">
      <c r="B33" s="144"/>
      <c r="Q33" t="str">
        <f t="shared" si="0"/>
        <v/>
      </c>
    </row>
    <row r="34" spans="2:17" x14ac:dyDescent="0.25">
      <c r="B34" s="144"/>
      <c r="Q34" t="str">
        <f t="shared" si="0"/>
        <v/>
      </c>
    </row>
    <row r="35" spans="2:17" x14ac:dyDescent="0.25">
      <c r="B35" s="144"/>
      <c r="Q35" t="str">
        <f t="shared" si="0"/>
        <v/>
      </c>
    </row>
    <row r="36" spans="2:17" x14ac:dyDescent="0.25">
      <c r="B36" s="144"/>
      <c r="Q36" t="str">
        <f t="shared" si="0"/>
        <v/>
      </c>
    </row>
    <row r="37" spans="2:17" x14ac:dyDescent="0.25">
      <c r="B37" s="144"/>
      <c r="Q37" t="str">
        <f t="shared" si="0"/>
        <v/>
      </c>
    </row>
    <row r="38" spans="2:17" x14ac:dyDescent="0.25">
      <c r="B38" s="144"/>
      <c r="Q38" t="str">
        <f t="shared" si="0"/>
        <v/>
      </c>
    </row>
    <row r="39" spans="2:17" x14ac:dyDescent="0.25">
      <c r="B39" s="144"/>
      <c r="Q39" t="str">
        <f t="shared" si="0"/>
        <v/>
      </c>
    </row>
    <row r="40" spans="2:17" x14ac:dyDescent="0.25">
      <c r="B40" s="144"/>
      <c r="Q40" t="str">
        <f t="shared" si="0"/>
        <v/>
      </c>
    </row>
    <row r="41" spans="2:17" x14ac:dyDescent="0.25">
      <c r="B41" s="144"/>
      <c r="Q41" t="str">
        <f t="shared" si="0"/>
        <v/>
      </c>
    </row>
    <row r="42" spans="2:17" x14ac:dyDescent="0.25">
      <c r="B42" s="144"/>
      <c r="Q42" t="str">
        <f t="shared" si="0"/>
        <v/>
      </c>
    </row>
    <row r="43" spans="2:17" x14ac:dyDescent="0.25">
      <c r="B43" s="144"/>
      <c r="Q43" t="str">
        <f t="shared" si="0"/>
        <v/>
      </c>
    </row>
    <row r="44" spans="2:17" x14ac:dyDescent="0.25">
      <c r="B44" s="144"/>
      <c r="Q44" t="str">
        <f t="shared" si="0"/>
        <v/>
      </c>
    </row>
    <row r="45" spans="2:17" x14ac:dyDescent="0.25">
      <c r="B45" s="144"/>
      <c r="Q45" t="str">
        <f t="shared" si="0"/>
        <v/>
      </c>
    </row>
    <row r="46" spans="2:17" x14ac:dyDescent="0.25">
      <c r="B46" s="144"/>
      <c r="Q46" t="str">
        <f t="shared" si="0"/>
        <v/>
      </c>
    </row>
    <row r="47" spans="2:17" x14ac:dyDescent="0.25">
      <c r="B47" s="144"/>
      <c r="Q47" t="str">
        <f t="shared" si="0"/>
        <v/>
      </c>
    </row>
    <row r="48" spans="2:17" x14ac:dyDescent="0.25">
      <c r="B48" s="144"/>
      <c r="Q48" t="str">
        <f t="shared" si="0"/>
        <v/>
      </c>
    </row>
    <row r="49" spans="2:17" x14ac:dyDescent="0.25">
      <c r="B49" s="144"/>
      <c r="Q49" t="str">
        <f t="shared" si="0"/>
        <v/>
      </c>
    </row>
    <row r="50" spans="2:17" x14ac:dyDescent="0.25">
      <c r="B50" s="144"/>
      <c r="Q50" t="str">
        <f t="shared" si="0"/>
        <v/>
      </c>
    </row>
    <row r="51" spans="2:17" x14ac:dyDescent="0.25">
      <c r="B51" s="144"/>
      <c r="Q51" t="str">
        <f t="shared" si="0"/>
        <v/>
      </c>
    </row>
    <row r="52" spans="2:17" x14ac:dyDescent="0.25">
      <c r="B52" s="144"/>
      <c r="Q52" t="str">
        <f t="shared" si="0"/>
        <v/>
      </c>
    </row>
    <row r="53" spans="2:17" x14ac:dyDescent="0.25">
      <c r="B53" s="144"/>
      <c r="Q53" t="str">
        <f t="shared" si="0"/>
        <v/>
      </c>
    </row>
    <row r="54" spans="2:17" x14ac:dyDescent="0.25">
      <c r="B54" s="144"/>
      <c r="Q54" t="str">
        <f t="shared" si="0"/>
        <v/>
      </c>
    </row>
    <row r="55" spans="2:17" x14ac:dyDescent="0.25">
      <c r="B55" s="144"/>
      <c r="Q55" t="str">
        <f t="shared" si="0"/>
        <v/>
      </c>
    </row>
    <row r="56" spans="2:17" x14ac:dyDescent="0.25">
      <c r="B56" s="144"/>
      <c r="Q56" t="str">
        <f t="shared" si="0"/>
        <v/>
      </c>
    </row>
    <row r="57" spans="2:17" x14ac:dyDescent="0.25">
      <c r="B57" s="144"/>
      <c r="Q57" t="str">
        <f t="shared" si="0"/>
        <v/>
      </c>
    </row>
    <row r="58" spans="2:17" x14ac:dyDescent="0.25">
      <c r="B58" s="144"/>
      <c r="Q58" t="str">
        <f t="shared" si="0"/>
        <v/>
      </c>
    </row>
    <row r="59" spans="2:17" x14ac:dyDescent="0.25">
      <c r="B59" s="144"/>
      <c r="Q59" t="str">
        <f t="shared" si="0"/>
        <v/>
      </c>
    </row>
    <row r="60" spans="2:17" x14ac:dyDescent="0.25">
      <c r="B60" s="144"/>
      <c r="Q60" t="str">
        <f t="shared" si="0"/>
        <v/>
      </c>
    </row>
    <row r="61" spans="2:17" x14ac:dyDescent="0.25">
      <c r="B61" s="144"/>
      <c r="Q61" t="str">
        <f t="shared" si="0"/>
        <v/>
      </c>
    </row>
    <row r="62" spans="2:17" x14ac:dyDescent="0.25">
      <c r="B62" s="144"/>
      <c r="Q62" t="str">
        <f t="shared" si="0"/>
        <v/>
      </c>
    </row>
    <row r="63" spans="2:17" x14ac:dyDescent="0.25">
      <c r="B63" s="144"/>
      <c r="Q63" t="str">
        <f t="shared" si="0"/>
        <v/>
      </c>
    </row>
    <row r="64" spans="2:17" x14ac:dyDescent="0.25">
      <c r="B64" s="144"/>
      <c r="Q64" t="str">
        <f t="shared" si="0"/>
        <v/>
      </c>
    </row>
    <row r="65" spans="2:17" x14ac:dyDescent="0.25">
      <c r="B65" s="144"/>
      <c r="Q65" t="str">
        <f t="shared" si="0"/>
        <v/>
      </c>
    </row>
    <row r="66" spans="2:17" x14ac:dyDescent="0.25">
      <c r="B66" s="144"/>
      <c r="Q66" t="str">
        <f t="shared" si="0"/>
        <v/>
      </c>
    </row>
    <row r="67" spans="2:17" x14ac:dyDescent="0.25">
      <c r="B67" s="144"/>
      <c r="Q67" t="str">
        <f t="shared" si="0"/>
        <v/>
      </c>
    </row>
    <row r="68" spans="2:17" x14ac:dyDescent="0.25">
      <c r="B68" s="144"/>
      <c r="Q68" t="str">
        <f t="shared" si="0"/>
        <v/>
      </c>
    </row>
    <row r="69" spans="2:17" x14ac:dyDescent="0.25">
      <c r="B69" s="144"/>
      <c r="Q69" t="str">
        <f t="shared" si="0"/>
        <v/>
      </c>
    </row>
    <row r="70" spans="2:17" x14ac:dyDescent="0.25">
      <c r="B70" s="144"/>
      <c r="Q70" t="str">
        <f t="shared" si="0"/>
        <v/>
      </c>
    </row>
    <row r="71" spans="2:17" x14ac:dyDescent="0.25">
      <c r="B71" s="144"/>
      <c r="Q71" t="str">
        <f t="shared" si="0"/>
        <v/>
      </c>
    </row>
    <row r="72" spans="2:17" x14ac:dyDescent="0.25">
      <c r="B72" s="144"/>
      <c r="Q72" t="str">
        <f t="shared" ref="Q72:Q135" si="1">IF(B72="","",IF(D72=0,MAX(SUM(E72:M72)-P72,0),(SUM(E72:F72)-P72)))</f>
        <v/>
      </c>
    </row>
    <row r="73" spans="2:17" x14ac:dyDescent="0.25">
      <c r="B73" s="144"/>
      <c r="Q73" t="str">
        <f t="shared" si="1"/>
        <v/>
      </c>
    </row>
    <row r="74" spans="2:17" x14ac:dyDescent="0.25">
      <c r="B74" s="144"/>
      <c r="Q74" t="str">
        <f t="shared" si="1"/>
        <v/>
      </c>
    </row>
    <row r="75" spans="2:17" x14ac:dyDescent="0.25">
      <c r="B75" s="144"/>
      <c r="Q75" t="str">
        <f t="shared" si="1"/>
        <v/>
      </c>
    </row>
    <row r="76" spans="2:17" x14ac:dyDescent="0.25">
      <c r="B76" s="144"/>
      <c r="Q76" t="str">
        <f t="shared" si="1"/>
        <v/>
      </c>
    </row>
    <row r="77" spans="2:17" x14ac:dyDescent="0.25">
      <c r="B77" s="144"/>
      <c r="Q77" t="str">
        <f t="shared" si="1"/>
        <v/>
      </c>
    </row>
    <row r="78" spans="2:17" x14ac:dyDescent="0.25">
      <c r="B78" s="144"/>
      <c r="Q78" t="str">
        <f t="shared" si="1"/>
        <v/>
      </c>
    </row>
    <row r="79" spans="2:17" x14ac:dyDescent="0.25">
      <c r="B79" s="144"/>
      <c r="Q79" t="str">
        <f t="shared" si="1"/>
        <v/>
      </c>
    </row>
    <row r="80" spans="2:17" x14ac:dyDescent="0.25">
      <c r="B80" s="144"/>
      <c r="Q80" t="str">
        <f t="shared" si="1"/>
        <v/>
      </c>
    </row>
    <row r="81" spans="2:17" x14ac:dyDescent="0.25">
      <c r="B81" s="144"/>
      <c r="Q81" t="str">
        <f t="shared" si="1"/>
        <v/>
      </c>
    </row>
    <row r="82" spans="2:17" x14ac:dyDescent="0.25">
      <c r="B82" s="144"/>
      <c r="Q82" t="str">
        <f t="shared" si="1"/>
        <v/>
      </c>
    </row>
    <row r="83" spans="2:17" x14ac:dyDescent="0.25">
      <c r="B83" s="144"/>
      <c r="Q83" t="str">
        <f t="shared" si="1"/>
        <v/>
      </c>
    </row>
    <row r="84" spans="2:17" x14ac:dyDescent="0.25">
      <c r="B84" s="144"/>
      <c r="Q84" t="str">
        <f t="shared" si="1"/>
        <v/>
      </c>
    </row>
    <row r="85" spans="2:17" x14ac:dyDescent="0.25">
      <c r="B85" s="144"/>
      <c r="Q85" t="str">
        <f t="shared" si="1"/>
        <v/>
      </c>
    </row>
    <row r="86" spans="2:17" x14ac:dyDescent="0.25">
      <c r="B86" s="144"/>
      <c r="Q86" t="str">
        <f t="shared" si="1"/>
        <v/>
      </c>
    </row>
    <row r="87" spans="2:17" x14ac:dyDescent="0.25">
      <c r="B87" s="144"/>
      <c r="Q87" t="str">
        <f t="shared" si="1"/>
        <v/>
      </c>
    </row>
    <row r="88" spans="2:17" x14ac:dyDescent="0.25">
      <c r="B88" s="144"/>
      <c r="Q88" t="str">
        <f t="shared" si="1"/>
        <v/>
      </c>
    </row>
    <row r="89" spans="2:17" x14ac:dyDescent="0.25">
      <c r="B89" s="144"/>
      <c r="Q89" t="str">
        <f t="shared" si="1"/>
        <v/>
      </c>
    </row>
    <row r="90" spans="2:17" x14ac:dyDescent="0.25">
      <c r="B90" s="144"/>
      <c r="Q90" t="str">
        <f t="shared" si="1"/>
        <v/>
      </c>
    </row>
    <row r="91" spans="2:17" x14ac:dyDescent="0.25">
      <c r="B91" s="144"/>
      <c r="Q91" t="str">
        <f t="shared" si="1"/>
        <v/>
      </c>
    </row>
    <row r="92" spans="2:17" x14ac:dyDescent="0.25">
      <c r="B92" s="144"/>
      <c r="Q92" t="str">
        <f t="shared" si="1"/>
        <v/>
      </c>
    </row>
    <row r="93" spans="2:17" x14ac:dyDescent="0.25">
      <c r="B93" s="144"/>
      <c r="Q93" t="str">
        <f t="shared" si="1"/>
        <v/>
      </c>
    </row>
    <row r="94" spans="2:17" x14ac:dyDescent="0.25">
      <c r="B94" s="144"/>
      <c r="Q94" t="str">
        <f t="shared" si="1"/>
        <v/>
      </c>
    </row>
    <row r="95" spans="2:17" x14ac:dyDescent="0.25">
      <c r="B95" s="144"/>
      <c r="Q95" t="str">
        <f t="shared" si="1"/>
        <v/>
      </c>
    </row>
    <row r="96" spans="2:17" x14ac:dyDescent="0.25">
      <c r="B96" s="144"/>
      <c r="Q96" t="str">
        <f t="shared" si="1"/>
        <v/>
      </c>
    </row>
    <row r="97" spans="2:17" x14ac:dyDescent="0.25">
      <c r="B97" s="144"/>
      <c r="Q97" t="str">
        <f t="shared" si="1"/>
        <v/>
      </c>
    </row>
    <row r="98" spans="2:17" x14ac:dyDescent="0.25">
      <c r="B98" s="144"/>
      <c r="Q98" t="str">
        <f t="shared" si="1"/>
        <v/>
      </c>
    </row>
    <row r="99" spans="2:17" x14ac:dyDescent="0.25">
      <c r="B99" s="144"/>
      <c r="Q99" t="str">
        <f t="shared" si="1"/>
        <v/>
      </c>
    </row>
    <row r="100" spans="2:17" x14ac:dyDescent="0.25">
      <c r="B100" s="144"/>
      <c r="Q100" t="str">
        <f t="shared" si="1"/>
        <v/>
      </c>
    </row>
    <row r="101" spans="2:17" x14ac:dyDescent="0.25">
      <c r="B101" s="144"/>
      <c r="Q101" t="str">
        <f t="shared" si="1"/>
        <v/>
      </c>
    </row>
    <row r="102" spans="2:17" x14ac:dyDescent="0.25">
      <c r="B102" s="144"/>
      <c r="Q102" t="str">
        <f t="shared" si="1"/>
        <v/>
      </c>
    </row>
    <row r="103" spans="2:17" x14ac:dyDescent="0.25">
      <c r="B103" s="144"/>
      <c r="Q103" t="str">
        <f t="shared" si="1"/>
        <v/>
      </c>
    </row>
    <row r="104" spans="2:17" x14ac:dyDescent="0.25">
      <c r="B104" s="144"/>
      <c r="Q104" t="str">
        <f t="shared" si="1"/>
        <v/>
      </c>
    </row>
    <row r="105" spans="2:17" x14ac:dyDescent="0.25">
      <c r="B105" s="144"/>
      <c r="Q105" t="str">
        <f t="shared" si="1"/>
        <v/>
      </c>
    </row>
    <row r="106" spans="2:17" x14ac:dyDescent="0.25">
      <c r="B106" s="144"/>
      <c r="Q106" t="str">
        <f t="shared" si="1"/>
        <v/>
      </c>
    </row>
    <row r="107" spans="2:17" x14ac:dyDescent="0.25">
      <c r="B107" s="144"/>
      <c r="Q107" t="str">
        <f t="shared" si="1"/>
        <v/>
      </c>
    </row>
    <row r="108" spans="2:17" x14ac:dyDescent="0.25">
      <c r="B108" s="144"/>
      <c r="Q108" t="str">
        <f t="shared" si="1"/>
        <v/>
      </c>
    </row>
    <row r="109" spans="2:17" x14ac:dyDescent="0.25">
      <c r="B109" s="144"/>
      <c r="Q109" t="str">
        <f t="shared" si="1"/>
        <v/>
      </c>
    </row>
    <row r="110" spans="2:17" x14ac:dyDescent="0.25">
      <c r="B110" s="144"/>
      <c r="Q110" t="str">
        <f t="shared" si="1"/>
        <v/>
      </c>
    </row>
    <row r="111" spans="2:17" x14ac:dyDescent="0.25">
      <c r="B111" s="144"/>
      <c r="Q111" t="str">
        <f t="shared" si="1"/>
        <v/>
      </c>
    </row>
    <row r="112" spans="2:17" x14ac:dyDescent="0.25">
      <c r="B112" s="144"/>
      <c r="Q112" t="str">
        <f t="shared" si="1"/>
        <v/>
      </c>
    </row>
    <row r="113" spans="2:17" x14ac:dyDescent="0.25">
      <c r="B113" s="144"/>
      <c r="Q113" t="str">
        <f t="shared" si="1"/>
        <v/>
      </c>
    </row>
    <row r="114" spans="2:17" x14ac:dyDescent="0.25">
      <c r="B114" s="144"/>
      <c r="Q114" t="str">
        <f t="shared" si="1"/>
        <v/>
      </c>
    </row>
    <row r="115" spans="2:17" x14ac:dyDescent="0.25">
      <c r="B115" s="144"/>
      <c r="Q115" t="str">
        <f t="shared" si="1"/>
        <v/>
      </c>
    </row>
    <row r="116" spans="2:17" x14ac:dyDescent="0.25">
      <c r="B116" s="144"/>
      <c r="Q116" t="str">
        <f t="shared" si="1"/>
        <v/>
      </c>
    </row>
    <row r="117" spans="2:17" x14ac:dyDescent="0.25">
      <c r="B117" s="144"/>
      <c r="Q117" t="str">
        <f t="shared" si="1"/>
        <v/>
      </c>
    </row>
    <row r="118" spans="2:17" x14ac:dyDescent="0.25">
      <c r="B118" s="144"/>
      <c r="Q118" t="str">
        <f t="shared" si="1"/>
        <v/>
      </c>
    </row>
    <row r="119" spans="2:17" x14ac:dyDescent="0.25">
      <c r="B119" s="144"/>
      <c r="Q119" t="str">
        <f t="shared" si="1"/>
        <v/>
      </c>
    </row>
    <row r="120" spans="2:17" x14ac:dyDescent="0.25">
      <c r="B120" s="144"/>
      <c r="Q120" t="str">
        <f t="shared" si="1"/>
        <v/>
      </c>
    </row>
    <row r="121" spans="2:17" x14ac:dyDescent="0.25">
      <c r="B121" s="144"/>
      <c r="Q121" t="str">
        <f t="shared" si="1"/>
        <v/>
      </c>
    </row>
    <row r="122" spans="2:17" x14ac:dyDescent="0.25">
      <c r="B122" s="144"/>
      <c r="Q122" t="str">
        <f t="shared" si="1"/>
        <v/>
      </c>
    </row>
    <row r="123" spans="2:17" x14ac:dyDescent="0.25">
      <c r="B123" s="144"/>
      <c r="Q123" t="str">
        <f t="shared" si="1"/>
        <v/>
      </c>
    </row>
    <row r="124" spans="2:17" x14ac:dyDescent="0.25">
      <c r="B124" s="144"/>
      <c r="Q124" t="str">
        <f t="shared" si="1"/>
        <v/>
      </c>
    </row>
    <row r="125" spans="2:17" x14ac:dyDescent="0.25">
      <c r="B125" s="144"/>
      <c r="Q125" t="str">
        <f t="shared" si="1"/>
        <v/>
      </c>
    </row>
    <row r="126" spans="2:17" x14ac:dyDescent="0.25">
      <c r="B126" s="144"/>
      <c r="Q126" t="str">
        <f t="shared" si="1"/>
        <v/>
      </c>
    </row>
    <row r="127" spans="2:17" x14ac:dyDescent="0.25">
      <c r="B127" s="144"/>
      <c r="Q127" t="str">
        <f t="shared" si="1"/>
        <v/>
      </c>
    </row>
    <row r="128" spans="2:17" x14ac:dyDescent="0.25">
      <c r="B128" s="144"/>
      <c r="Q128" t="str">
        <f t="shared" si="1"/>
        <v/>
      </c>
    </row>
    <row r="129" spans="2:17" x14ac:dyDescent="0.25">
      <c r="B129" s="144"/>
      <c r="Q129" t="str">
        <f t="shared" si="1"/>
        <v/>
      </c>
    </row>
    <row r="130" spans="2:17" x14ac:dyDescent="0.25">
      <c r="B130" s="144"/>
      <c r="Q130" t="str">
        <f t="shared" si="1"/>
        <v/>
      </c>
    </row>
    <row r="131" spans="2:17" x14ac:dyDescent="0.25">
      <c r="B131" s="144"/>
      <c r="Q131" t="str">
        <f t="shared" si="1"/>
        <v/>
      </c>
    </row>
    <row r="132" spans="2:17" x14ac:dyDescent="0.25">
      <c r="B132" s="144"/>
      <c r="Q132" t="str">
        <f t="shared" si="1"/>
        <v/>
      </c>
    </row>
    <row r="133" spans="2:17" x14ac:dyDescent="0.25">
      <c r="B133" s="144"/>
      <c r="Q133" t="str">
        <f t="shared" si="1"/>
        <v/>
      </c>
    </row>
    <row r="134" spans="2:17" x14ac:dyDescent="0.25">
      <c r="B134" s="144"/>
      <c r="Q134" t="str">
        <f t="shared" si="1"/>
        <v/>
      </c>
    </row>
    <row r="135" spans="2:17" x14ac:dyDescent="0.25">
      <c r="B135" s="144"/>
      <c r="Q135" t="str">
        <f t="shared" si="1"/>
        <v/>
      </c>
    </row>
    <row r="136" spans="2:17" x14ac:dyDescent="0.25">
      <c r="B136" s="144"/>
      <c r="Q136" t="str">
        <f t="shared" ref="Q136:Q199" si="2">IF(B136="","",IF(D136=0,MAX(SUM(E136:M136)-P136,0),(SUM(E136:F136)-P136)))</f>
        <v/>
      </c>
    </row>
    <row r="137" spans="2:17" x14ac:dyDescent="0.25">
      <c r="B137" s="144"/>
      <c r="Q137" t="str">
        <f t="shared" si="2"/>
        <v/>
      </c>
    </row>
    <row r="138" spans="2:17" x14ac:dyDescent="0.25">
      <c r="B138" s="144"/>
      <c r="Q138" t="str">
        <f t="shared" si="2"/>
        <v/>
      </c>
    </row>
    <row r="139" spans="2:17" x14ac:dyDescent="0.25">
      <c r="B139" s="144"/>
      <c r="Q139" t="str">
        <f t="shared" si="2"/>
        <v/>
      </c>
    </row>
    <row r="140" spans="2:17" x14ac:dyDescent="0.25">
      <c r="B140" s="144"/>
      <c r="Q140" t="str">
        <f t="shared" si="2"/>
        <v/>
      </c>
    </row>
    <row r="141" spans="2:17" x14ac:dyDescent="0.25">
      <c r="B141" s="144"/>
      <c r="Q141" t="str">
        <f t="shared" si="2"/>
        <v/>
      </c>
    </row>
    <row r="142" spans="2:17" x14ac:dyDescent="0.25">
      <c r="B142" s="144"/>
      <c r="Q142" t="str">
        <f t="shared" si="2"/>
        <v/>
      </c>
    </row>
    <row r="143" spans="2:17" x14ac:dyDescent="0.25">
      <c r="B143" s="144"/>
      <c r="Q143" t="str">
        <f t="shared" si="2"/>
        <v/>
      </c>
    </row>
    <row r="144" spans="2:17" x14ac:dyDescent="0.25">
      <c r="B144" s="144"/>
      <c r="Q144" t="str">
        <f t="shared" si="2"/>
        <v/>
      </c>
    </row>
    <row r="145" spans="2:17" x14ac:dyDescent="0.25">
      <c r="B145" s="144"/>
      <c r="Q145" t="str">
        <f t="shared" si="2"/>
        <v/>
      </c>
    </row>
    <row r="146" spans="2:17" x14ac:dyDescent="0.25">
      <c r="B146" s="144"/>
      <c r="Q146" t="str">
        <f t="shared" si="2"/>
        <v/>
      </c>
    </row>
    <row r="147" spans="2:17" x14ac:dyDescent="0.25">
      <c r="B147" s="144"/>
      <c r="Q147" t="str">
        <f t="shared" si="2"/>
        <v/>
      </c>
    </row>
    <row r="148" spans="2:17" x14ac:dyDescent="0.25">
      <c r="B148" s="144"/>
      <c r="Q148" t="str">
        <f t="shared" si="2"/>
        <v/>
      </c>
    </row>
    <row r="149" spans="2:17" x14ac:dyDescent="0.25">
      <c r="B149" s="144"/>
      <c r="Q149" t="str">
        <f t="shared" si="2"/>
        <v/>
      </c>
    </row>
    <row r="150" spans="2:17" x14ac:dyDescent="0.25">
      <c r="B150" s="144"/>
      <c r="Q150" t="str">
        <f t="shared" si="2"/>
        <v/>
      </c>
    </row>
    <row r="151" spans="2:17" x14ac:dyDescent="0.25">
      <c r="B151" s="144"/>
      <c r="Q151" t="str">
        <f t="shared" si="2"/>
        <v/>
      </c>
    </row>
    <row r="152" spans="2:17" x14ac:dyDescent="0.25">
      <c r="B152" s="144"/>
      <c r="Q152" t="str">
        <f t="shared" si="2"/>
        <v/>
      </c>
    </row>
    <row r="153" spans="2:17" x14ac:dyDescent="0.25">
      <c r="B153" s="144"/>
      <c r="Q153" t="str">
        <f t="shared" si="2"/>
        <v/>
      </c>
    </row>
    <row r="154" spans="2:17" x14ac:dyDescent="0.25">
      <c r="B154" s="144"/>
      <c r="Q154" t="str">
        <f t="shared" si="2"/>
        <v/>
      </c>
    </row>
    <row r="155" spans="2:17" x14ac:dyDescent="0.25">
      <c r="B155" s="144"/>
      <c r="Q155" t="str">
        <f t="shared" si="2"/>
        <v/>
      </c>
    </row>
    <row r="156" spans="2:17" x14ac:dyDescent="0.25">
      <c r="B156" s="144"/>
      <c r="Q156" t="str">
        <f t="shared" si="2"/>
        <v/>
      </c>
    </row>
    <row r="157" spans="2:17" x14ac:dyDescent="0.25">
      <c r="B157" s="144"/>
      <c r="Q157" t="str">
        <f t="shared" si="2"/>
        <v/>
      </c>
    </row>
    <row r="158" spans="2:17" x14ac:dyDescent="0.25">
      <c r="B158" s="144"/>
      <c r="Q158" t="str">
        <f t="shared" si="2"/>
        <v/>
      </c>
    </row>
    <row r="159" spans="2:17" x14ac:dyDescent="0.25">
      <c r="B159" s="144"/>
      <c r="Q159" t="str">
        <f t="shared" si="2"/>
        <v/>
      </c>
    </row>
    <row r="160" spans="2:17" x14ac:dyDescent="0.25">
      <c r="B160" s="144"/>
      <c r="Q160" t="str">
        <f t="shared" si="2"/>
        <v/>
      </c>
    </row>
    <row r="161" spans="2:17" x14ac:dyDescent="0.25">
      <c r="B161" s="144"/>
      <c r="Q161" t="str">
        <f t="shared" si="2"/>
        <v/>
      </c>
    </row>
    <row r="162" spans="2:17" x14ac:dyDescent="0.25">
      <c r="B162" s="144"/>
      <c r="Q162" t="str">
        <f t="shared" si="2"/>
        <v/>
      </c>
    </row>
    <row r="163" spans="2:17" x14ac:dyDescent="0.25">
      <c r="B163" s="144"/>
      <c r="Q163" t="str">
        <f t="shared" si="2"/>
        <v/>
      </c>
    </row>
    <row r="164" spans="2:17" x14ac:dyDescent="0.25">
      <c r="B164" s="144"/>
      <c r="Q164" t="str">
        <f t="shared" si="2"/>
        <v/>
      </c>
    </row>
    <row r="165" spans="2:17" x14ac:dyDescent="0.25">
      <c r="B165" s="144"/>
      <c r="Q165" t="str">
        <f t="shared" si="2"/>
        <v/>
      </c>
    </row>
    <row r="166" spans="2:17" x14ac:dyDescent="0.25">
      <c r="B166" s="144"/>
      <c r="Q166" t="str">
        <f t="shared" si="2"/>
        <v/>
      </c>
    </row>
    <row r="167" spans="2:17" x14ac:dyDescent="0.25">
      <c r="B167" s="144"/>
      <c r="Q167" t="str">
        <f t="shared" si="2"/>
        <v/>
      </c>
    </row>
    <row r="168" spans="2:17" x14ac:dyDescent="0.25">
      <c r="B168" s="144"/>
      <c r="Q168" t="str">
        <f t="shared" si="2"/>
        <v/>
      </c>
    </row>
    <row r="169" spans="2:17" x14ac:dyDescent="0.25">
      <c r="B169" s="144"/>
      <c r="Q169" t="str">
        <f t="shared" si="2"/>
        <v/>
      </c>
    </row>
    <row r="170" spans="2:17" x14ac:dyDescent="0.25">
      <c r="B170" s="144"/>
      <c r="Q170" t="str">
        <f t="shared" si="2"/>
        <v/>
      </c>
    </row>
    <row r="171" spans="2:17" x14ac:dyDescent="0.25">
      <c r="B171" s="144"/>
      <c r="Q171" t="str">
        <f t="shared" si="2"/>
        <v/>
      </c>
    </row>
    <row r="172" spans="2:17" x14ac:dyDescent="0.25">
      <c r="B172" s="144"/>
      <c r="Q172" t="str">
        <f t="shared" si="2"/>
        <v/>
      </c>
    </row>
    <row r="173" spans="2:17" x14ac:dyDescent="0.25">
      <c r="B173" s="144"/>
      <c r="Q173" t="str">
        <f t="shared" si="2"/>
        <v/>
      </c>
    </row>
    <row r="174" spans="2:17" x14ac:dyDescent="0.25">
      <c r="B174" s="144"/>
      <c r="Q174" t="str">
        <f t="shared" si="2"/>
        <v/>
      </c>
    </row>
    <row r="175" spans="2:17" x14ac:dyDescent="0.25">
      <c r="B175" s="144"/>
      <c r="Q175" t="str">
        <f t="shared" si="2"/>
        <v/>
      </c>
    </row>
    <row r="176" spans="2:17" x14ac:dyDescent="0.25">
      <c r="B176" s="144"/>
      <c r="Q176" t="str">
        <f t="shared" si="2"/>
        <v/>
      </c>
    </row>
    <row r="177" spans="2:17" x14ac:dyDescent="0.25">
      <c r="B177" s="144"/>
      <c r="Q177" t="str">
        <f t="shared" si="2"/>
        <v/>
      </c>
    </row>
    <row r="178" spans="2:17" x14ac:dyDescent="0.25">
      <c r="B178" s="144"/>
      <c r="Q178" t="str">
        <f t="shared" si="2"/>
        <v/>
      </c>
    </row>
    <row r="179" spans="2:17" x14ac:dyDescent="0.25">
      <c r="B179" s="144"/>
      <c r="Q179" t="str">
        <f t="shared" si="2"/>
        <v/>
      </c>
    </row>
    <row r="180" spans="2:17" x14ac:dyDescent="0.25">
      <c r="B180" s="144"/>
      <c r="Q180" t="str">
        <f t="shared" si="2"/>
        <v/>
      </c>
    </row>
    <row r="181" spans="2:17" x14ac:dyDescent="0.25">
      <c r="B181" s="144"/>
      <c r="Q181" t="str">
        <f t="shared" si="2"/>
        <v/>
      </c>
    </row>
    <row r="182" spans="2:17" x14ac:dyDescent="0.25">
      <c r="B182" s="144"/>
      <c r="Q182" t="str">
        <f t="shared" si="2"/>
        <v/>
      </c>
    </row>
    <row r="183" spans="2:17" x14ac:dyDescent="0.25">
      <c r="B183" s="144"/>
      <c r="Q183" t="str">
        <f t="shared" si="2"/>
        <v/>
      </c>
    </row>
    <row r="184" spans="2:17" x14ac:dyDescent="0.25">
      <c r="B184" s="144"/>
      <c r="Q184" t="str">
        <f t="shared" si="2"/>
        <v/>
      </c>
    </row>
    <row r="185" spans="2:17" x14ac:dyDescent="0.25">
      <c r="B185" s="144"/>
      <c r="Q185" t="str">
        <f t="shared" si="2"/>
        <v/>
      </c>
    </row>
    <row r="186" spans="2:17" x14ac:dyDescent="0.25">
      <c r="B186" s="144"/>
      <c r="Q186" t="str">
        <f t="shared" si="2"/>
        <v/>
      </c>
    </row>
    <row r="187" spans="2:17" x14ac:dyDescent="0.25">
      <c r="B187" s="144"/>
      <c r="Q187" t="str">
        <f t="shared" si="2"/>
        <v/>
      </c>
    </row>
    <row r="188" spans="2:17" x14ac:dyDescent="0.25">
      <c r="B188" s="144"/>
      <c r="Q188" t="str">
        <f t="shared" si="2"/>
        <v/>
      </c>
    </row>
    <row r="189" spans="2:17" x14ac:dyDescent="0.25">
      <c r="B189" s="144"/>
      <c r="Q189" t="str">
        <f t="shared" si="2"/>
        <v/>
      </c>
    </row>
    <row r="190" spans="2:17" x14ac:dyDescent="0.25">
      <c r="B190" s="144"/>
      <c r="Q190" t="str">
        <f t="shared" si="2"/>
        <v/>
      </c>
    </row>
    <row r="191" spans="2:17" x14ac:dyDescent="0.25">
      <c r="B191" s="144"/>
      <c r="Q191" t="str">
        <f t="shared" si="2"/>
        <v/>
      </c>
    </row>
    <row r="192" spans="2:17" x14ac:dyDescent="0.25">
      <c r="B192" s="144"/>
      <c r="Q192" t="str">
        <f t="shared" si="2"/>
        <v/>
      </c>
    </row>
    <row r="193" spans="2:17" x14ac:dyDescent="0.25">
      <c r="B193" s="144"/>
      <c r="Q193" t="str">
        <f t="shared" si="2"/>
        <v/>
      </c>
    </row>
    <row r="194" spans="2:17" x14ac:dyDescent="0.25">
      <c r="B194" s="144"/>
      <c r="Q194" t="str">
        <f t="shared" si="2"/>
        <v/>
      </c>
    </row>
    <row r="195" spans="2:17" x14ac:dyDescent="0.25">
      <c r="B195" s="144"/>
      <c r="Q195" t="str">
        <f t="shared" si="2"/>
        <v/>
      </c>
    </row>
    <row r="196" spans="2:17" x14ac:dyDescent="0.25">
      <c r="B196" s="144"/>
      <c r="Q196" t="str">
        <f t="shared" si="2"/>
        <v/>
      </c>
    </row>
    <row r="197" spans="2:17" x14ac:dyDescent="0.25">
      <c r="B197" s="144"/>
      <c r="Q197" t="str">
        <f t="shared" si="2"/>
        <v/>
      </c>
    </row>
    <row r="198" spans="2:17" x14ac:dyDescent="0.25">
      <c r="B198" s="144"/>
      <c r="Q198" t="str">
        <f t="shared" si="2"/>
        <v/>
      </c>
    </row>
    <row r="199" spans="2:17" x14ac:dyDescent="0.25">
      <c r="B199" s="144"/>
      <c r="Q199" t="str">
        <f t="shared" si="2"/>
        <v/>
      </c>
    </row>
    <row r="200" spans="2:17" x14ac:dyDescent="0.25">
      <c r="B200" s="144"/>
      <c r="Q200" t="str">
        <f t="shared" ref="Q200:Q263" si="3">IF(B200="","",IF(D200=0,MAX(SUM(E200:M200)-P200,0),(SUM(E200:F200)-P200)))</f>
        <v/>
      </c>
    </row>
    <row r="201" spans="2:17" x14ac:dyDescent="0.25">
      <c r="B201" s="144"/>
      <c r="Q201" t="str">
        <f t="shared" si="3"/>
        <v/>
      </c>
    </row>
    <row r="202" spans="2:17" x14ac:dyDescent="0.25">
      <c r="B202" s="144"/>
      <c r="Q202" t="str">
        <f t="shared" si="3"/>
        <v/>
      </c>
    </row>
    <row r="203" spans="2:17" x14ac:dyDescent="0.25">
      <c r="B203" s="144"/>
      <c r="Q203" t="str">
        <f t="shared" si="3"/>
        <v/>
      </c>
    </row>
    <row r="204" spans="2:17" x14ac:dyDescent="0.25">
      <c r="B204" s="144"/>
      <c r="Q204" t="str">
        <f t="shared" si="3"/>
        <v/>
      </c>
    </row>
    <row r="205" spans="2:17" x14ac:dyDescent="0.25">
      <c r="B205" s="144"/>
      <c r="Q205" t="str">
        <f t="shared" si="3"/>
        <v/>
      </c>
    </row>
    <row r="206" spans="2:17" x14ac:dyDescent="0.25">
      <c r="B206" s="144"/>
      <c r="Q206" t="str">
        <f t="shared" si="3"/>
        <v/>
      </c>
    </row>
    <row r="207" spans="2:17" x14ac:dyDescent="0.25">
      <c r="B207" s="144"/>
      <c r="Q207" t="str">
        <f t="shared" si="3"/>
        <v/>
      </c>
    </row>
    <row r="208" spans="2:17" x14ac:dyDescent="0.25">
      <c r="B208" s="144"/>
      <c r="Q208" t="str">
        <f t="shared" si="3"/>
        <v/>
      </c>
    </row>
    <row r="209" spans="2:17" x14ac:dyDescent="0.25">
      <c r="B209" s="144"/>
      <c r="Q209" t="str">
        <f t="shared" si="3"/>
        <v/>
      </c>
    </row>
    <row r="210" spans="2:17" x14ac:dyDescent="0.25">
      <c r="B210" s="144"/>
      <c r="Q210" t="str">
        <f t="shared" si="3"/>
        <v/>
      </c>
    </row>
    <row r="211" spans="2:17" x14ac:dyDescent="0.25">
      <c r="B211" s="144"/>
      <c r="Q211" t="str">
        <f t="shared" si="3"/>
        <v/>
      </c>
    </row>
    <row r="212" spans="2:17" x14ac:dyDescent="0.25">
      <c r="B212" s="144"/>
      <c r="Q212" t="str">
        <f t="shared" si="3"/>
        <v/>
      </c>
    </row>
    <row r="213" spans="2:17" x14ac:dyDescent="0.25">
      <c r="B213" s="144"/>
      <c r="Q213" t="str">
        <f t="shared" si="3"/>
        <v/>
      </c>
    </row>
    <row r="214" spans="2:17" x14ac:dyDescent="0.25">
      <c r="B214" s="144"/>
      <c r="Q214" t="str">
        <f t="shared" si="3"/>
        <v/>
      </c>
    </row>
    <row r="215" spans="2:17" x14ac:dyDescent="0.25">
      <c r="B215" s="144"/>
      <c r="Q215" t="str">
        <f t="shared" si="3"/>
        <v/>
      </c>
    </row>
    <row r="216" spans="2:17" x14ac:dyDescent="0.25">
      <c r="B216" s="144"/>
      <c r="Q216" t="str">
        <f t="shared" si="3"/>
        <v/>
      </c>
    </row>
    <row r="217" spans="2:17" x14ac:dyDescent="0.25">
      <c r="B217" s="144"/>
      <c r="Q217" t="str">
        <f t="shared" si="3"/>
        <v/>
      </c>
    </row>
    <row r="218" spans="2:17" x14ac:dyDescent="0.25">
      <c r="B218" s="144"/>
      <c r="Q218" t="str">
        <f t="shared" si="3"/>
        <v/>
      </c>
    </row>
    <row r="219" spans="2:17" x14ac:dyDescent="0.25">
      <c r="B219" s="144"/>
      <c r="Q219" t="str">
        <f t="shared" si="3"/>
        <v/>
      </c>
    </row>
    <row r="220" spans="2:17" x14ac:dyDescent="0.25">
      <c r="B220" s="144"/>
      <c r="Q220" t="str">
        <f t="shared" si="3"/>
        <v/>
      </c>
    </row>
    <row r="221" spans="2:17" x14ac:dyDescent="0.25">
      <c r="B221" s="144"/>
      <c r="Q221" t="str">
        <f t="shared" si="3"/>
        <v/>
      </c>
    </row>
    <row r="222" spans="2:17" x14ac:dyDescent="0.25">
      <c r="B222" s="144"/>
      <c r="Q222" t="str">
        <f t="shared" si="3"/>
        <v/>
      </c>
    </row>
    <row r="223" spans="2:17" x14ac:dyDescent="0.25">
      <c r="B223" s="144"/>
      <c r="Q223" t="str">
        <f t="shared" si="3"/>
        <v/>
      </c>
    </row>
    <row r="224" spans="2:17" x14ac:dyDescent="0.25">
      <c r="B224" s="144"/>
      <c r="Q224" t="str">
        <f t="shared" si="3"/>
        <v/>
      </c>
    </row>
    <row r="225" spans="2:17" x14ac:dyDescent="0.25">
      <c r="B225" s="144"/>
      <c r="Q225" t="str">
        <f t="shared" si="3"/>
        <v/>
      </c>
    </row>
    <row r="226" spans="2:17" x14ac:dyDescent="0.25">
      <c r="B226" s="144"/>
      <c r="Q226" t="str">
        <f t="shared" si="3"/>
        <v/>
      </c>
    </row>
    <row r="227" spans="2:17" x14ac:dyDescent="0.25">
      <c r="B227" s="144"/>
      <c r="Q227" t="str">
        <f t="shared" si="3"/>
        <v/>
      </c>
    </row>
    <row r="228" spans="2:17" x14ac:dyDescent="0.25">
      <c r="B228" s="144"/>
      <c r="Q228" t="str">
        <f t="shared" si="3"/>
        <v/>
      </c>
    </row>
    <row r="229" spans="2:17" x14ac:dyDescent="0.25">
      <c r="B229" s="144"/>
      <c r="Q229" t="str">
        <f t="shared" si="3"/>
        <v/>
      </c>
    </row>
    <row r="230" spans="2:17" x14ac:dyDescent="0.25">
      <c r="B230" s="144"/>
      <c r="Q230" t="str">
        <f t="shared" si="3"/>
        <v/>
      </c>
    </row>
    <row r="231" spans="2:17" x14ac:dyDescent="0.25">
      <c r="B231" s="144"/>
      <c r="Q231" t="str">
        <f t="shared" si="3"/>
        <v/>
      </c>
    </row>
    <row r="232" spans="2:17" x14ac:dyDescent="0.25">
      <c r="B232" s="144"/>
      <c r="Q232" t="str">
        <f t="shared" si="3"/>
        <v/>
      </c>
    </row>
    <row r="233" spans="2:17" x14ac:dyDescent="0.25">
      <c r="B233" s="144"/>
      <c r="Q233" t="str">
        <f t="shared" si="3"/>
        <v/>
      </c>
    </row>
    <row r="234" spans="2:17" x14ac:dyDescent="0.25">
      <c r="B234" s="144"/>
      <c r="Q234" t="str">
        <f t="shared" si="3"/>
        <v/>
      </c>
    </row>
    <row r="235" spans="2:17" x14ac:dyDescent="0.25">
      <c r="B235" s="144"/>
      <c r="Q235" t="str">
        <f t="shared" si="3"/>
        <v/>
      </c>
    </row>
    <row r="236" spans="2:17" x14ac:dyDescent="0.25">
      <c r="B236" s="144"/>
      <c r="Q236" t="str">
        <f t="shared" si="3"/>
        <v/>
      </c>
    </row>
    <row r="237" spans="2:17" x14ac:dyDescent="0.25">
      <c r="B237" s="144"/>
      <c r="Q237" t="str">
        <f t="shared" si="3"/>
        <v/>
      </c>
    </row>
    <row r="238" spans="2:17" x14ac:dyDescent="0.25">
      <c r="B238" s="144"/>
      <c r="Q238" t="str">
        <f t="shared" si="3"/>
        <v/>
      </c>
    </row>
    <row r="239" spans="2:17" x14ac:dyDescent="0.25">
      <c r="B239" s="144"/>
      <c r="Q239" t="str">
        <f t="shared" si="3"/>
        <v/>
      </c>
    </row>
    <row r="240" spans="2:17" x14ac:dyDescent="0.25">
      <c r="B240" s="144"/>
      <c r="Q240" t="str">
        <f t="shared" si="3"/>
        <v/>
      </c>
    </row>
    <row r="241" spans="2:17" x14ac:dyDescent="0.25">
      <c r="B241" s="144"/>
      <c r="Q241" t="str">
        <f t="shared" si="3"/>
        <v/>
      </c>
    </row>
    <row r="242" spans="2:17" x14ac:dyDescent="0.25">
      <c r="B242" s="144"/>
      <c r="Q242" t="str">
        <f t="shared" si="3"/>
        <v/>
      </c>
    </row>
    <row r="243" spans="2:17" x14ac:dyDescent="0.25">
      <c r="B243" s="144"/>
      <c r="Q243" t="str">
        <f t="shared" si="3"/>
        <v/>
      </c>
    </row>
    <row r="244" spans="2:17" x14ac:dyDescent="0.25">
      <c r="B244" s="144"/>
      <c r="Q244" t="str">
        <f t="shared" si="3"/>
        <v/>
      </c>
    </row>
    <row r="245" spans="2:17" x14ac:dyDescent="0.25">
      <c r="B245" s="144"/>
      <c r="Q245" t="str">
        <f t="shared" si="3"/>
        <v/>
      </c>
    </row>
    <row r="246" spans="2:17" x14ac:dyDescent="0.25">
      <c r="B246" s="144"/>
      <c r="Q246" t="str">
        <f t="shared" si="3"/>
        <v/>
      </c>
    </row>
    <row r="247" spans="2:17" x14ac:dyDescent="0.25">
      <c r="B247" s="144"/>
      <c r="Q247" t="str">
        <f t="shared" si="3"/>
        <v/>
      </c>
    </row>
    <row r="248" spans="2:17" x14ac:dyDescent="0.25">
      <c r="B248" s="144"/>
      <c r="Q248" t="str">
        <f t="shared" si="3"/>
        <v/>
      </c>
    </row>
    <row r="249" spans="2:17" x14ac:dyDescent="0.25">
      <c r="B249" s="144"/>
      <c r="Q249" t="str">
        <f t="shared" si="3"/>
        <v/>
      </c>
    </row>
    <row r="250" spans="2:17" x14ac:dyDescent="0.25">
      <c r="B250" s="144"/>
      <c r="Q250" t="str">
        <f t="shared" si="3"/>
        <v/>
      </c>
    </row>
    <row r="251" spans="2:17" x14ac:dyDescent="0.25">
      <c r="B251" s="144"/>
      <c r="Q251" t="str">
        <f t="shared" si="3"/>
        <v/>
      </c>
    </row>
    <row r="252" spans="2:17" x14ac:dyDescent="0.25">
      <c r="B252" s="144"/>
      <c r="Q252" t="str">
        <f t="shared" si="3"/>
        <v/>
      </c>
    </row>
    <row r="253" spans="2:17" x14ac:dyDescent="0.25">
      <c r="B253" s="144"/>
      <c r="Q253" t="str">
        <f t="shared" si="3"/>
        <v/>
      </c>
    </row>
    <row r="254" spans="2:17" x14ac:dyDescent="0.25">
      <c r="B254" s="144"/>
      <c r="Q254" t="str">
        <f t="shared" si="3"/>
        <v/>
      </c>
    </row>
    <row r="255" spans="2:17" x14ac:dyDescent="0.25">
      <c r="B255" s="144"/>
      <c r="Q255" t="str">
        <f t="shared" si="3"/>
        <v/>
      </c>
    </row>
    <row r="256" spans="2:17" x14ac:dyDescent="0.25">
      <c r="B256" s="144"/>
      <c r="Q256" t="str">
        <f t="shared" si="3"/>
        <v/>
      </c>
    </row>
    <row r="257" spans="2:17" x14ac:dyDescent="0.25">
      <c r="B257" s="144"/>
      <c r="Q257" t="str">
        <f t="shared" si="3"/>
        <v/>
      </c>
    </row>
    <row r="258" spans="2:17" x14ac:dyDescent="0.25">
      <c r="B258" s="144"/>
      <c r="Q258" t="str">
        <f t="shared" si="3"/>
        <v/>
      </c>
    </row>
    <row r="259" spans="2:17" x14ac:dyDescent="0.25">
      <c r="B259" s="144"/>
      <c r="Q259" t="str">
        <f t="shared" si="3"/>
        <v/>
      </c>
    </row>
    <row r="260" spans="2:17" x14ac:dyDescent="0.25">
      <c r="B260" s="144"/>
      <c r="Q260" t="str">
        <f t="shared" si="3"/>
        <v/>
      </c>
    </row>
    <row r="261" spans="2:17" x14ac:dyDescent="0.25">
      <c r="B261" s="144"/>
      <c r="Q261" t="str">
        <f t="shared" si="3"/>
        <v/>
      </c>
    </row>
    <row r="262" spans="2:17" x14ac:dyDescent="0.25">
      <c r="B262" s="144"/>
      <c r="Q262" t="str">
        <f t="shared" si="3"/>
        <v/>
      </c>
    </row>
    <row r="263" spans="2:17" x14ac:dyDescent="0.25">
      <c r="B263" s="144"/>
      <c r="Q263" t="str">
        <f t="shared" si="3"/>
        <v/>
      </c>
    </row>
    <row r="264" spans="2:17" x14ac:dyDescent="0.25">
      <c r="B264" s="144"/>
      <c r="Q264" t="str">
        <f t="shared" ref="Q264:Q327" si="4">IF(B264="","",IF(D264=0,MAX(SUM(E264:M264)-P264,0),(SUM(E264:F264)-P264)))</f>
        <v/>
      </c>
    </row>
    <row r="265" spans="2:17" x14ac:dyDescent="0.25">
      <c r="B265" s="144"/>
      <c r="Q265" t="str">
        <f t="shared" si="4"/>
        <v/>
      </c>
    </row>
    <row r="266" spans="2:17" x14ac:dyDescent="0.25">
      <c r="B266" s="144"/>
      <c r="Q266" t="str">
        <f t="shared" si="4"/>
        <v/>
      </c>
    </row>
    <row r="267" spans="2:17" x14ac:dyDescent="0.25">
      <c r="B267" s="144"/>
      <c r="Q267" t="str">
        <f t="shared" si="4"/>
        <v/>
      </c>
    </row>
    <row r="268" spans="2:17" x14ac:dyDescent="0.25">
      <c r="B268" s="144"/>
      <c r="Q268" t="str">
        <f t="shared" si="4"/>
        <v/>
      </c>
    </row>
    <row r="269" spans="2:17" x14ac:dyDescent="0.25">
      <c r="B269" s="144"/>
      <c r="Q269" t="str">
        <f t="shared" si="4"/>
        <v/>
      </c>
    </row>
    <row r="270" spans="2:17" x14ac:dyDescent="0.25">
      <c r="B270" s="144"/>
      <c r="Q270" t="str">
        <f t="shared" si="4"/>
        <v/>
      </c>
    </row>
    <row r="271" spans="2:17" x14ac:dyDescent="0.25">
      <c r="B271" s="144"/>
      <c r="Q271" t="str">
        <f t="shared" si="4"/>
        <v/>
      </c>
    </row>
    <row r="272" spans="2:17" x14ac:dyDescent="0.25">
      <c r="B272" s="144"/>
      <c r="Q272" t="str">
        <f t="shared" si="4"/>
        <v/>
      </c>
    </row>
    <row r="273" spans="2:17" x14ac:dyDescent="0.25">
      <c r="B273" s="144"/>
      <c r="Q273" t="str">
        <f t="shared" si="4"/>
        <v/>
      </c>
    </row>
    <row r="274" spans="2:17" x14ac:dyDescent="0.25">
      <c r="B274" s="144"/>
      <c r="Q274" t="str">
        <f t="shared" si="4"/>
        <v/>
      </c>
    </row>
    <row r="275" spans="2:17" x14ac:dyDescent="0.25">
      <c r="B275" s="144"/>
      <c r="Q275" t="str">
        <f t="shared" si="4"/>
        <v/>
      </c>
    </row>
    <row r="276" spans="2:17" x14ac:dyDescent="0.25">
      <c r="B276" s="144"/>
      <c r="Q276" t="str">
        <f t="shared" si="4"/>
        <v/>
      </c>
    </row>
    <row r="277" spans="2:17" x14ac:dyDescent="0.25">
      <c r="B277" s="144"/>
      <c r="Q277" t="str">
        <f t="shared" si="4"/>
        <v/>
      </c>
    </row>
    <row r="278" spans="2:17" x14ac:dyDescent="0.25">
      <c r="B278" s="144"/>
      <c r="Q278" t="str">
        <f t="shared" si="4"/>
        <v/>
      </c>
    </row>
    <row r="279" spans="2:17" x14ac:dyDescent="0.25">
      <c r="B279" s="144"/>
      <c r="Q279" t="str">
        <f t="shared" si="4"/>
        <v/>
      </c>
    </row>
    <row r="280" spans="2:17" x14ac:dyDescent="0.25">
      <c r="B280" s="144"/>
      <c r="Q280" t="str">
        <f t="shared" si="4"/>
        <v/>
      </c>
    </row>
    <row r="281" spans="2:17" x14ac:dyDescent="0.25">
      <c r="B281" s="144"/>
      <c r="Q281" t="str">
        <f t="shared" si="4"/>
        <v/>
      </c>
    </row>
    <row r="282" spans="2:17" x14ac:dyDescent="0.25">
      <c r="B282" s="144"/>
      <c r="Q282" t="str">
        <f t="shared" si="4"/>
        <v/>
      </c>
    </row>
    <row r="283" spans="2:17" x14ac:dyDescent="0.25">
      <c r="B283" s="144"/>
      <c r="Q283" t="str">
        <f t="shared" si="4"/>
        <v/>
      </c>
    </row>
    <row r="284" spans="2:17" x14ac:dyDescent="0.25">
      <c r="B284" s="144"/>
      <c r="Q284" t="str">
        <f t="shared" si="4"/>
        <v/>
      </c>
    </row>
    <row r="285" spans="2:17" x14ac:dyDescent="0.25">
      <c r="B285" s="144"/>
      <c r="Q285" t="str">
        <f t="shared" si="4"/>
        <v/>
      </c>
    </row>
    <row r="286" spans="2:17" x14ac:dyDescent="0.25">
      <c r="B286" s="144"/>
      <c r="Q286" t="str">
        <f t="shared" si="4"/>
        <v/>
      </c>
    </row>
    <row r="287" spans="2:17" x14ac:dyDescent="0.25">
      <c r="B287" s="144"/>
      <c r="Q287" t="str">
        <f t="shared" si="4"/>
        <v/>
      </c>
    </row>
    <row r="288" spans="2:17" x14ac:dyDescent="0.25">
      <c r="B288" s="144"/>
      <c r="Q288" t="str">
        <f t="shared" si="4"/>
        <v/>
      </c>
    </row>
    <row r="289" spans="2:17" x14ac:dyDescent="0.25">
      <c r="B289" s="144"/>
      <c r="Q289" t="str">
        <f t="shared" si="4"/>
        <v/>
      </c>
    </row>
    <row r="290" spans="2:17" x14ac:dyDescent="0.25">
      <c r="B290" s="144"/>
      <c r="Q290" t="str">
        <f t="shared" si="4"/>
        <v/>
      </c>
    </row>
    <row r="291" spans="2:17" x14ac:dyDescent="0.25">
      <c r="B291" s="144"/>
      <c r="Q291" t="str">
        <f t="shared" si="4"/>
        <v/>
      </c>
    </row>
    <row r="292" spans="2:17" x14ac:dyDescent="0.25">
      <c r="B292" s="144"/>
      <c r="Q292" t="str">
        <f t="shared" si="4"/>
        <v/>
      </c>
    </row>
    <row r="293" spans="2:17" x14ac:dyDescent="0.25">
      <c r="B293" s="144"/>
      <c r="Q293" t="str">
        <f t="shared" si="4"/>
        <v/>
      </c>
    </row>
    <row r="294" spans="2:17" x14ac:dyDescent="0.25">
      <c r="B294" s="144"/>
      <c r="Q294" t="str">
        <f t="shared" si="4"/>
        <v/>
      </c>
    </row>
    <row r="295" spans="2:17" x14ac:dyDescent="0.25">
      <c r="B295" s="144"/>
      <c r="Q295" t="str">
        <f t="shared" si="4"/>
        <v/>
      </c>
    </row>
    <row r="296" spans="2:17" x14ac:dyDescent="0.25">
      <c r="B296" s="144"/>
      <c r="Q296" t="str">
        <f t="shared" si="4"/>
        <v/>
      </c>
    </row>
    <row r="297" spans="2:17" x14ac:dyDescent="0.25">
      <c r="B297" s="144"/>
      <c r="Q297" t="str">
        <f t="shared" si="4"/>
        <v/>
      </c>
    </row>
    <row r="298" spans="2:17" x14ac:dyDescent="0.25">
      <c r="B298" s="144"/>
      <c r="Q298" t="str">
        <f t="shared" si="4"/>
        <v/>
      </c>
    </row>
    <row r="299" spans="2:17" x14ac:dyDescent="0.25">
      <c r="B299" s="144"/>
      <c r="Q299" t="str">
        <f t="shared" si="4"/>
        <v/>
      </c>
    </row>
    <row r="300" spans="2:17" x14ac:dyDescent="0.25">
      <c r="B300" s="144"/>
      <c r="Q300" t="str">
        <f t="shared" si="4"/>
        <v/>
      </c>
    </row>
    <row r="301" spans="2:17" x14ac:dyDescent="0.25">
      <c r="B301" s="144"/>
      <c r="Q301" t="str">
        <f t="shared" si="4"/>
        <v/>
      </c>
    </row>
    <row r="302" spans="2:17" x14ac:dyDescent="0.25">
      <c r="B302" s="144"/>
      <c r="Q302" t="str">
        <f t="shared" si="4"/>
        <v/>
      </c>
    </row>
    <row r="303" spans="2:17" x14ac:dyDescent="0.25">
      <c r="B303" s="144"/>
      <c r="Q303" t="str">
        <f t="shared" si="4"/>
        <v/>
      </c>
    </row>
    <row r="304" spans="2:17" x14ac:dyDescent="0.25">
      <c r="B304" s="144"/>
      <c r="Q304" t="str">
        <f t="shared" si="4"/>
        <v/>
      </c>
    </row>
    <row r="305" spans="2:17" x14ac:dyDescent="0.25">
      <c r="B305" s="144"/>
      <c r="Q305" t="str">
        <f t="shared" si="4"/>
        <v/>
      </c>
    </row>
    <row r="306" spans="2:17" x14ac:dyDescent="0.25">
      <c r="B306" s="144"/>
      <c r="Q306" t="str">
        <f t="shared" si="4"/>
        <v/>
      </c>
    </row>
    <row r="307" spans="2:17" x14ac:dyDescent="0.25">
      <c r="B307" s="144"/>
      <c r="Q307" t="str">
        <f t="shared" si="4"/>
        <v/>
      </c>
    </row>
    <row r="308" spans="2:17" x14ac:dyDescent="0.25">
      <c r="B308" s="144"/>
      <c r="Q308" t="str">
        <f t="shared" si="4"/>
        <v/>
      </c>
    </row>
    <row r="309" spans="2:17" x14ac:dyDescent="0.25">
      <c r="B309" s="144"/>
      <c r="Q309" t="str">
        <f t="shared" si="4"/>
        <v/>
      </c>
    </row>
    <row r="310" spans="2:17" x14ac:dyDescent="0.25">
      <c r="B310" s="144"/>
      <c r="Q310" t="str">
        <f t="shared" si="4"/>
        <v/>
      </c>
    </row>
    <row r="311" spans="2:17" x14ac:dyDescent="0.25">
      <c r="B311" s="144"/>
      <c r="Q311" t="str">
        <f t="shared" si="4"/>
        <v/>
      </c>
    </row>
    <row r="312" spans="2:17" x14ac:dyDescent="0.25">
      <c r="B312" s="144"/>
      <c r="Q312" t="str">
        <f t="shared" si="4"/>
        <v/>
      </c>
    </row>
    <row r="313" spans="2:17" x14ac:dyDescent="0.25">
      <c r="B313" s="144"/>
      <c r="Q313" t="str">
        <f t="shared" si="4"/>
        <v/>
      </c>
    </row>
    <row r="314" spans="2:17" x14ac:dyDescent="0.25">
      <c r="B314" s="144"/>
      <c r="Q314" t="str">
        <f t="shared" si="4"/>
        <v/>
      </c>
    </row>
    <row r="315" spans="2:17" x14ac:dyDescent="0.25">
      <c r="B315" s="144"/>
      <c r="Q315" t="str">
        <f t="shared" si="4"/>
        <v/>
      </c>
    </row>
    <row r="316" spans="2:17" x14ac:dyDescent="0.25">
      <c r="B316" s="144"/>
      <c r="Q316" t="str">
        <f t="shared" si="4"/>
        <v/>
      </c>
    </row>
    <row r="317" spans="2:17" x14ac:dyDescent="0.25">
      <c r="B317" s="144"/>
      <c r="Q317" t="str">
        <f t="shared" si="4"/>
        <v/>
      </c>
    </row>
    <row r="318" spans="2:17" x14ac:dyDescent="0.25">
      <c r="B318" s="144"/>
      <c r="Q318" t="str">
        <f t="shared" si="4"/>
        <v/>
      </c>
    </row>
    <row r="319" spans="2:17" x14ac:dyDescent="0.25">
      <c r="B319" s="144"/>
      <c r="Q319" t="str">
        <f t="shared" si="4"/>
        <v/>
      </c>
    </row>
    <row r="320" spans="2:17" x14ac:dyDescent="0.25">
      <c r="B320" s="144"/>
      <c r="Q320" t="str">
        <f t="shared" si="4"/>
        <v/>
      </c>
    </row>
    <row r="321" spans="2:17" x14ac:dyDescent="0.25">
      <c r="B321" s="144"/>
      <c r="Q321" t="str">
        <f t="shared" si="4"/>
        <v/>
      </c>
    </row>
    <row r="322" spans="2:17" x14ac:dyDescent="0.25">
      <c r="B322" s="144"/>
      <c r="Q322" t="str">
        <f t="shared" si="4"/>
        <v/>
      </c>
    </row>
    <row r="323" spans="2:17" x14ac:dyDescent="0.25">
      <c r="B323" s="144"/>
      <c r="Q323" t="str">
        <f t="shared" si="4"/>
        <v/>
      </c>
    </row>
    <row r="324" spans="2:17" x14ac:dyDescent="0.25">
      <c r="B324" s="144"/>
      <c r="Q324" t="str">
        <f t="shared" si="4"/>
        <v/>
      </c>
    </row>
    <row r="325" spans="2:17" x14ac:dyDescent="0.25">
      <c r="B325" s="144"/>
      <c r="Q325" t="str">
        <f t="shared" si="4"/>
        <v/>
      </c>
    </row>
    <row r="326" spans="2:17" x14ac:dyDescent="0.25">
      <c r="B326" s="144"/>
      <c r="Q326" t="str">
        <f t="shared" si="4"/>
        <v/>
      </c>
    </row>
    <row r="327" spans="2:17" x14ac:dyDescent="0.25">
      <c r="B327" s="144"/>
      <c r="Q327" t="str">
        <f t="shared" si="4"/>
        <v/>
      </c>
    </row>
    <row r="328" spans="2:17" x14ac:dyDescent="0.25">
      <c r="B328" s="144"/>
      <c r="Q328" t="str">
        <f t="shared" ref="Q328:Q391" si="5">IF(B328="","",IF(D328=0,MAX(SUM(E328:M328)-P328,0),(SUM(E328:F328)-P328)))</f>
        <v/>
      </c>
    </row>
    <row r="329" spans="2:17" x14ac:dyDescent="0.25">
      <c r="B329" s="144"/>
      <c r="Q329" t="str">
        <f t="shared" si="5"/>
        <v/>
      </c>
    </row>
    <row r="330" spans="2:17" x14ac:dyDescent="0.25">
      <c r="B330" s="144"/>
      <c r="Q330" t="str">
        <f t="shared" si="5"/>
        <v/>
      </c>
    </row>
    <row r="331" spans="2:17" x14ac:dyDescent="0.25">
      <c r="B331" s="144"/>
      <c r="Q331" t="str">
        <f t="shared" si="5"/>
        <v/>
      </c>
    </row>
    <row r="332" spans="2:17" x14ac:dyDescent="0.25">
      <c r="B332" s="144"/>
      <c r="Q332" t="str">
        <f t="shared" si="5"/>
        <v/>
      </c>
    </row>
    <row r="333" spans="2:17" x14ac:dyDescent="0.25">
      <c r="B333" s="144"/>
      <c r="Q333" t="str">
        <f t="shared" si="5"/>
        <v/>
      </c>
    </row>
    <row r="334" spans="2:17" x14ac:dyDescent="0.25">
      <c r="B334" s="144"/>
      <c r="Q334" t="str">
        <f t="shared" si="5"/>
        <v/>
      </c>
    </row>
    <row r="335" spans="2:17" x14ac:dyDescent="0.25">
      <c r="B335" s="144"/>
      <c r="Q335" t="str">
        <f t="shared" si="5"/>
        <v/>
      </c>
    </row>
    <row r="336" spans="2:17" x14ac:dyDescent="0.25">
      <c r="B336" s="144"/>
      <c r="Q336" t="str">
        <f t="shared" si="5"/>
        <v/>
      </c>
    </row>
    <row r="337" spans="2:17" x14ac:dyDescent="0.25">
      <c r="B337" s="144"/>
      <c r="Q337" t="str">
        <f t="shared" si="5"/>
        <v/>
      </c>
    </row>
    <row r="338" spans="2:17" x14ac:dyDescent="0.25">
      <c r="B338" s="144"/>
      <c r="Q338" t="str">
        <f t="shared" si="5"/>
        <v/>
      </c>
    </row>
    <row r="339" spans="2:17" x14ac:dyDescent="0.25">
      <c r="B339" s="144"/>
      <c r="Q339" t="str">
        <f t="shared" si="5"/>
        <v/>
      </c>
    </row>
    <row r="340" spans="2:17" x14ac:dyDescent="0.25">
      <c r="B340" s="144"/>
      <c r="Q340" t="str">
        <f t="shared" si="5"/>
        <v/>
      </c>
    </row>
    <row r="341" spans="2:17" x14ac:dyDescent="0.25">
      <c r="B341" s="144"/>
      <c r="Q341" t="str">
        <f t="shared" si="5"/>
        <v/>
      </c>
    </row>
    <row r="342" spans="2:17" x14ac:dyDescent="0.25">
      <c r="B342" s="144"/>
      <c r="Q342" t="str">
        <f t="shared" si="5"/>
        <v/>
      </c>
    </row>
    <row r="343" spans="2:17" x14ac:dyDescent="0.25">
      <c r="B343" s="144"/>
      <c r="Q343" t="str">
        <f t="shared" si="5"/>
        <v/>
      </c>
    </row>
    <row r="344" spans="2:17" x14ac:dyDescent="0.25">
      <c r="B344" s="144"/>
      <c r="Q344" t="str">
        <f t="shared" si="5"/>
        <v/>
      </c>
    </row>
    <row r="345" spans="2:17" x14ac:dyDescent="0.25">
      <c r="B345" s="144"/>
      <c r="Q345" t="str">
        <f t="shared" si="5"/>
        <v/>
      </c>
    </row>
    <row r="346" spans="2:17" x14ac:dyDescent="0.25">
      <c r="B346" s="144"/>
      <c r="Q346" t="str">
        <f t="shared" si="5"/>
        <v/>
      </c>
    </row>
    <row r="347" spans="2:17" x14ac:dyDescent="0.25">
      <c r="B347" s="144"/>
      <c r="Q347" t="str">
        <f t="shared" si="5"/>
        <v/>
      </c>
    </row>
    <row r="348" spans="2:17" x14ac:dyDescent="0.25">
      <c r="B348" s="144"/>
      <c r="Q348" t="str">
        <f t="shared" si="5"/>
        <v/>
      </c>
    </row>
    <row r="349" spans="2:17" x14ac:dyDescent="0.25">
      <c r="B349" s="144"/>
      <c r="Q349" t="str">
        <f t="shared" si="5"/>
        <v/>
      </c>
    </row>
    <row r="350" spans="2:17" x14ac:dyDescent="0.25">
      <c r="B350" s="144"/>
      <c r="Q350" t="str">
        <f t="shared" si="5"/>
        <v/>
      </c>
    </row>
    <row r="351" spans="2:17" x14ac:dyDescent="0.25">
      <c r="B351" s="144"/>
      <c r="Q351" t="str">
        <f t="shared" si="5"/>
        <v/>
      </c>
    </row>
    <row r="352" spans="2:17" x14ac:dyDescent="0.25">
      <c r="B352" s="144"/>
      <c r="Q352" t="str">
        <f t="shared" si="5"/>
        <v/>
      </c>
    </row>
    <row r="353" spans="2:17" x14ac:dyDescent="0.25">
      <c r="B353" s="144"/>
      <c r="Q353" t="str">
        <f t="shared" si="5"/>
        <v/>
      </c>
    </row>
    <row r="354" spans="2:17" x14ac:dyDescent="0.25">
      <c r="B354" s="144"/>
      <c r="Q354" t="str">
        <f t="shared" si="5"/>
        <v/>
      </c>
    </row>
    <row r="355" spans="2:17" x14ac:dyDescent="0.25">
      <c r="B355" s="144"/>
      <c r="Q355" t="str">
        <f t="shared" si="5"/>
        <v/>
      </c>
    </row>
    <row r="356" spans="2:17" x14ac:dyDescent="0.25">
      <c r="B356" s="144"/>
      <c r="Q356" t="str">
        <f t="shared" si="5"/>
        <v/>
      </c>
    </row>
    <row r="357" spans="2:17" x14ac:dyDescent="0.25">
      <c r="B357" s="144"/>
      <c r="Q357" t="str">
        <f t="shared" si="5"/>
        <v/>
      </c>
    </row>
    <row r="358" spans="2:17" x14ac:dyDescent="0.25">
      <c r="B358" s="144"/>
      <c r="Q358" t="str">
        <f t="shared" si="5"/>
        <v/>
      </c>
    </row>
    <row r="359" spans="2:17" x14ac:dyDescent="0.25">
      <c r="B359" s="144"/>
      <c r="Q359" t="str">
        <f t="shared" si="5"/>
        <v/>
      </c>
    </row>
    <row r="360" spans="2:17" x14ac:dyDescent="0.25">
      <c r="B360" s="144"/>
      <c r="Q360" t="str">
        <f t="shared" si="5"/>
        <v/>
      </c>
    </row>
    <row r="361" spans="2:17" x14ac:dyDescent="0.25">
      <c r="B361" s="144"/>
      <c r="Q361" t="str">
        <f t="shared" si="5"/>
        <v/>
      </c>
    </row>
    <row r="362" spans="2:17" x14ac:dyDescent="0.25">
      <c r="B362" s="144"/>
      <c r="Q362" t="str">
        <f t="shared" si="5"/>
        <v/>
      </c>
    </row>
    <row r="363" spans="2:17" x14ac:dyDescent="0.25">
      <c r="B363" s="144"/>
      <c r="Q363" t="str">
        <f t="shared" si="5"/>
        <v/>
      </c>
    </row>
    <row r="364" spans="2:17" x14ac:dyDescent="0.25">
      <c r="B364" s="144"/>
      <c r="Q364" t="str">
        <f t="shared" si="5"/>
        <v/>
      </c>
    </row>
    <row r="365" spans="2:17" x14ac:dyDescent="0.25">
      <c r="B365" s="144"/>
      <c r="Q365" t="str">
        <f t="shared" si="5"/>
        <v/>
      </c>
    </row>
    <row r="366" spans="2:17" x14ac:dyDescent="0.25">
      <c r="B366" s="144"/>
      <c r="Q366" t="str">
        <f t="shared" si="5"/>
        <v/>
      </c>
    </row>
    <row r="367" spans="2:17" x14ac:dyDescent="0.25">
      <c r="B367" s="144"/>
      <c r="Q367" t="str">
        <f t="shared" si="5"/>
        <v/>
      </c>
    </row>
    <row r="368" spans="2:17" x14ac:dyDescent="0.25">
      <c r="B368" s="144"/>
      <c r="Q368" t="str">
        <f t="shared" si="5"/>
        <v/>
      </c>
    </row>
    <row r="369" spans="2:17" x14ac:dyDescent="0.25">
      <c r="B369" s="144"/>
      <c r="Q369" t="str">
        <f t="shared" si="5"/>
        <v/>
      </c>
    </row>
    <row r="370" spans="2:17" x14ac:dyDescent="0.25">
      <c r="B370" s="144"/>
      <c r="Q370" t="str">
        <f t="shared" si="5"/>
        <v/>
      </c>
    </row>
    <row r="371" spans="2:17" x14ac:dyDescent="0.25">
      <c r="B371" s="144"/>
      <c r="Q371" t="str">
        <f t="shared" si="5"/>
        <v/>
      </c>
    </row>
    <row r="372" spans="2:17" x14ac:dyDescent="0.25">
      <c r="B372" s="144"/>
      <c r="Q372" t="str">
        <f t="shared" si="5"/>
        <v/>
      </c>
    </row>
    <row r="373" spans="2:17" x14ac:dyDescent="0.25">
      <c r="B373" s="144"/>
      <c r="Q373" t="str">
        <f t="shared" si="5"/>
        <v/>
      </c>
    </row>
    <row r="374" spans="2:17" x14ac:dyDescent="0.25">
      <c r="B374" s="144"/>
      <c r="Q374" t="str">
        <f t="shared" si="5"/>
        <v/>
      </c>
    </row>
    <row r="375" spans="2:17" x14ac:dyDescent="0.25">
      <c r="B375" s="144"/>
      <c r="Q375" t="str">
        <f t="shared" si="5"/>
        <v/>
      </c>
    </row>
    <row r="376" spans="2:17" x14ac:dyDescent="0.25">
      <c r="B376" s="144"/>
      <c r="Q376" t="str">
        <f t="shared" si="5"/>
        <v/>
      </c>
    </row>
    <row r="377" spans="2:17" x14ac:dyDescent="0.25">
      <c r="B377" s="144"/>
      <c r="Q377" t="str">
        <f t="shared" si="5"/>
        <v/>
      </c>
    </row>
    <row r="378" spans="2:17" x14ac:dyDescent="0.25">
      <c r="B378" s="144"/>
      <c r="Q378" t="str">
        <f t="shared" si="5"/>
        <v/>
      </c>
    </row>
    <row r="379" spans="2:17" x14ac:dyDescent="0.25">
      <c r="B379" s="144"/>
      <c r="Q379" t="str">
        <f t="shared" si="5"/>
        <v/>
      </c>
    </row>
    <row r="380" spans="2:17" x14ac:dyDescent="0.25">
      <c r="B380" s="144"/>
      <c r="Q380" t="str">
        <f t="shared" si="5"/>
        <v/>
      </c>
    </row>
    <row r="381" spans="2:17" x14ac:dyDescent="0.25">
      <c r="B381" s="144"/>
      <c r="Q381" t="str">
        <f t="shared" si="5"/>
        <v/>
      </c>
    </row>
    <row r="382" spans="2:17" x14ac:dyDescent="0.25">
      <c r="B382" s="144"/>
      <c r="Q382" t="str">
        <f t="shared" si="5"/>
        <v/>
      </c>
    </row>
    <row r="383" spans="2:17" x14ac:dyDescent="0.25">
      <c r="B383" s="144"/>
      <c r="Q383" t="str">
        <f t="shared" si="5"/>
        <v/>
      </c>
    </row>
    <row r="384" spans="2:17" x14ac:dyDescent="0.25">
      <c r="B384" s="144"/>
      <c r="Q384" t="str">
        <f t="shared" si="5"/>
        <v/>
      </c>
    </row>
    <row r="385" spans="2:17" x14ac:dyDescent="0.25">
      <c r="B385" s="144"/>
      <c r="Q385" t="str">
        <f t="shared" si="5"/>
        <v/>
      </c>
    </row>
    <row r="386" spans="2:17" x14ac:dyDescent="0.25">
      <c r="B386" s="144"/>
      <c r="Q386" t="str">
        <f t="shared" si="5"/>
        <v/>
      </c>
    </row>
    <row r="387" spans="2:17" x14ac:dyDescent="0.25">
      <c r="B387" s="144"/>
      <c r="Q387" t="str">
        <f t="shared" si="5"/>
        <v/>
      </c>
    </row>
    <row r="388" spans="2:17" x14ac:dyDescent="0.25">
      <c r="B388" s="144"/>
      <c r="Q388" t="str">
        <f t="shared" si="5"/>
        <v/>
      </c>
    </row>
    <row r="389" spans="2:17" x14ac:dyDescent="0.25">
      <c r="B389" s="144"/>
      <c r="Q389" t="str">
        <f t="shared" si="5"/>
        <v/>
      </c>
    </row>
    <row r="390" spans="2:17" x14ac:dyDescent="0.25">
      <c r="B390" s="144"/>
      <c r="Q390" t="str">
        <f t="shared" si="5"/>
        <v/>
      </c>
    </row>
    <row r="391" spans="2:17" x14ac:dyDescent="0.25">
      <c r="B391" s="144"/>
      <c r="Q391" t="str">
        <f t="shared" si="5"/>
        <v/>
      </c>
    </row>
    <row r="392" spans="2:17" x14ac:dyDescent="0.25">
      <c r="B392" s="144"/>
      <c r="Q392" t="str">
        <f t="shared" ref="Q392:Q455" si="6">IF(B392="","",IF(D392=0,MAX(SUM(E392:M392)-P392,0),(SUM(E392:F392)-P392)))</f>
        <v/>
      </c>
    </row>
    <row r="393" spans="2:17" x14ac:dyDescent="0.25">
      <c r="B393" s="144"/>
      <c r="Q393" t="str">
        <f t="shared" si="6"/>
        <v/>
      </c>
    </row>
    <row r="394" spans="2:17" x14ac:dyDescent="0.25">
      <c r="B394" s="144"/>
      <c r="Q394" t="str">
        <f t="shared" si="6"/>
        <v/>
      </c>
    </row>
    <row r="395" spans="2:17" x14ac:dyDescent="0.25">
      <c r="B395" s="144"/>
      <c r="Q395" t="str">
        <f t="shared" si="6"/>
        <v/>
      </c>
    </row>
    <row r="396" spans="2:17" x14ac:dyDescent="0.25">
      <c r="B396" s="144"/>
      <c r="Q396" t="str">
        <f t="shared" si="6"/>
        <v/>
      </c>
    </row>
    <row r="397" spans="2:17" x14ac:dyDescent="0.25">
      <c r="B397" s="144"/>
      <c r="Q397" t="str">
        <f t="shared" si="6"/>
        <v/>
      </c>
    </row>
    <row r="398" spans="2:17" x14ac:dyDescent="0.25">
      <c r="B398" s="144"/>
      <c r="Q398" t="str">
        <f t="shared" si="6"/>
        <v/>
      </c>
    </row>
    <row r="399" spans="2:17" x14ac:dyDescent="0.25">
      <c r="B399" s="144"/>
      <c r="Q399" t="str">
        <f t="shared" si="6"/>
        <v/>
      </c>
    </row>
    <row r="400" spans="2:17" x14ac:dyDescent="0.25">
      <c r="B400" s="144"/>
      <c r="Q400" t="str">
        <f t="shared" si="6"/>
        <v/>
      </c>
    </row>
    <row r="401" spans="2:17" x14ac:dyDescent="0.25">
      <c r="B401" s="144"/>
      <c r="Q401" t="str">
        <f t="shared" si="6"/>
        <v/>
      </c>
    </row>
    <row r="402" spans="2:17" x14ac:dyDescent="0.25">
      <c r="B402" s="144"/>
      <c r="Q402" t="str">
        <f t="shared" si="6"/>
        <v/>
      </c>
    </row>
    <row r="403" spans="2:17" x14ac:dyDescent="0.25">
      <c r="B403" s="144"/>
      <c r="Q403" t="str">
        <f t="shared" si="6"/>
        <v/>
      </c>
    </row>
    <row r="404" spans="2:17" x14ac:dyDescent="0.25">
      <c r="B404" s="144"/>
      <c r="Q404" t="str">
        <f t="shared" si="6"/>
        <v/>
      </c>
    </row>
    <row r="405" spans="2:17" x14ac:dyDescent="0.25">
      <c r="B405" s="144"/>
      <c r="Q405" t="str">
        <f t="shared" si="6"/>
        <v/>
      </c>
    </row>
    <row r="406" spans="2:17" x14ac:dyDescent="0.25">
      <c r="B406" s="144"/>
      <c r="Q406" t="str">
        <f t="shared" si="6"/>
        <v/>
      </c>
    </row>
    <row r="407" spans="2:17" x14ac:dyDescent="0.25">
      <c r="B407" s="144"/>
      <c r="Q407" t="str">
        <f t="shared" si="6"/>
        <v/>
      </c>
    </row>
    <row r="408" spans="2:17" x14ac:dyDescent="0.25">
      <c r="B408" s="144"/>
      <c r="Q408" t="str">
        <f t="shared" si="6"/>
        <v/>
      </c>
    </row>
    <row r="409" spans="2:17" x14ac:dyDescent="0.25">
      <c r="B409" s="144"/>
      <c r="Q409" t="str">
        <f t="shared" si="6"/>
        <v/>
      </c>
    </row>
    <row r="410" spans="2:17" x14ac:dyDescent="0.25">
      <c r="B410" s="144"/>
      <c r="Q410" t="str">
        <f t="shared" si="6"/>
        <v/>
      </c>
    </row>
    <row r="411" spans="2:17" x14ac:dyDescent="0.25">
      <c r="B411" s="144"/>
      <c r="Q411" t="str">
        <f t="shared" si="6"/>
        <v/>
      </c>
    </row>
    <row r="412" spans="2:17" x14ac:dyDescent="0.25">
      <c r="B412" s="144"/>
      <c r="Q412" t="str">
        <f t="shared" si="6"/>
        <v/>
      </c>
    </row>
    <row r="413" spans="2:17" x14ac:dyDescent="0.25">
      <c r="B413" s="144"/>
      <c r="Q413" t="str">
        <f t="shared" si="6"/>
        <v/>
      </c>
    </row>
    <row r="414" spans="2:17" x14ac:dyDescent="0.25">
      <c r="B414" s="144"/>
      <c r="Q414" t="str">
        <f t="shared" si="6"/>
        <v/>
      </c>
    </row>
    <row r="415" spans="2:17" x14ac:dyDescent="0.25">
      <c r="B415" s="144"/>
      <c r="Q415" t="str">
        <f t="shared" si="6"/>
        <v/>
      </c>
    </row>
    <row r="416" spans="2:17" x14ac:dyDescent="0.25">
      <c r="B416" s="144"/>
      <c r="Q416" t="str">
        <f t="shared" si="6"/>
        <v/>
      </c>
    </row>
    <row r="417" spans="2:17" x14ac:dyDescent="0.25">
      <c r="B417" s="144"/>
      <c r="Q417" t="str">
        <f t="shared" si="6"/>
        <v/>
      </c>
    </row>
    <row r="418" spans="2:17" x14ac:dyDescent="0.25">
      <c r="B418" s="144"/>
      <c r="Q418" t="str">
        <f t="shared" si="6"/>
        <v/>
      </c>
    </row>
    <row r="419" spans="2:17" x14ac:dyDescent="0.25">
      <c r="B419" s="144"/>
      <c r="Q419" t="str">
        <f t="shared" si="6"/>
        <v/>
      </c>
    </row>
    <row r="420" spans="2:17" x14ac:dyDescent="0.25">
      <c r="B420" s="144"/>
      <c r="Q420" t="str">
        <f t="shared" si="6"/>
        <v/>
      </c>
    </row>
    <row r="421" spans="2:17" x14ac:dyDescent="0.25">
      <c r="B421" s="144"/>
      <c r="Q421" t="str">
        <f t="shared" si="6"/>
        <v/>
      </c>
    </row>
    <row r="422" spans="2:17" x14ac:dyDescent="0.25">
      <c r="B422" s="144"/>
      <c r="Q422" t="str">
        <f t="shared" si="6"/>
        <v/>
      </c>
    </row>
    <row r="423" spans="2:17" x14ac:dyDescent="0.25">
      <c r="B423" s="144"/>
      <c r="Q423" t="str">
        <f t="shared" si="6"/>
        <v/>
      </c>
    </row>
    <row r="424" spans="2:17" x14ac:dyDescent="0.25">
      <c r="B424" s="144"/>
      <c r="Q424" t="str">
        <f t="shared" si="6"/>
        <v/>
      </c>
    </row>
    <row r="425" spans="2:17" x14ac:dyDescent="0.25">
      <c r="B425" s="144"/>
      <c r="Q425" t="str">
        <f t="shared" si="6"/>
        <v/>
      </c>
    </row>
    <row r="426" spans="2:17" x14ac:dyDescent="0.25">
      <c r="B426" s="144"/>
      <c r="Q426" t="str">
        <f t="shared" si="6"/>
        <v/>
      </c>
    </row>
    <row r="427" spans="2:17" x14ac:dyDescent="0.25">
      <c r="B427" s="144"/>
      <c r="Q427" t="str">
        <f t="shared" si="6"/>
        <v/>
      </c>
    </row>
    <row r="428" spans="2:17" x14ac:dyDescent="0.25">
      <c r="B428" s="144"/>
      <c r="Q428" t="str">
        <f t="shared" si="6"/>
        <v/>
      </c>
    </row>
    <row r="429" spans="2:17" x14ac:dyDescent="0.25">
      <c r="B429" s="144"/>
      <c r="Q429" t="str">
        <f t="shared" si="6"/>
        <v/>
      </c>
    </row>
    <row r="430" spans="2:17" x14ac:dyDescent="0.25">
      <c r="B430" s="144"/>
      <c r="Q430" t="str">
        <f t="shared" si="6"/>
        <v/>
      </c>
    </row>
    <row r="431" spans="2:17" x14ac:dyDescent="0.25">
      <c r="B431" s="144"/>
      <c r="Q431" t="str">
        <f t="shared" si="6"/>
        <v/>
      </c>
    </row>
    <row r="432" spans="2:17" x14ac:dyDescent="0.25">
      <c r="B432" s="144"/>
      <c r="Q432" t="str">
        <f t="shared" si="6"/>
        <v/>
      </c>
    </row>
    <row r="433" spans="2:17" x14ac:dyDescent="0.25">
      <c r="B433" s="144"/>
      <c r="Q433" t="str">
        <f t="shared" si="6"/>
        <v/>
      </c>
    </row>
    <row r="434" spans="2:17" x14ac:dyDescent="0.25">
      <c r="B434" s="144"/>
      <c r="Q434" t="str">
        <f t="shared" si="6"/>
        <v/>
      </c>
    </row>
    <row r="435" spans="2:17" x14ac:dyDescent="0.25">
      <c r="B435" s="144"/>
      <c r="Q435" t="str">
        <f t="shared" si="6"/>
        <v/>
      </c>
    </row>
    <row r="436" spans="2:17" x14ac:dyDescent="0.25">
      <c r="B436" s="144"/>
      <c r="Q436" t="str">
        <f t="shared" si="6"/>
        <v/>
      </c>
    </row>
    <row r="437" spans="2:17" x14ac:dyDescent="0.25">
      <c r="B437" s="144"/>
      <c r="Q437" t="str">
        <f t="shared" si="6"/>
        <v/>
      </c>
    </row>
    <row r="438" spans="2:17" x14ac:dyDescent="0.25">
      <c r="B438" s="144"/>
      <c r="Q438" t="str">
        <f t="shared" si="6"/>
        <v/>
      </c>
    </row>
    <row r="439" spans="2:17" x14ac:dyDescent="0.25">
      <c r="B439" s="144"/>
      <c r="Q439" t="str">
        <f t="shared" si="6"/>
        <v/>
      </c>
    </row>
    <row r="440" spans="2:17" x14ac:dyDescent="0.25">
      <c r="B440" s="144"/>
      <c r="Q440" t="str">
        <f t="shared" si="6"/>
        <v/>
      </c>
    </row>
    <row r="441" spans="2:17" x14ac:dyDescent="0.25">
      <c r="B441" s="144"/>
      <c r="Q441" t="str">
        <f t="shared" si="6"/>
        <v/>
      </c>
    </row>
    <row r="442" spans="2:17" x14ac:dyDescent="0.25">
      <c r="B442" s="144"/>
      <c r="Q442" t="str">
        <f t="shared" si="6"/>
        <v/>
      </c>
    </row>
    <row r="443" spans="2:17" x14ac:dyDescent="0.25">
      <c r="B443" s="144"/>
      <c r="Q443" t="str">
        <f t="shared" si="6"/>
        <v/>
      </c>
    </row>
    <row r="444" spans="2:17" x14ac:dyDescent="0.25">
      <c r="B444" s="144"/>
      <c r="Q444" t="str">
        <f t="shared" si="6"/>
        <v/>
      </c>
    </row>
    <row r="445" spans="2:17" x14ac:dyDescent="0.25">
      <c r="B445" s="144"/>
      <c r="Q445" t="str">
        <f t="shared" si="6"/>
        <v/>
      </c>
    </row>
    <row r="446" spans="2:17" x14ac:dyDescent="0.25">
      <c r="B446" s="144"/>
      <c r="Q446" t="str">
        <f t="shared" si="6"/>
        <v/>
      </c>
    </row>
    <row r="447" spans="2:17" x14ac:dyDescent="0.25">
      <c r="B447" s="144"/>
      <c r="Q447" t="str">
        <f t="shared" si="6"/>
        <v/>
      </c>
    </row>
    <row r="448" spans="2:17" x14ac:dyDescent="0.25">
      <c r="B448" s="144"/>
      <c r="Q448" t="str">
        <f t="shared" si="6"/>
        <v/>
      </c>
    </row>
    <row r="449" spans="2:17" x14ac:dyDescent="0.25">
      <c r="B449" s="144"/>
      <c r="Q449" t="str">
        <f t="shared" si="6"/>
        <v/>
      </c>
    </row>
    <row r="450" spans="2:17" x14ac:dyDescent="0.25">
      <c r="B450" s="144"/>
      <c r="Q450" t="str">
        <f t="shared" si="6"/>
        <v/>
      </c>
    </row>
    <row r="451" spans="2:17" x14ac:dyDescent="0.25">
      <c r="B451" s="144"/>
      <c r="Q451" t="str">
        <f t="shared" si="6"/>
        <v/>
      </c>
    </row>
    <row r="452" spans="2:17" x14ac:dyDescent="0.25">
      <c r="B452" s="144"/>
      <c r="Q452" t="str">
        <f t="shared" si="6"/>
        <v/>
      </c>
    </row>
    <row r="453" spans="2:17" x14ac:dyDescent="0.25">
      <c r="B453" s="144"/>
      <c r="Q453" t="str">
        <f t="shared" si="6"/>
        <v/>
      </c>
    </row>
    <row r="454" spans="2:17" x14ac:dyDescent="0.25">
      <c r="B454" s="144"/>
      <c r="Q454" t="str">
        <f t="shared" si="6"/>
        <v/>
      </c>
    </row>
    <row r="455" spans="2:17" x14ac:dyDescent="0.25">
      <c r="B455" s="144"/>
      <c r="Q455" t="str">
        <f t="shared" si="6"/>
        <v/>
      </c>
    </row>
    <row r="456" spans="2:17" x14ac:dyDescent="0.25">
      <c r="B456" s="144"/>
      <c r="Q456" t="str">
        <f t="shared" ref="Q456:Q519" si="7">IF(B456="","",IF(D456=0,MAX(SUM(E456:M456)-P456,0),(SUM(E456:F456)-P456)))</f>
        <v/>
      </c>
    </row>
    <row r="457" spans="2:17" x14ac:dyDescent="0.25">
      <c r="B457" s="144"/>
      <c r="Q457" t="str">
        <f t="shared" si="7"/>
        <v/>
      </c>
    </row>
    <row r="458" spans="2:17" x14ac:dyDescent="0.25">
      <c r="B458" s="144"/>
      <c r="Q458" t="str">
        <f t="shared" si="7"/>
        <v/>
      </c>
    </row>
    <row r="459" spans="2:17" x14ac:dyDescent="0.25">
      <c r="B459" s="144"/>
      <c r="Q459" t="str">
        <f t="shared" si="7"/>
        <v/>
      </c>
    </row>
    <row r="460" spans="2:17" x14ac:dyDescent="0.25">
      <c r="B460" s="144"/>
      <c r="Q460" t="str">
        <f t="shared" si="7"/>
        <v/>
      </c>
    </row>
    <row r="461" spans="2:17" x14ac:dyDescent="0.25">
      <c r="B461" s="144"/>
      <c r="Q461" t="str">
        <f t="shared" si="7"/>
        <v/>
      </c>
    </row>
    <row r="462" spans="2:17" x14ac:dyDescent="0.25">
      <c r="B462" s="144"/>
      <c r="Q462" t="str">
        <f t="shared" si="7"/>
        <v/>
      </c>
    </row>
    <row r="463" spans="2:17" x14ac:dyDescent="0.25">
      <c r="B463" s="144"/>
      <c r="Q463" t="str">
        <f t="shared" si="7"/>
        <v/>
      </c>
    </row>
    <row r="464" spans="2:17" x14ac:dyDescent="0.25">
      <c r="B464" s="144"/>
      <c r="Q464" t="str">
        <f t="shared" si="7"/>
        <v/>
      </c>
    </row>
    <row r="465" spans="2:17" x14ac:dyDescent="0.25">
      <c r="B465" s="144"/>
      <c r="Q465" t="str">
        <f t="shared" si="7"/>
        <v/>
      </c>
    </row>
    <row r="466" spans="2:17" x14ac:dyDescent="0.25">
      <c r="B466" s="144"/>
      <c r="Q466" t="str">
        <f t="shared" si="7"/>
        <v/>
      </c>
    </row>
    <row r="467" spans="2:17" x14ac:dyDescent="0.25">
      <c r="B467" s="144"/>
      <c r="Q467" t="str">
        <f t="shared" si="7"/>
        <v/>
      </c>
    </row>
    <row r="468" spans="2:17" x14ac:dyDescent="0.25">
      <c r="B468" s="144"/>
      <c r="Q468" t="str">
        <f t="shared" si="7"/>
        <v/>
      </c>
    </row>
    <row r="469" spans="2:17" x14ac:dyDescent="0.25">
      <c r="B469" s="144"/>
      <c r="Q469" t="str">
        <f t="shared" si="7"/>
        <v/>
      </c>
    </row>
    <row r="470" spans="2:17" x14ac:dyDescent="0.25">
      <c r="B470" s="144"/>
      <c r="Q470" t="str">
        <f t="shared" si="7"/>
        <v/>
      </c>
    </row>
    <row r="471" spans="2:17" x14ac:dyDescent="0.25">
      <c r="B471" s="144"/>
      <c r="Q471" t="str">
        <f t="shared" si="7"/>
        <v/>
      </c>
    </row>
    <row r="472" spans="2:17" x14ac:dyDescent="0.25">
      <c r="B472" s="144"/>
      <c r="Q472" t="str">
        <f t="shared" si="7"/>
        <v/>
      </c>
    </row>
    <row r="473" spans="2:17" x14ac:dyDescent="0.25">
      <c r="B473" s="144"/>
      <c r="Q473" t="str">
        <f t="shared" si="7"/>
        <v/>
      </c>
    </row>
    <row r="474" spans="2:17" x14ac:dyDescent="0.25">
      <c r="B474" s="144"/>
      <c r="Q474" t="str">
        <f t="shared" si="7"/>
        <v/>
      </c>
    </row>
    <row r="475" spans="2:17" x14ac:dyDescent="0.25">
      <c r="B475" s="144"/>
      <c r="Q475" t="str">
        <f t="shared" si="7"/>
        <v/>
      </c>
    </row>
    <row r="476" spans="2:17" x14ac:dyDescent="0.25">
      <c r="B476" s="144"/>
      <c r="Q476" t="str">
        <f t="shared" si="7"/>
        <v/>
      </c>
    </row>
    <row r="477" spans="2:17" x14ac:dyDescent="0.25">
      <c r="B477" s="144"/>
      <c r="Q477" t="str">
        <f t="shared" si="7"/>
        <v/>
      </c>
    </row>
    <row r="478" spans="2:17" x14ac:dyDescent="0.25">
      <c r="B478" s="144"/>
      <c r="Q478" t="str">
        <f t="shared" si="7"/>
        <v/>
      </c>
    </row>
    <row r="479" spans="2:17" x14ac:dyDescent="0.25">
      <c r="B479" s="144"/>
      <c r="Q479" t="str">
        <f t="shared" si="7"/>
        <v/>
      </c>
    </row>
    <row r="480" spans="2:17" x14ac:dyDescent="0.25">
      <c r="B480" s="144"/>
      <c r="Q480" t="str">
        <f t="shared" si="7"/>
        <v/>
      </c>
    </row>
    <row r="481" spans="2:17" x14ac:dyDescent="0.25">
      <c r="B481" s="144"/>
      <c r="Q481" t="str">
        <f t="shared" si="7"/>
        <v/>
      </c>
    </row>
    <row r="482" spans="2:17" x14ac:dyDescent="0.25">
      <c r="B482" s="144"/>
      <c r="Q482" t="str">
        <f t="shared" si="7"/>
        <v/>
      </c>
    </row>
    <row r="483" spans="2:17" x14ac:dyDescent="0.25">
      <c r="B483" s="144"/>
      <c r="Q483" t="str">
        <f t="shared" si="7"/>
        <v/>
      </c>
    </row>
    <row r="484" spans="2:17" x14ac:dyDescent="0.25">
      <c r="B484" s="144"/>
      <c r="Q484" t="str">
        <f t="shared" si="7"/>
        <v/>
      </c>
    </row>
    <row r="485" spans="2:17" x14ac:dyDescent="0.25">
      <c r="B485" s="144"/>
      <c r="Q485" t="str">
        <f t="shared" si="7"/>
        <v/>
      </c>
    </row>
    <row r="486" spans="2:17" x14ac:dyDescent="0.25">
      <c r="B486" s="144"/>
      <c r="Q486" t="str">
        <f t="shared" si="7"/>
        <v/>
      </c>
    </row>
    <row r="487" spans="2:17" x14ac:dyDescent="0.25">
      <c r="B487" s="144"/>
      <c r="Q487" t="str">
        <f t="shared" si="7"/>
        <v/>
      </c>
    </row>
    <row r="488" spans="2:17" x14ac:dyDescent="0.25">
      <c r="B488" s="144"/>
      <c r="Q488" t="str">
        <f t="shared" si="7"/>
        <v/>
      </c>
    </row>
    <row r="489" spans="2:17" x14ac:dyDescent="0.25">
      <c r="B489" s="144"/>
      <c r="Q489" t="str">
        <f t="shared" si="7"/>
        <v/>
      </c>
    </row>
    <row r="490" spans="2:17" x14ac:dyDescent="0.25">
      <c r="B490" s="144"/>
      <c r="Q490" t="str">
        <f t="shared" si="7"/>
        <v/>
      </c>
    </row>
    <row r="491" spans="2:17" x14ac:dyDescent="0.25">
      <c r="B491" s="144"/>
      <c r="Q491" t="str">
        <f t="shared" si="7"/>
        <v/>
      </c>
    </row>
    <row r="492" spans="2:17" x14ac:dyDescent="0.25">
      <c r="B492" s="144"/>
      <c r="Q492" t="str">
        <f t="shared" si="7"/>
        <v/>
      </c>
    </row>
    <row r="493" spans="2:17" x14ac:dyDescent="0.25">
      <c r="B493" s="144"/>
      <c r="Q493" t="str">
        <f t="shared" si="7"/>
        <v/>
      </c>
    </row>
    <row r="494" spans="2:17" x14ac:dyDescent="0.25">
      <c r="B494" s="144"/>
      <c r="Q494" t="str">
        <f t="shared" si="7"/>
        <v/>
      </c>
    </row>
    <row r="495" spans="2:17" x14ac:dyDescent="0.25">
      <c r="B495" s="144"/>
      <c r="Q495" t="str">
        <f t="shared" si="7"/>
        <v/>
      </c>
    </row>
    <row r="496" spans="2:17" x14ac:dyDescent="0.25">
      <c r="B496" s="144"/>
      <c r="Q496" t="str">
        <f t="shared" si="7"/>
        <v/>
      </c>
    </row>
    <row r="497" spans="2:17" x14ac:dyDescent="0.25">
      <c r="B497" s="144"/>
      <c r="Q497" t="str">
        <f t="shared" si="7"/>
        <v/>
      </c>
    </row>
    <row r="498" spans="2:17" x14ac:dyDescent="0.25">
      <c r="B498" s="144"/>
      <c r="Q498" t="str">
        <f t="shared" si="7"/>
        <v/>
      </c>
    </row>
    <row r="499" spans="2:17" x14ac:dyDescent="0.25">
      <c r="B499" s="144"/>
      <c r="Q499" t="str">
        <f t="shared" si="7"/>
        <v/>
      </c>
    </row>
    <row r="500" spans="2:17" x14ac:dyDescent="0.25">
      <c r="B500" s="144"/>
      <c r="Q500" t="str">
        <f t="shared" si="7"/>
        <v/>
      </c>
    </row>
    <row r="501" spans="2:17" x14ac:dyDescent="0.25">
      <c r="B501" s="144"/>
      <c r="Q501" t="str">
        <f t="shared" si="7"/>
        <v/>
      </c>
    </row>
    <row r="502" spans="2:17" x14ac:dyDescent="0.25">
      <c r="B502" s="144"/>
      <c r="Q502" t="str">
        <f t="shared" si="7"/>
        <v/>
      </c>
    </row>
    <row r="503" spans="2:17" x14ac:dyDescent="0.25">
      <c r="B503" s="144"/>
      <c r="Q503" t="str">
        <f t="shared" si="7"/>
        <v/>
      </c>
    </row>
    <row r="504" spans="2:17" x14ac:dyDescent="0.25">
      <c r="B504" s="144"/>
      <c r="Q504" t="str">
        <f t="shared" si="7"/>
        <v/>
      </c>
    </row>
    <row r="505" spans="2:17" x14ac:dyDescent="0.25">
      <c r="B505" s="144"/>
      <c r="Q505" t="str">
        <f t="shared" si="7"/>
        <v/>
      </c>
    </row>
    <row r="506" spans="2:17" x14ac:dyDescent="0.25">
      <c r="B506" s="144"/>
      <c r="Q506" t="str">
        <f t="shared" si="7"/>
        <v/>
      </c>
    </row>
    <row r="507" spans="2:17" x14ac:dyDescent="0.25">
      <c r="B507" s="144"/>
      <c r="Q507" t="str">
        <f t="shared" si="7"/>
        <v/>
      </c>
    </row>
    <row r="508" spans="2:17" x14ac:dyDescent="0.25">
      <c r="B508" s="144"/>
      <c r="Q508" t="str">
        <f t="shared" si="7"/>
        <v/>
      </c>
    </row>
    <row r="509" spans="2:17" x14ac:dyDescent="0.25">
      <c r="B509" s="144"/>
      <c r="Q509" t="str">
        <f t="shared" si="7"/>
        <v/>
      </c>
    </row>
    <row r="510" spans="2:17" x14ac:dyDescent="0.25">
      <c r="B510" s="144"/>
      <c r="Q510" t="str">
        <f t="shared" si="7"/>
        <v/>
      </c>
    </row>
    <row r="511" spans="2:17" x14ac:dyDescent="0.25">
      <c r="B511" s="144"/>
      <c r="Q511" t="str">
        <f t="shared" si="7"/>
        <v/>
      </c>
    </row>
    <row r="512" spans="2:17" x14ac:dyDescent="0.25">
      <c r="B512" s="144"/>
      <c r="Q512" t="str">
        <f t="shared" si="7"/>
        <v/>
      </c>
    </row>
    <row r="513" spans="2:17" x14ac:dyDescent="0.25">
      <c r="B513" s="144"/>
      <c r="Q513" t="str">
        <f t="shared" si="7"/>
        <v/>
      </c>
    </row>
    <row r="514" spans="2:17" x14ac:dyDescent="0.25">
      <c r="B514" s="144"/>
      <c r="Q514" t="str">
        <f t="shared" si="7"/>
        <v/>
      </c>
    </row>
    <row r="515" spans="2:17" x14ac:dyDescent="0.25">
      <c r="B515" s="144"/>
      <c r="Q515" t="str">
        <f t="shared" si="7"/>
        <v/>
      </c>
    </row>
    <row r="516" spans="2:17" x14ac:dyDescent="0.25">
      <c r="B516" s="144"/>
      <c r="Q516" t="str">
        <f t="shared" si="7"/>
        <v/>
      </c>
    </row>
    <row r="517" spans="2:17" x14ac:dyDescent="0.25">
      <c r="B517" s="144"/>
      <c r="Q517" t="str">
        <f t="shared" si="7"/>
        <v/>
      </c>
    </row>
    <row r="518" spans="2:17" x14ac:dyDescent="0.25">
      <c r="B518" s="144"/>
      <c r="Q518" t="str">
        <f t="shared" si="7"/>
        <v/>
      </c>
    </row>
    <row r="519" spans="2:17" x14ac:dyDescent="0.25">
      <c r="B519" s="144"/>
      <c r="Q519" t="str">
        <f t="shared" si="7"/>
        <v/>
      </c>
    </row>
    <row r="520" spans="2:17" x14ac:dyDescent="0.25">
      <c r="B520" s="144"/>
      <c r="Q520" t="str">
        <f t="shared" ref="Q520:Q583" si="8">IF(B520="","",IF(D520=0,MAX(SUM(E520:M520)-P520,0),(SUM(E520:F520)-P520)))</f>
        <v/>
      </c>
    </row>
    <row r="521" spans="2:17" x14ac:dyDescent="0.25">
      <c r="B521" s="144"/>
      <c r="Q521" t="str">
        <f t="shared" si="8"/>
        <v/>
      </c>
    </row>
    <row r="522" spans="2:17" x14ac:dyDescent="0.25">
      <c r="B522" s="144"/>
      <c r="Q522" t="str">
        <f t="shared" si="8"/>
        <v/>
      </c>
    </row>
    <row r="523" spans="2:17" x14ac:dyDescent="0.25">
      <c r="B523" s="144"/>
      <c r="Q523" t="str">
        <f t="shared" si="8"/>
        <v/>
      </c>
    </row>
    <row r="524" spans="2:17" x14ac:dyDescent="0.25">
      <c r="B524" s="144"/>
      <c r="Q524" t="str">
        <f t="shared" si="8"/>
        <v/>
      </c>
    </row>
    <row r="525" spans="2:17" x14ac:dyDescent="0.25">
      <c r="B525" s="144"/>
      <c r="Q525" t="str">
        <f t="shared" si="8"/>
        <v/>
      </c>
    </row>
    <row r="526" spans="2:17" x14ac:dyDescent="0.25">
      <c r="B526" s="144"/>
      <c r="Q526" t="str">
        <f t="shared" si="8"/>
        <v/>
      </c>
    </row>
    <row r="527" spans="2:17" x14ac:dyDescent="0.25">
      <c r="B527" s="144"/>
      <c r="Q527" t="str">
        <f t="shared" si="8"/>
        <v/>
      </c>
    </row>
    <row r="528" spans="2:17" x14ac:dyDescent="0.25">
      <c r="B528" s="144"/>
      <c r="Q528" t="str">
        <f t="shared" si="8"/>
        <v/>
      </c>
    </row>
    <row r="529" spans="2:17" x14ac:dyDescent="0.25">
      <c r="B529" s="144"/>
      <c r="Q529" t="str">
        <f t="shared" si="8"/>
        <v/>
      </c>
    </row>
    <row r="530" spans="2:17" x14ac:dyDescent="0.25">
      <c r="B530" s="144"/>
      <c r="Q530" t="str">
        <f t="shared" si="8"/>
        <v/>
      </c>
    </row>
    <row r="531" spans="2:17" x14ac:dyDescent="0.25">
      <c r="B531" s="144"/>
      <c r="Q531" t="str">
        <f t="shared" si="8"/>
        <v/>
      </c>
    </row>
    <row r="532" spans="2:17" x14ac:dyDescent="0.25">
      <c r="B532" s="144"/>
      <c r="Q532" t="str">
        <f t="shared" si="8"/>
        <v/>
      </c>
    </row>
    <row r="533" spans="2:17" x14ac:dyDescent="0.25">
      <c r="B533" s="144"/>
      <c r="Q533" t="str">
        <f t="shared" si="8"/>
        <v/>
      </c>
    </row>
    <row r="534" spans="2:17" x14ac:dyDescent="0.25">
      <c r="B534" s="144"/>
      <c r="Q534" t="str">
        <f t="shared" si="8"/>
        <v/>
      </c>
    </row>
    <row r="535" spans="2:17" x14ac:dyDescent="0.25">
      <c r="B535" s="144"/>
      <c r="Q535" t="str">
        <f t="shared" si="8"/>
        <v/>
      </c>
    </row>
    <row r="536" spans="2:17" x14ac:dyDescent="0.25">
      <c r="B536" s="144"/>
      <c r="Q536" t="str">
        <f t="shared" si="8"/>
        <v/>
      </c>
    </row>
    <row r="537" spans="2:17" x14ac:dyDescent="0.25">
      <c r="B537" s="144"/>
      <c r="Q537" t="str">
        <f t="shared" si="8"/>
        <v/>
      </c>
    </row>
    <row r="538" spans="2:17" x14ac:dyDescent="0.25">
      <c r="B538" s="144"/>
      <c r="Q538" t="str">
        <f t="shared" si="8"/>
        <v/>
      </c>
    </row>
    <row r="539" spans="2:17" x14ac:dyDescent="0.25">
      <c r="B539" s="144"/>
      <c r="Q539" t="str">
        <f t="shared" si="8"/>
        <v/>
      </c>
    </row>
    <row r="540" spans="2:17" x14ac:dyDescent="0.25">
      <c r="B540" s="144"/>
      <c r="Q540" t="str">
        <f t="shared" si="8"/>
        <v/>
      </c>
    </row>
    <row r="541" spans="2:17" x14ac:dyDescent="0.25">
      <c r="B541" s="144"/>
      <c r="Q541" t="str">
        <f t="shared" si="8"/>
        <v/>
      </c>
    </row>
    <row r="542" spans="2:17" x14ac:dyDescent="0.25">
      <c r="B542" s="144"/>
      <c r="Q542" t="str">
        <f t="shared" si="8"/>
        <v/>
      </c>
    </row>
    <row r="543" spans="2:17" x14ac:dyDescent="0.25">
      <c r="B543" s="144"/>
      <c r="Q543" t="str">
        <f t="shared" si="8"/>
        <v/>
      </c>
    </row>
    <row r="544" spans="2:17" x14ac:dyDescent="0.25">
      <c r="B544" s="144"/>
      <c r="Q544" t="str">
        <f t="shared" si="8"/>
        <v/>
      </c>
    </row>
    <row r="545" spans="2:17" x14ac:dyDescent="0.25">
      <c r="B545" s="144"/>
      <c r="Q545" t="str">
        <f t="shared" si="8"/>
        <v/>
      </c>
    </row>
    <row r="546" spans="2:17" x14ac:dyDescent="0.25">
      <c r="B546" s="144"/>
      <c r="Q546" t="str">
        <f t="shared" si="8"/>
        <v/>
      </c>
    </row>
    <row r="547" spans="2:17" x14ac:dyDescent="0.25">
      <c r="B547" s="144"/>
      <c r="Q547" t="str">
        <f t="shared" si="8"/>
        <v/>
      </c>
    </row>
    <row r="548" spans="2:17" x14ac:dyDescent="0.25">
      <c r="B548" s="144"/>
      <c r="Q548" t="str">
        <f t="shared" si="8"/>
        <v/>
      </c>
    </row>
    <row r="549" spans="2:17" x14ac:dyDescent="0.25">
      <c r="B549" s="144"/>
      <c r="Q549" t="str">
        <f t="shared" si="8"/>
        <v/>
      </c>
    </row>
    <row r="550" spans="2:17" x14ac:dyDescent="0.25">
      <c r="B550" s="144"/>
      <c r="Q550" t="str">
        <f t="shared" si="8"/>
        <v/>
      </c>
    </row>
    <row r="551" spans="2:17" x14ac:dyDescent="0.25">
      <c r="B551" s="144"/>
      <c r="Q551" t="str">
        <f t="shared" si="8"/>
        <v/>
      </c>
    </row>
    <row r="552" spans="2:17" x14ac:dyDescent="0.25">
      <c r="B552" s="144"/>
      <c r="Q552" t="str">
        <f t="shared" si="8"/>
        <v/>
      </c>
    </row>
    <row r="553" spans="2:17" x14ac:dyDescent="0.25">
      <c r="B553" s="144"/>
      <c r="Q553" t="str">
        <f t="shared" si="8"/>
        <v/>
      </c>
    </row>
    <row r="554" spans="2:17" x14ac:dyDescent="0.25">
      <c r="B554" s="144"/>
      <c r="Q554" t="str">
        <f t="shared" si="8"/>
        <v/>
      </c>
    </row>
    <row r="555" spans="2:17" x14ac:dyDescent="0.25">
      <c r="B555" s="144"/>
      <c r="Q555" t="str">
        <f t="shared" si="8"/>
        <v/>
      </c>
    </row>
    <row r="556" spans="2:17" x14ac:dyDescent="0.25">
      <c r="B556" s="144"/>
      <c r="Q556" t="str">
        <f t="shared" si="8"/>
        <v/>
      </c>
    </row>
    <row r="557" spans="2:17" x14ac:dyDescent="0.25">
      <c r="B557" s="144"/>
      <c r="Q557" t="str">
        <f t="shared" si="8"/>
        <v/>
      </c>
    </row>
    <row r="558" spans="2:17" x14ac:dyDescent="0.25">
      <c r="B558" s="144"/>
      <c r="Q558" t="str">
        <f t="shared" si="8"/>
        <v/>
      </c>
    </row>
    <row r="559" spans="2:17" x14ac:dyDescent="0.25">
      <c r="B559" s="144"/>
      <c r="Q559" t="str">
        <f t="shared" si="8"/>
        <v/>
      </c>
    </row>
    <row r="560" spans="2:17" x14ac:dyDescent="0.25">
      <c r="B560" s="144"/>
      <c r="Q560" t="str">
        <f t="shared" si="8"/>
        <v/>
      </c>
    </row>
    <row r="561" spans="2:17" x14ac:dyDescent="0.25">
      <c r="B561" s="144"/>
      <c r="Q561" t="str">
        <f t="shared" si="8"/>
        <v/>
      </c>
    </row>
    <row r="562" spans="2:17" x14ac:dyDescent="0.25">
      <c r="B562" s="144"/>
      <c r="Q562" t="str">
        <f t="shared" si="8"/>
        <v/>
      </c>
    </row>
    <row r="563" spans="2:17" x14ac:dyDescent="0.25">
      <c r="B563" s="144"/>
      <c r="Q563" t="str">
        <f t="shared" si="8"/>
        <v/>
      </c>
    </row>
    <row r="564" spans="2:17" x14ac:dyDescent="0.25">
      <c r="B564" s="144"/>
      <c r="Q564" t="str">
        <f t="shared" si="8"/>
        <v/>
      </c>
    </row>
    <row r="565" spans="2:17" x14ac:dyDescent="0.25">
      <c r="B565" s="144"/>
      <c r="Q565" t="str">
        <f t="shared" si="8"/>
        <v/>
      </c>
    </row>
    <row r="566" spans="2:17" x14ac:dyDescent="0.25">
      <c r="B566" s="144"/>
      <c r="Q566" t="str">
        <f t="shared" si="8"/>
        <v/>
      </c>
    </row>
    <row r="567" spans="2:17" x14ac:dyDescent="0.25">
      <c r="B567" s="144"/>
      <c r="Q567" t="str">
        <f t="shared" si="8"/>
        <v/>
      </c>
    </row>
    <row r="568" spans="2:17" x14ac:dyDescent="0.25">
      <c r="B568" s="144"/>
      <c r="Q568" t="str">
        <f t="shared" si="8"/>
        <v/>
      </c>
    </row>
    <row r="569" spans="2:17" x14ac:dyDescent="0.25">
      <c r="B569" s="144"/>
      <c r="Q569" t="str">
        <f t="shared" si="8"/>
        <v/>
      </c>
    </row>
    <row r="570" spans="2:17" x14ac:dyDescent="0.25">
      <c r="B570" s="144"/>
      <c r="Q570" t="str">
        <f t="shared" si="8"/>
        <v/>
      </c>
    </row>
    <row r="571" spans="2:17" x14ac:dyDescent="0.25">
      <c r="B571" s="144"/>
      <c r="Q571" t="str">
        <f t="shared" si="8"/>
        <v/>
      </c>
    </row>
    <row r="572" spans="2:17" x14ac:dyDescent="0.25">
      <c r="B572" s="144"/>
      <c r="Q572" t="str">
        <f t="shared" si="8"/>
        <v/>
      </c>
    </row>
    <row r="573" spans="2:17" x14ac:dyDescent="0.25">
      <c r="B573" s="144"/>
      <c r="Q573" t="str">
        <f t="shared" si="8"/>
        <v/>
      </c>
    </row>
    <row r="574" spans="2:17" x14ac:dyDescent="0.25">
      <c r="B574" s="144"/>
      <c r="Q574" t="str">
        <f t="shared" si="8"/>
        <v/>
      </c>
    </row>
    <row r="575" spans="2:17" x14ac:dyDescent="0.25">
      <c r="B575" s="144"/>
      <c r="Q575" t="str">
        <f t="shared" si="8"/>
        <v/>
      </c>
    </row>
    <row r="576" spans="2:17" x14ac:dyDescent="0.25">
      <c r="B576" s="144"/>
      <c r="Q576" t="str">
        <f t="shared" si="8"/>
        <v/>
      </c>
    </row>
    <row r="577" spans="2:17" x14ac:dyDescent="0.25">
      <c r="B577" s="144"/>
      <c r="Q577" t="str">
        <f t="shared" si="8"/>
        <v/>
      </c>
    </row>
    <row r="578" spans="2:17" x14ac:dyDescent="0.25">
      <c r="B578" s="144"/>
      <c r="Q578" t="str">
        <f t="shared" si="8"/>
        <v/>
      </c>
    </row>
    <row r="579" spans="2:17" x14ac:dyDescent="0.25">
      <c r="B579" s="144"/>
      <c r="Q579" t="str">
        <f t="shared" si="8"/>
        <v/>
      </c>
    </row>
    <row r="580" spans="2:17" x14ac:dyDescent="0.25">
      <c r="B580" s="144"/>
      <c r="Q580" t="str">
        <f t="shared" si="8"/>
        <v/>
      </c>
    </row>
    <row r="581" spans="2:17" x14ac:dyDescent="0.25">
      <c r="B581" s="144"/>
      <c r="Q581" t="str">
        <f t="shared" si="8"/>
        <v/>
      </c>
    </row>
    <row r="582" spans="2:17" x14ac:dyDescent="0.25">
      <c r="B582" s="144"/>
      <c r="Q582" t="str">
        <f t="shared" si="8"/>
        <v/>
      </c>
    </row>
    <row r="583" spans="2:17" x14ac:dyDescent="0.25">
      <c r="B583" s="144"/>
      <c r="Q583" t="str">
        <f t="shared" si="8"/>
        <v/>
      </c>
    </row>
    <row r="584" spans="2:17" x14ac:dyDescent="0.25">
      <c r="B584" s="144"/>
      <c r="Q584" t="str">
        <f t="shared" ref="Q584:Q647" si="9">IF(B584="","",IF(D584=0,MAX(SUM(E584:M584)-P584,0),(SUM(E584:F584)-P584)))</f>
        <v/>
      </c>
    </row>
    <row r="585" spans="2:17" x14ac:dyDescent="0.25">
      <c r="B585" s="144"/>
      <c r="Q585" t="str">
        <f t="shared" si="9"/>
        <v/>
      </c>
    </row>
    <row r="586" spans="2:17" x14ac:dyDescent="0.25">
      <c r="B586" s="144"/>
      <c r="Q586" t="str">
        <f t="shared" si="9"/>
        <v/>
      </c>
    </row>
    <row r="587" spans="2:17" x14ac:dyDescent="0.25">
      <c r="B587" s="144"/>
      <c r="Q587" t="str">
        <f t="shared" si="9"/>
        <v/>
      </c>
    </row>
    <row r="588" spans="2:17" x14ac:dyDescent="0.25">
      <c r="B588" s="144"/>
      <c r="Q588" t="str">
        <f t="shared" si="9"/>
        <v/>
      </c>
    </row>
    <row r="589" spans="2:17" x14ac:dyDescent="0.25">
      <c r="B589" s="144"/>
      <c r="Q589" t="str">
        <f t="shared" si="9"/>
        <v/>
      </c>
    </row>
    <row r="590" spans="2:17" x14ac:dyDescent="0.25">
      <c r="B590" s="144"/>
      <c r="Q590" t="str">
        <f t="shared" si="9"/>
        <v/>
      </c>
    </row>
    <row r="591" spans="2:17" x14ac:dyDescent="0.25">
      <c r="B591" s="144"/>
      <c r="Q591" t="str">
        <f t="shared" si="9"/>
        <v/>
      </c>
    </row>
    <row r="592" spans="2:17" x14ac:dyDescent="0.25">
      <c r="B592" s="144"/>
      <c r="Q592" t="str">
        <f t="shared" si="9"/>
        <v/>
      </c>
    </row>
    <row r="593" spans="2:17" x14ac:dyDescent="0.25">
      <c r="B593" s="144"/>
      <c r="Q593" t="str">
        <f t="shared" si="9"/>
        <v/>
      </c>
    </row>
    <row r="594" spans="2:17" x14ac:dyDescent="0.25">
      <c r="B594" s="144"/>
      <c r="Q594" t="str">
        <f t="shared" si="9"/>
        <v/>
      </c>
    </row>
    <row r="595" spans="2:17" x14ac:dyDescent="0.25">
      <c r="B595" s="144"/>
      <c r="Q595" t="str">
        <f t="shared" si="9"/>
        <v/>
      </c>
    </row>
    <row r="596" spans="2:17" x14ac:dyDescent="0.25">
      <c r="B596" s="144"/>
      <c r="Q596" t="str">
        <f t="shared" si="9"/>
        <v/>
      </c>
    </row>
    <row r="597" spans="2:17" x14ac:dyDescent="0.25">
      <c r="B597" s="144"/>
      <c r="Q597" t="str">
        <f t="shared" si="9"/>
        <v/>
      </c>
    </row>
    <row r="598" spans="2:17" x14ac:dyDescent="0.25">
      <c r="B598" s="144"/>
      <c r="Q598" t="str">
        <f t="shared" si="9"/>
        <v/>
      </c>
    </row>
    <row r="599" spans="2:17" x14ac:dyDescent="0.25">
      <c r="B599" s="144"/>
      <c r="Q599" t="str">
        <f t="shared" si="9"/>
        <v/>
      </c>
    </row>
    <row r="600" spans="2:17" x14ac:dyDescent="0.25">
      <c r="B600" s="144"/>
      <c r="Q600" t="str">
        <f t="shared" si="9"/>
        <v/>
      </c>
    </row>
    <row r="601" spans="2:17" x14ac:dyDescent="0.25">
      <c r="B601" s="144"/>
      <c r="Q601" t="str">
        <f t="shared" si="9"/>
        <v/>
      </c>
    </row>
    <row r="602" spans="2:17" x14ac:dyDescent="0.25">
      <c r="B602" s="144"/>
      <c r="Q602" t="str">
        <f t="shared" si="9"/>
        <v/>
      </c>
    </row>
    <row r="603" spans="2:17" x14ac:dyDescent="0.25">
      <c r="B603" s="144"/>
      <c r="Q603" t="str">
        <f t="shared" si="9"/>
        <v/>
      </c>
    </row>
    <row r="604" spans="2:17" x14ac:dyDescent="0.25">
      <c r="B604" s="144"/>
      <c r="Q604" t="str">
        <f t="shared" si="9"/>
        <v/>
      </c>
    </row>
    <row r="605" spans="2:17" x14ac:dyDescent="0.25">
      <c r="B605" s="144"/>
      <c r="Q605" t="str">
        <f t="shared" si="9"/>
        <v/>
      </c>
    </row>
    <row r="606" spans="2:17" x14ac:dyDescent="0.25">
      <c r="B606" s="144"/>
      <c r="Q606" t="str">
        <f t="shared" si="9"/>
        <v/>
      </c>
    </row>
    <row r="607" spans="2:17" x14ac:dyDescent="0.25">
      <c r="B607" s="144"/>
      <c r="Q607" t="str">
        <f t="shared" si="9"/>
        <v/>
      </c>
    </row>
    <row r="608" spans="2:17" x14ac:dyDescent="0.25">
      <c r="B608" s="144"/>
      <c r="Q608" t="str">
        <f t="shared" si="9"/>
        <v/>
      </c>
    </row>
    <row r="609" spans="2:17" x14ac:dyDescent="0.25">
      <c r="B609" s="144"/>
      <c r="Q609" t="str">
        <f t="shared" si="9"/>
        <v/>
      </c>
    </row>
    <row r="610" spans="2:17" x14ac:dyDescent="0.25">
      <c r="B610" s="144"/>
      <c r="Q610" t="str">
        <f t="shared" si="9"/>
        <v/>
      </c>
    </row>
    <row r="611" spans="2:17" x14ac:dyDescent="0.25">
      <c r="B611" s="144"/>
      <c r="Q611" t="str">
        <f t="shared" si="9"/>
        <v/>
      </c>
    </row>
    <row r="612" spans="2:17" x14ac:dyDescent="0.25">
      <c r="B612" s="144"/>
      <c r="Q612" t="str">
        <f t="shared" si="9"/>
        <v/>
      </c>
    </row>
    <row r="613" spans="2:17" x14ac:dyDescent="0.25">
      <c r="B613" s="144"/>
      <c r="Q613" t="str">
        <f t="shared" si="9"/>
        <v/>
      </c>
    </row>
    <row r="614" spans="2:17" x14ac:dyDescent="0.25">
      <c r="B614" s="144"/>
      <c r="Q614" t="str">
        <f t="shared" si="9"/>
        <v/>
      </c>
    </row>
    <row r="615" spans="2:17" x14ac:dyDescent="0.25">
      <c r="B615" s="144"/>
      <c r="Q615" t="str">
        <f t="shared" si="9"/>
        <v/>
      </c>
    </row>
    <row r="616" spans="2:17" x14ac:dyDescent="0.25">
      <c r="B616" s="144"/>
      <c r="Q616" t="str">
        <f t="shared" si="9"/>
        <v/>
      </c>
    </row>
    <row r="617" spans="2:17" x14ac:dyDescent="0.25">
      <c r="B617" s="144"/>
      <c r="Q617" t="str">
        <f t="shared" si="9"/>
        <v/>
      </c>
    </row>
    <row r="618" spans="2:17" x14ac:dyDescent="0.25">
      <c r="B618" s="144"/>
      <c r="Q618" t="str">
        <f t="shared" si="9"/>
        <v/>
      </c>
    </row>
    <row r="619" spans="2:17" x14ac:dyDescent="0.25">
      <c r="B619" s="144"/>
      <c r="Q619" t="str">
        <f t="shared" si="9"/>
        <v/>
      </c>
    </row>
    <row r="620" spans="2:17" x14ac:dyDescent="0.25">
      <c r="B620" s="144"/>
      <c r="Q620" t="str">
        <f t="shared" si="9"/>
        <v/>
      </c>
    </row>
    <row r="621" spans="2:17" x14ac:dyDescent="0.25">
      <c r="B621" s="144"/>
      <c r="Q621" t="str">
        <f t="shared" si="9"/>
        <v/>
      </c>
    </row>
    <row r="622" spans="2:17" x14ac:dyDescent="0.25">
      <c r="B622" s="144"/>
      <c r="Q622" t="str">
        <f t="shared" si="9"/>
        <v/>
      </c>
    </row>
    <row r="623" spans="2:17" x14ac:dyDescent="0.25">
      <c r="B623" s="144"/>
      <c r="Q623" t="str">
        <f t="shared" si="9"/>
        <v/>
      </c>
    </row>
    <row r="624" spans="2:17" x14ac:dyDescent="0.25">
      <c r="B624" s="144"/>
      <c r="Q624" t="str">
        <f t="shared" si="9"/>
        <v/>
      </c>
    </row>
    <row r="625" spans="2:17" x14ac:dyDescent="0.25">
      <c r="B625" s="144"/>
      <c r="Q625" t="str">
        <f t="shared" si="9"/>
        <v/>
      </c>
    </row>
    <row r="626" spans="2:17" x14ac:dyDescent="0.25">
      <c r="B626" s="144"/>
      <c r="Q626" t="str">
        <f t="shared" si="9"/>
        <v/>
      </c>
    </row>
    <row r="627" spans="2:17" x14ac:dyDescent="0.25">
      <c r="B627" s="144"/>
      <c r="Q627" t="str">
        <f t="shared" si="9"/>
        <v/>
      </c>
    </row>
    <row r="628" spans="2:17" x14ac:dyDescent="0.25">
      <c r="B628" s="144"/>
      <c r="Q628" t="str">
        <f t="shared" si="9"/>
        <v/>
      </c>
    </row>
    <row r="629" spans="2:17" x14ac:dyDescent="0.25">
      <c r="B629" s="144"/>
      <c r="Q629" t="str">
        <f t="shared" si="9"/>
        <v/>
      </c>
    </row>
    <row r="630" spans="2:17" x14ac:dyDescent="0.25">
      <c r="B630" s="144"/>
      <c r="Q630" t="str">
        <f t="shared" si="9"/>
        <v/>
      </c>
    </row>
    <row r="631" spans="2:17" x14ac:dyDescent="0.25">
      <c r="B631" s="144"/>
      <c r="Q631" t="str">
        <f t="shared" si="9"/>
        <v/>
      </c>
    </row>
    <row r="632" spans="2:17" x14ac:dyDescent="0.25">
      <c r="B632" s="144"/>
      <c r="Q632" t="str">
        <f t="shared" si="9"/>
        <v/>
      </c>
    </row>
    <row r="633" spans="2:17" x14ac:dyDescent="0.25">
      <c r="B633" s="144"/>
      <c r="Q633" t="str">
        <f t="shared" si="9"/>
        <v/>
      </c>
    </row>
    <row r="634" spans="2:17" x14ac:dyDescent="0.25">
      <c r="B634" s="144"/>
      <c r="Q634" t="str">
        <f t="shared" si="9"/>
        <v/>
      </c>
    </row>
    <row r="635" spans="2:17" x14ac:dyDescent="0.25">
      <c r="B635" s="144"/>
      <c r="Q635" t="str">
        <f t="shared" si="9"/>
        <v/>
      </c>
    </row>
    <row r="636" spans="2:17" x14ac:dyDescent="0.25">
      <c r="B636" s="144"/>
      <c r="Q636" t="str">
        <f t="shared" si="9"/>
        <v/>
      </c>
    </row>
    <row r="637" spans="2:17" x14ac:dyDescent="0.25">
      <c r="B637" s="144"/>
      <c r="Q637" t="str">
        <f t="shared" si="9"/>
        <v/>
      </c>
    </row>
    <row r="638" spans="2:17" x14ac:dyDescent="0.25">
      <c r="B638" s="144"/>
      <c r="Q638" t="str">
        <f t="shared" si="9"/>
        <v/>
      </c>
    </row>
    <row r="639" spans="2:17" x14ac:dyDescent="0.25">
      <c r="B639" s="144"/>
      <c r="Q639" t="str">
        <f t="shared" si="9"/>
        <v/>
      </c>
    </row>
    <row r="640" spans="2:17" x14ac:dyDescent="0.25">
      <c r="B640" s="144"/>
      <c r="Q640" t="str">
        <f t="shared" si="9"/>
        <v/>
      </c>
    </row>
    <row r="641" spans="2:17" x14ac:dyDescent="0.25">
      <c r="B641" s="144"/>
      <c r="Q641" t="str">
        <f t="shared" si="9"/>
        <v/>
      </c>
    </row>
    <row r="642" spans="2:17" x14ac:dyDescent="0.25">
      <c r="B642" s="144"/>
      <c r="Q642" t="str">
        <f t="shared" si="9"/>
        <v/>
      </c>
    </row>
    <row r="643" spans="2:17" x14ac:dyDescent="0.25">
      <c r="B643" s="144"/>
      <c r="Q643" t="str">
        <f t="shared" si="9"/>
        <v/>
      </c>
    </row>
    <row r="644" spans="2:17" x14ac:dyDescent="0.25">
      <c r="B644" s="144"/>
      <c r="Q644" t="str">
        <f t="shared" si="9"/>
        <v/>
      </c>
    </row>
    <row r="645" spans="2:17" x14ac:dyDescent="0.25">
      <c r="B645" s="144"/>
      <c r="Q645" t="str">
        <f t="shared" si="9"/>
        <v/>
      </c>
    </row>
    <row r="646" spans="2:17" x14ac:dyDescent="0.25">
      <c r="B646" s="144"/>
      <c r="Q646" t="str">
        <f t="shared" si="9"/>
        <v/>
      </c>
    </row>
    <row r="647" spans="2:17" x14ac:dyDescent="0.25">
      <c r="B647" s="144"/>
      <c r="Q647" t="str">
        <f t="shared" si="9"/>
        <v/>
      </c>
    </row>
    <row r="648" spans="2:17" x14ac:dyDescent="0.25">
      <c r="B648" s="144"/>
      <c r="Q648" t="str">
        <f t="shared" ref="Q648:Q711" si="10">IF(B648="","",IF(D648=0,MAX(SUM(E648:M648)-P648,0),(SUM(E648:F648)-P648)))</f>
        <v/>
      </c>
    </row>
    <row r="649" spans="2:17" x14ac:dyDescent="0.25">
      <c r="B649" s="144"/>
      <c r="Q649" t="str">
        <f t="shared" si="10"/>
        <v/>
      </c>
    </row>
    <row r="650" spans="2:17" x14ac:dyDescent="0.25">
      <c r="B650" s="144"/>
      <c r="Q650" t="str">
        <f t="shared" si="10"/>
        <v/>
      </c>
    </row>
    <row r="651" spans="2:17" x14ac:dyDescent="0.25">
      <c r="B651" s="144"/>
      <c r="Q651" t="str">
        <f t="shared" si="10"/>
        <v/>
      </c>
    </row>
    <row r="652" spans="2:17" x14ac:dyDescent="0.25">
      <c r="B652" s="144"/>
      <c r="Q652" t="str">
        <f t="shared" si="10"/>
        <v/>
      </c>
    </row>
    <row r="653" spans="2:17" x14ac:dyDescent="0.25">
      <c r="B653" s="144"/>
      <c r="Q653" t="str">
        <f t="shared" si="10"/>
        <v/>
      </c>
    </row>
    <row r="654" spans="2:17" x14ac:dyDescent="0.25">
      <c r="B654" s="144"/>
      <c r="Q654" t="str">
        <f t="shared" si="10"/>
        <v/>
      </c>
    </row>
    <row r="655" spans="2:17" x14ac:dyDescent="0.25">
      <c r="B655" s="144"/>
      <c r="Q655" t="str">
        <f t="shared" si="10"/>
        <v/>
      </c>
    </row>
    <row r="656" spans="2:17" x14ac:dyDescent="0.25">
      <c r="B656" s="144"/>
      <c r="Q656" t="str">
        <f t="shared" si="10"/>
        <v/>
      </c>
    </row>
    <row r="657" spans="2:17" x14ac:dyDescent="0.25">
      <c r="B657" s="144"/>
      <c r="Q657" t="str">
        <f t="shared" si="10"/>
        <v/>
      </c>
    </row>
    <row r="658" spans="2:17" x14ac:dyDescent="0.25">
      <c r="B658" s="144"/>
      <c r="Q658" t="str">
        <f t="shared" si="10"/>
        <v/>
      </c>
    </row>
    <row r="659" spans="2:17" x14ac:dyDescent="0.25">
      <c r="B659" s="144"/>
      <c r="Q659" t="str">
        <f t="shared" si="10"/>
        <v/>
      </c>
    </row>
    <row r="660" spans="2:17" x14ac:dyDescent="0.25">
      <c r="B660" s="144"/>
      <c r="Q660" t="str">
        <f t="shared" si="10"/>
        <v/>
      </c>
    </row>
    <row r="661" spans="2:17" x14ac:dyDescent="0.25">
      <c r="B661" s="144"/>
      <c r="Q661" t="str">
        <f t="shared" si="10"/>
        <v/>
      </c>
    </row>
    <row r="662" spans="2:17" x14ac:dyDescent="0.25">
      <c r="B662" s="144"/>
      <c r="Q662" t="str">
        <f t="shared" si="10"/>
        <v/>
      </c>
    </row>
    <row r="663" spans="2:17" x14ac:dyDescent="0.25">
      <c r="B663" s="144"/>
      <c r="Q663" t="str">
        <f t="shared" si="10"/>
        <v/>
      </c>
    </row>
    <row r="664" spans="2:17" x14ac:dyDescent="0.25">
      <c r="B664" s="144"/>
      <c r="Q664" t="str">
        <f t="shared" si="10"/>
        <v/>
      </c>
    </row>
    <row r="665" spans="2:17" x14ac:dyDescent="0.25">
      <c r="B665" s="144"/>
      <c r="Q665" t="str">
        <f t="shared" si="10"/>
        <v/>
      </c>
    </row>
    <row r="666" spans="2:17" x14ac:dyDescent="0.25">
      <c r="B666" s="144"/>
      <c r="Q666" t="str">
        <f t="shared" si="10"/>
        <v/>
      </c>
    </row>
    <row r="667" spans="2:17" x14ac:dyDescent="0.25">
      <c r="B667" s="144"/>
      <c r="Q667" t="str">
        <f t="shared" si="10"/>
        <v/>
      </c>
    </row>
    <row r="668" spans="2:17" x14ac:dyDescent="0.25">
      <c r="B668" s="144"/>
      <c r="Q668" t="str">
        <f t="shared" si="10"/>
        <v/>
      </c>
    </row>
    <row r="669" spans="2:17" x14ac:dyDescent="0.25">
      <c r="B669" s="144"/>
      <c r="Q669" t="str">
        <f t="shared" si="10"/>
        <v/>
      </c>
    </row>
    <row r="670" spans="2:17" x14ac:dyDescent="0.25">
      <c r="B670" s="144"/>
      <c r="Q670" t="str">
        <f t="shared" si="10"/>
        <v/>
      </c>
    </row>
    <row r="671" spans="2:17" x14ac:dyDescent="0.25">
      <c r="B671" s="144"/>
      <c r="Q671" t="str">
        <f t="shared" si="10"/>
        <v/>
      </c>
    </row>
    <row r="672" spans="2:17" x14ac:dyDescent="0.25">
      <c r="B672" s="144"/>
      <c r="Q672" t="str">
        <f t="shared" si="10"/>
        <v/>
      </c>
    </row>
    <row r="673" spans="2:17" x14ac:dyDescent="0.25">
      <c r="B673" s="144"/>
      <c r="Q673" t="str">
        <f t="shared" si="10"/>
        <v/>
      </c>
    </row>
    <row r="674" spans="2:17" x14ac:dyDescent="0.25">
      <c r="B674" s="144"/>
      <c r="Q674" t="str">
        <f t="shared" si="10"/>
        <v/>
      </c>
    </row>
    <row r="675" spans="2:17" x14ac:dyDescent="0.25">
      <c r="B675" s="144"/>
      <c r="Q675" t="str">
        <f t="shared" si="10"/>
        <v/>
      </c>
    </row>
    <row r="676" spans="2:17" x14ac:dyDescent="0.25">
      <c r="B676" s="144"/>
      <c r="Q676" t="str">
        <f t="shared" si="10"/>
        <v/>
      </c>
    </row>
    <row r="677" spans="2:17" x14ac:dyDescent="0.25">
      <c r="B677" s="144"/>
      <c r="Q677" t="str">
        <f t="shared" si="10"/>
        <v/>
      </c>
    </row>
    <row r="678" spans="2:17" x14ac:dyDescent="0.25">
      <c r="B678" s="144"/>
      <c r="Q678" t="str">
        <f t="shared" si="10"/>
        <v/>
      </c>
    </row>
    <row r="679" spans="2:17" x14ac:dyDescent="0.25">
      <c r="B679" s="144"/>
      <c r="Q679" t="str">
        <f t="shared" si="10"/>
        <v/>
      </c>
    </row>
    <row r="680" spans="2:17" x14ac:dyDescent="0.25">
      <c r="B680" s="144"/>
      <c r="Q680" t="str">
        <f t="shared" si="10"/>
        <v/>
      </c>
    </row>
    <row r="681" spans="2:17" x14ac:dyDescent="0.25">
      <c r="B681" s="144"/>
      <c r="Q681" t="str">
        <f t="shared" si="10"/>
        <v/>
      </c>
    </row>
    <row r="682" spans="2:17" x14ac:dyDescent="0.25">
      <c r="B682" s="144"/>
      <c r="Q682" t="str">
        <f t="shared" si="10"/>
        <v/>
      </c>
    </row>
    <row r="683" spans="2:17" x14ac:dyDescent="0.25">
      <c r="B683" s="144"/>
      <c r="Q683" t="str">
        <f t="shared" si="10"/>
        <v/>
      </c>
    </row>
    <row r="684" spans="2:17" x14ac:dyDescent="0.25">
      <c r="B684" s="144"/>
      <c r="Q684" t="str">
        <f t="shared" si="10"/>
        <v/>
      </c>
    </row>
    <row r="685" spans="2:17" x14ac:dyDescent="0.25">
      <c r="B685" s="144"/>
      <c r="Q685" t="str">
        <f t="shared" si="10"/>
        <v/>
      </c>
    </row>
    <row r="686" spans="2:17" x14ac:dyDescent="0.25">
      <c r="B686" s="144"/>
      <c r="Q686" t="str">
        <f t="shared" si="10"/>
        <v/>
      </c>
    </row>
    <row r="687" spans="2:17" x14ac:dyDescent="0.25">
      <c r="B687" s="144"/>
      <c r="Q687" t="str">
        <f t="shared" si="10"/>
        <v/>
      </c>
    </row>
    <row r="688" spans="2:17" x14ac:dyDescent="0.25">
      <c r="B688" s="144"/>
      <c r="Q688" t="str">
        <f t="shared" si="10"/>
        <v/>
      </c>
    </row>
    <row r="689" spans="2:17" x14ac:dyDescent="0.25">
      <c r="B689" s="144"/>
      <c r="Q689" t="str">
        <f t="shared" si="10"/>
        <v/>
      </c>
    </row>
    <row r="690" spans="2:17" x14ac:dyDescent="0.25">
      <c r="B690" s="144"/>
      <c r="Q690" t="str">
        <f t="shared" si="10"/>
        <v/>
      </c>
    </row>
    <row r="691" spans="2:17" x14ac:dyDescent="0.25">
      <c r="B691" s="144"/>
      <c r="Q691" t="str">
        <f t="shared" si="10"/>
        <v/>
      </c>
    </row>
    <row r="692" spans="2:17" x14ac:dyDescent="0.25">
      <c r="B692" s="144"/>
      <c r="Q692" t="str">
        <f t="shared" si="10"/>
        <v/>
      </c>
    </row>
    <row r="693" spans="2:17" x14ac:dyDescent="0.25">
      <c r="B693" s="144"/>
      <c r="Q693" t="str">
        <f t="shared" si="10"/>
        <v/>
      </c>
    </row>
    <row r="694" spans="2:17" x14ac:dyDescent="0.25">
      <c r="B694" s="144"/>
      <c r="Q694" t="str">
        <f t="shared" si="10"/>
        <v/>
      </c>
    </row>
    <row r="695" spans="2:17" x14ac:dyDescent="0.25">
      <c r="B695" s="144"/>
      <c r="Q695" t="str">
        <f t="shared" si="10"/>
        <v/>
      </c>
    </row>
    <row r="696" spans="2:17" x14ac:dyDescent="0.25">
      <c r="B696" s="144"/>
      <c r="Q696" t="str">
        <f t="shared" si="10"/>
        <v/>
      </c>
    </row>
    <row r="697" spans="2:17" x14ac:dyDescent="0.25">
      <c r="B697" s="144"/>
      <c r="Q697" t="str">
        <f t="shared" si="10"/>
        <v/>
      </c>
    </row>
    <row r="698" spans="2:17" x14ac:dyDescent="0.25">
      <c r="B698" s="144"/>
      <c r="Q698" t="str">
        <f t="shared" si="10"/>
        <v/>
      </c>
    </row>
    <row r="699" spans="2:17" x14ac:dyDescent="0.25">
      <c r="B699" s="144"/>
      <c r="Q699" t="str">
        <f t="shared" si="10"/>
        <v/>
      </c>
    </row>
    <row r="700" spans="2:17" x14ac:dyDescent="0.25">
      <c r="B700" s="144"/>
      <c r="Q700" t="str">
        <f t="shared" si="10"/>
        <v/>
      </c>
    </row>
    <row r="701" spans="2:17" x14ac:dyDescent="0.25">
      <c r="B701" s="144"/>
      <c r="Q701" t="str">
        <f t="shared" si="10"/>
        <v/>
      </c>
    </row>
    <row r="702" spans="2:17" x14ac:dyDescent="0.25">
      <c r="B702" s="144"/>
      <c r="Q702" t="str">
        <f t="shared" si="10"/>
        <v/>
      </c>
    </row>
    <row r="703" spans="2:17" x14ac:dyDescent="0.25">
      <c r="B703" s="144"/>
      <c r="Q703" t="str">
        <f t="shared" si="10"/>
        <v/>
      </c>
    </row>
    <row r="704" spans="2:17" x14ac:dyDescent="0.25">
      <c r="B704" s="144"/>
      <c r="Q704" t="str">
        <f t="shared" si="10"/>
        <v/>
      </c>
    </row>
    <row r="705" spans="2:17" x14ac:dyDescent="0.25">
      <c r="B705" s="144"/>
      <c r="Q705" t="str">
        <f t="shared" si="10"/>
        <v/>
      </c>
    </row>
    <row r="706" spans="2:17" x14ac:dyDescent="0.25">
      <c r="B706" s="144"/>
      <c r="Q706" t="str">
        <f t="shared" si="10"/>
        <v/>
      </c>
    </row>
    <row r="707" spans="2:17" x14ac:dyDescent="0.25">
      <c r="B707" s="144"/>
      <c r="Q707" t="str">
        <f t="shared" si="10"/>
        <v/>
      </c>
    </row>
    <row r="708" spans="2:17" x14ac:dyDescent="0.25">
      <c r="B708" s="144"/>
      <c r="Q708" t="str">
        <f t="shared" si="10"/>
        <v/>
      </c>
    </row>
    <row r="709" spans="2:17" x14ac:dyDescent="0.25">
      <c r="B709" s="144"/>
      <c r="Q709" t="str">
        <f t="shared" si="10"/>
        <v/>
      </c>
    </row>
    <row r="710" spans="2:17" x14ac:dyDescent="0.25">
      <c r="B710" s="144"/>
      <c r="Q710" t="str">
        <f t="shared" si="10"/>
        <v/>
      </c>
    </row>
    <row r="711" spans="2:17" x14ac:dyDescent="0.25">
      <c r="B711" s="144"/>
      <c r="Q711" t="str">
        <f t="shared" si="10"/>
        <v/>
      </c>
    </row>
    <row r="712" spans="2:17" x14ac:dyDescent="0.25">
      <c r="B712" s="144"/>
      <c r="Q712" t="str">
        <f t="shared" ref="Q712:Q775" si="11">IF(B712="","",IF(D712=0,MAX(SUM(E712:M712)-P712,0),(SUM(E712:F712)-P712)))</f>
        <v/>
      </c>
    </row>
    <row r="713" spans="2:17" x14ac:dyDescent="0.25">
      <c r="B713" s="144"/>
      <c r="Q713" t="str">
        <f t="shared" si="11"/>
        <v/>
      </c>
    </row>
    <row r="714" spans="2:17" x14ac:dyDescent="0.25">
      <c r="B714" s="144"/>
      <c r="Q714" t="str">
        <f t="shared" si="11"/>
        <v/>
      </c>
    </row>
    <row r="715" spans="2:17" x14ac:dyDescent="0.25">
      <c r="B715" s="144"/>
      <c r="Q715" t="str">
        <f t="shared" si="11"/>
        <v/>
      </c>
    </row>
    <row r="716" spans="2:17" x14ac:dyDescent="0.25">
      <c r="B716" s="144"/>
      <c r="Q716" t="str">
        <f t="shared" si="11"/>
        <v/>
      </c>
    </row>
    <row r="717" spans="2:17" x14ac:dyDescent="0.25">
      <c r="B717" s="144"/>
      <c r="Q717" t="str">
        <f t="shared" si="11"/>
        <v/>
      </c>
    </row>
    <row r="718" spans="2:17" x14ac:dyDescent="0.25">
      <c r="B718" s="144"/>
      <c r="Q718" t="str">
        <f t="shared" si="11"/>
        <v/>
      </c>
    </row>
    <row r="719" spans="2:17" x14ac:dyDescent="0.25">
      <c r="B719" s="144"/>
      <c r="Q719" t="str">
        <f t="shared" si="11"/>
        <v/>
      </c>
    </row>
    <row r="720" spans="2:17" x14ac:dyDescent="0.25">
      <c r="B720" s="144"/>
      <c r="Q720" t="str">
        <f t="shared" si="11"/>
        <v/>
      </c>
    </row>
    <row r="721" spans="2:17" x14ac:dyDescent="0.25">
      <c r="B721" s="144"/>
      <c r="Q721" t="str">
        <f t="shared" si="11"/>
        <v/>
      </c>
    </row>
    <row r="722" spans="2:17" x14ac:dyDescent="0.25">
      <c r="B722" s="144"/>
      <c r="Q722" t="str">
        <f t="shared" si="11"/>
        <v/>
      </c>
    </row>
    <row r="723" spans="2:17" x14ac:dyDescent="0.25">
      <c r="B723" s="144"/>
      <c r="Q723" t="str">
        <f t="shared" si="11"/>
        <v/>
      </c>
    </row>
    <row r="724" spans="2:17" x14ac:dyDescent="0.25">
      <c r="B724" s="144"/>
      <c r="Q724" t="str">
        <f t="shared" si="11"/>
        <v/>
      </c>
    </row>
    <row r="725" spans="2:17" x14ac:dyDescent="0.25">
      <c r="B725" s="144"/>
      <c r="Q725" t="str">
        <f t="shared" si="11"/>
        <v/>
      </c>
    </row>
    <row r="726" spans="2:17" x14ac:dyDescent="0.25">
      <c r="B726" s="144"/>
      <c r="Q726" t="str">
        <f t="shared" si="11"/>
        <v/>
      </c>
    </row>
    <row r="727" spans="2:17" x14ac:dyDescent="0.25">
      <c r="B727" s="144"/>
      <c r="Q727" t="str">
        <f t="shared" si="11"/>
        <v/>
      </c>
    </row>
    <row r="728" spans="2:17" x14ac:dyDescent="0.25">
      <c r="B728" s="144"/>
      <c r="Q728" t="str">
        <f t="shared" si="11"/>
        <v/>
      </c>
    </row>
    <row r="729" spans="2:17" x14ac:dyDescent="0.25">
      <c r="B729" s="144"/>
      <c r="Q729" t="str">
        <f t="shared" si="11"/>
        <v/>
      </c>
    </row>
    <row r="730" spans="2:17" x14ac:dyDescent="0.25">
      <c r="B730" s="144"/>
      <c r="Q730" t="str">
        <f t="shared" si="11"/>
        <v/>
      </c>
    </row>
    <row r="731" spans="2:17" x14ac:dyDescent="0.25">
      <c r="B731" s="144"/>
      <c r="Q731" t="str">
        <f t="shared" si="11"/>
        <v/>
      </c>
    </row>
    <row r="732" spans="2:17" x14ac:dyDescent="0.25">
      <c r="B732" s="144"/>
      <c r="Q732" t="str">
        <f t="shared" si="11"/>
        <v/>
      </c>
    </row>
    <row r="733" spans="2:17" x14ac:dyDescent="0.25">
      <c r="B733" s="144"/>
      <c r="Q733" t="str">
        <f t="shared" si="11"/>
        <v/>
      </c>
    </row>
    <row r="734" spans="2:17" x14ac:dyDescent="0.25">
      <c r="B734" s="144"/>
      <c r="Q734" t="str">
        <f t="shared" si="11"/>
        <v/>
      </c>
    </row>
    <row r="735" spans="2:17" x14ac:dyDescent="0.25">
      <c r="B735" s="144"/>
      <c r="Q735" t="str">
        <f t="shared" si="11"/>
        <v/>
      </c>
    </row>
    <row r="736" spans="2:17" x14ac:dyDescent="0.25">
      <c r="B736" s="144"/>
      <c r="Q736" t="str">
        <f t="shared" si="11"/>
        <v/>
      </c>
    </row>
    <row r="737" spans="2:17" x14ac:dyDescent="0.25">
      <c r="B737" s="144"/>
      <c r="Q737" t="str">
        <f t="shared" si="11"/>
        <v/>
      </c>
    </row>
    <row r="738" spans="2:17" x14ac:dyDescent="0.25">
      <c r="B738" s="144"/>
      <c r="Q738" t="str">
        <f t="shared" si="11"/>
        <v/>
      </c>
    </row>
    <row r="739" spans="2:17" x14ac:dyDescent="0.25">
      <c r="B739" s="144"/>
      <c r="Q739" t="str">
        <f t="shared" si="11"/>
        <v/>
      </c>
    </row>
    <row r="740" spans="2:17" x14ac:dyDescent="0.25">
      <c r="B740" s="144"/>
      <c r="Q740" t="str">
        <f t="shared" si="11"/>
        <v/>
      </c>
    </row>
    <row r="741" spans="2:17" x14ac:dyDescent="0.25">
      <c r="B741" s="144"/>
      <c r="Q741" t="str">
        <f t="shared" si="11"/>
        <v/>
      </c>
    </row>
    <row r="742" spans="2:17" x14ac:dyDescent="0.25">
      <c r="B742" s="144"/>
      <c r="Q742" t="str">
        <f t="shared" si="11"/>
        <v/>
      </c>
    </row>
    <row r="743" spans="2:17" x14ac:dyDescent="0.25">
      <c r="B743" s="144"/>
      <c r="Q743" t="str">
        <f t="shared" si="11"/>
        <v/>
      </c>
    </row>
    <row r="744" spans="2:17" x14ac:dyDescent="0.25">
      <c r="B744" s="144"/>
      <c r="Q744" t="str">
        <f t="shared" si="11"/>
        <v/>
      </c>
    </row>
    <row r="745" spans="2:17" x14ac:dyDescent="0.25">
      <c r="B745" s="144"/>
      <c r="Q745" t="str">
        <f t="shared" si="11"/>
        <v/>
      </c>
    </row>
    <row r="746" spans="2:17" x14ac:dyDescent="0.25">
      <c r="B746" s="144"/>
      <c r="Q746" t="str">
        <f t="shared" si="11"/>
        <v/>
      </c>
    </row>
    <row r="747" spans="2:17" x14ac:dyDescent="0.25">
      <c r="B747" s="144"/>
      <c r="Q747" t="str">
        <f t="shared" si="11"/>
        <v/>
      </c>
    </row>
    <row r="748" spans="2:17" x14ac:dyDescent="0.25">
      <c r="B748" s="144"/>
      <c r="Q748" t="str">
        <f t="shared" si="11"/>
        <v/>
      </c>
    </row>
    <row r="749" spans="2:17" x14ac:dyDescent="0.25">
      <c r="B749" s="144"/>
      <c r="Q749" t="str">
        <f t="shared" si="11"/>
        <v/>
      </c>
    </row>
    <row r="750" spans="2:17" x14ac:dyDescent="0.25">
      <c r="B750" s="144"/>
      <c r="Q750" t="str">
        <f t="shared" si="11"/>
        <v/>
      </c>
    </row>
    <row r="751" spans="2:17" x14ac:dyDescent="0.25">
      <c r="B751" s="144"/>
      <c r="Q751" t="str">
        <f t="shared" si="11"/>
        <v/>
      </c>
    </row>
    <row r="752" spans="2:17" x14ac:dyDescent="0.25">
      <c r="B752" s="144"/>
      <c r="Q752" t="str">
        <f t="shared" si="11"/>
        <v/>
      </c>
    </row>
    <row r="753" spans="2:17" x14ac:dyDescent="0.25">
      <c r="B753" s="144"/>
      <c r="Q753" t="str">
        <f t="shared" si="11"/>
        <v/>
      </c>
    </row>
    <row r="754" spans="2:17" x14ac:dyDescent="0.25">
      <c r="B754" s="144"/>
      <c r="Q754" t="str">
        <f t="shared" si="11"/>
        <v/>
      </c>
    </row>
    <row r="755" spans="2:17" x14ac:dyDescent="0.25">
      <c r="B755" s="144"/>
      <c r="Q755" t="str">
        <f t="shared" si="11"/>
        <v/>
      </c>
    </row>
    <row r="756" spans="2:17" x14ac:dyDescent="0.25">
      <c r="B756" s="144"/>
      <c r="Q756" t="str">
        <f t="shared" si="11"/>
        <v/>
      </c>
    </row>
    <row r="757" spans="2:17" x14ac:dyDescent="0.25">
      <c r="B757" s="144"/>
      <c r="Q757" t="str">
        <f t="shared" si="11"/>
        <v/>
      </c>
    </row>
    <row r="758" spans="2:17" x14ac:dyDescent="0.25">
      <c r="B758" s="144"/>
      <c r="Q758" t="str">
        <f t="shared" si="11"/>
        <v/>
      </c>
    </row>
    <row r="759" spans="2:17" x14ac:dyDescent="0.25">
      <c r="B759" s="144"/>
      <c r="Q759" t="str">
        <f t="shared" si="11"/>
        <v/>
      </c>
    </row>
    <row r="760" spans="2:17" x14ac:dyDescent="0.25">
      <c r="B760" s="144"/>
      <c r="Q760" t="str">
        <f t="shared" si="11"/>
        <v/>
      </c>
    </row>
    <row r="761" spans="2:17" x14ac:dyDescent="0.25">
      <c r="B761" s="144"/>
      <c r="Q761" t="str">
        <f t="shared" si="11"/>
        <v/>
      </c>
    </row>
    <row r="762" spans="2:17" x14ac:dyDescent="0.25">
      <c r="B762" s="144"/>
      <c r="Q762" t="str">
        <f t="shared" si="11"/>
        <v/>
      </c>
    </row>
    <row r="763" spans="2:17" x14ac:dyDescent="0.25">
      <c r="B763" s="144"/>
      <c r="Q763" t="str">
        <f t="shared" si="11"/>
        <v/>
      </c>
    </row>
    <row r="764" spans="2:17" x14ac:dyDescent="0.25">
      <c r="B764" s="144"/>
      <c r="Q764" t="str">
        <f t="shared" si="11"/>
        <v/>
      </c>
    </row>
    <row r="765" spans="2:17" x14ac:dyDescent="0.25">
      <c r="B765" s="144"/>
      <c r="Q765" t="str">
        <f t="shared" si="11"/>
        <v/>
      </c>
    </row>
    <row r="766" spans="2:17" x14ac:dyDescent="0.25">
      <c r="B766" s="144"/>
      <c r="Q766" t="str">
        <f t="shared" si="11"/>
        <v/>
      </c>
    </row>
    <row r="767" spans="2:17" x14ac:dyDescent="0.25">
      <c r="B767" s="144"/>
      <c r="Q767" t="str">
        <f t="shared" si="11"/>
        <v/>
      </c>
    </row>
    <row r="768" spans="2:17" x14ac:dyDescent="0.25">
      <c r="B768" s="144"/>
      <c r="Q768" t="str">
        <f t="shared" si="11"/>
        <v/>
      </c>
    </row>
    <row r="769" spans="2:17" x14ac:dyDescent="0.25">
      <c r="B769" s="144"/>
      <c r="Q769" t="str">
        <f t="shared" si="11"/>
        <v/>
      </c>
    </row>
    <row r="770" spans="2:17" x14ac:dyDescent="0.25">
      <c r="B770" s="144"/>
      <c r="Q770" t="str">
        <f t="shared" si="11"/>
        <v/>
      </c>
    </row>
    <row r="771" spans="2:17" x14ac:dyDescent="0.25">
      <c r="B771" s="144"/>
      <c r="Q771" t="str">
        <f t="shared" si="11"/>
        <v/>
      </c>
    </row>
    <row r="772" spans="2:17" x14ac:dyDescent="0.25">
      <c r="B772" s="144"/>
      <c r="Q772" t="str">
        <f t="shared" si="11"/>
        <v/>
      </c>
    </row>
    <row r="773" spans="2:17" x14ac:dyDescent="0.25">
      <c r="B773" s="144"/>
      <c r="Q773" t="str">
        <f t="shared" si="11"/>
        <v/>
      </c>
    </row>
    <row r="774" spans="2:17" x14ac:dyDescent="0.25">
      <c r="B774" s="144"/>
      <c r="Q774" t="str">
        <f t="shared" si="11"/>
        <v/>
      </c>
    </row>
    <row r="775" spans="2:17" x14ac:dyDescent="0.25">
      <c r="B775" s="144"/>
      <c r="Q775" t="str">
        <f t="shared" si="11"/>
        <v/>
      </c>
    </row>
    <row r="776" spans="2:17" x14ac:dyDescent="0.25">
      <c r="B776" s="144"/>
      <c r="Q776" t="str">
        <f t="shared" ref="Q776:Q839" si="12">IF(B776="","",IF(D776=0,MAX(SUM(E776:M776)-P776,0),(SUM(E776:F776)-P776)))</f>
        <v/>
      </c>
    </row>
    <row r="777" spans="2:17" x14ac:dyDescent="0.25">
      <c r="B777" s="144"/>
      <c r="Q777" t="str">
        <f t="shared" si="12"/>
        <v/>
      </c>
    </row>
    <row r="778" spans="2:17" x14ac:dyDescent="0.25">
      <c r="B778" s="144"/>
      <c r="Q778" t="str">
        <f t="shared" si="12"/>
        <v/>
      </c>
    </row>
    <row r="779" spans="2:17" x14ac:dyDescent="0.25">
      <c r="B779" s="144"/>
      <c r="Q779" t="str">
        <f t="shared" si="12"/>
        <v/>
      </c>
    </row>
    <row r="780" spans="2:17" x14ac:dyDescent="0.25">
      <c r="B780" s="144"/>
      <c r="Q780" t="str">
        <f t="shared" si="12"/>
        <v/>
      </c>
    </row>
    <row r="781" spans="2:17" x14ac:dyDescent="0.25">
      <c r="B781" s="144"/>
      <c r="Q781" t="str">
        <f t="shared" si="12"/>
        <v/>
      </c>
    </row>
    <row r="782" spans="2:17" x14ac:dyDescent="0.25">
      <c r="B782" s="144"/>
      <c r="Q782" t="str">
        <f t="shared" si="12"/>
        <v/>
      </c>
    </row>
    <row r="783" spans="2:17" x14ac:dyDescent="0.25">
      <c r="B783" s="144"/>
      <c r="Q783" t="str">
        <f t="shared" si="12"/>
        <v/>
      </c>
    </row>
    <row r="784" spans="2:17" x14ac:dyDescent="0.25">
      <c r="B784" s="144"/>
      <c r="Q784" t="str">
        <f t="shared" si="12"/>
        <v/>
      </c>
    </row>
    <row r="785" spans="2:17" x14ac:dyDescent="0.25">
      <c r="B785" s="144"/>
      <c r="Q785" t="str">
        <f t="shared" si="12"/>
        <v/>
      </c>
    </row>
    <row r="786" spans="2:17" x14ac:dyDescent="0.25">
      <c r="B786" s="144"/>
      <c r="Q786" t="str">
        <f t="shared" si="12"/>
        <v/>
      </c>
    </row>
    <row r="787" spans="2:17" x14ac:dyDescent="0.25">
      <c r="B787" s="144"/>
      <c r="Q787" t="str">
        <f t="shared" si="12"/>
        <v/>
      </c>
    </row>
    <row r="788" spans="2:17" x14ac:dyDescent="0.25">
      <c r="B788" s="144"/>
      <c r="Q788" t="str">
        <f t="shared" si="12"/>
        <v/>
      </c>
    </row>
    <row r="789" spans="2:17" x14ac:dyDescent="0.25">
      <c r="B789" s="144"/>
      <c r="Q789" t="str">
        <f t="shared" si="12"/>
        <v/>
      </c>
    </row>
    <row r="790" spans="2:17" x14ac:dyDescent="0.25">
      <c r="B790" s="144"/>
      <c r="Q790" t="str">
        <f t="shared" si="12"/>
        <v/>
      </c>
    </row>
    <row r="791" spans="2:17" x14ac:dyDescent="0.25">
      <c r="B791" s="144"/>
      <c r="Q791" t="str">
        <f t="shared" si="12"/>
        <v/>
      </c>
    </row>
    <row r="792" spans="2:17" x14ac:dyDescent="0.25">
      <c r="B792" s="144"/>
      <c r="Q792" t="str">
        <f t="shared" si="12"/>
        <v/>
      </c>
    </row>
    <row r="793" spans="2:17" x14ac:dyDescent="0.25">
      <c r="B793" s="144"/>
      <c r="Q793" t="str">
        <f t="shared" si="12"/>
        <v/>
      </c>
    </row>
    <row r="794" spans="2:17" x14ac:dyDescent="0.25">
      <c r="B794" s="144"/>
      <c r="Q794" t="str">
        <f t="shared" si="12"/>
        <v/>
      </c>
    </row>
    <row r="795" spans="2:17" x14ac:dyDescent="0.25">
      <c r="B795" s="144"/>
      <c r="Q795" t="str">
        <f t="shared" si="12"/>
        <v/>
      </c>
    </row>
    <row r="796" spans="2:17" x14ac:dyDescent="0.25">
      <c r="B796" s="144"/>
      <c r="Q796" t="str">
        <f t="shared" si="12"/>
        <v/>
      </c>
    </row>
    <row r="797" spans="2:17" x14ac:dyDescent="0.25">
      <c r="B797" s="144"/>
      <c r="Q797" t="str">
        <f t="shared" si="12"/>
        <v/>
      </c>
    </row>
    <row r="798" spans="2:17" x14ac:dyDescent="0.25">
      <c r="B798" s="144"/>
      <c r="Q798" t="str">
        <f t="shared" si="12"/>
        <v/>
      </c>
    </row>
    <row r="799" spans="2:17" x14ac:dyDescent="0.25">
      <c r="B799" s="144"/>
      <c r="Q799" t="str">
        <f t="shared" si="12"/>
        <v/>
      </c>
    </row>
    <row r="800" spans="2:17" x14ac:dyDescent="0.25">
      <c r="B800" s="144"/>
      <c r="Q800" t="str">
        <f t="shared" si="12"/>
        <v/>
      </c>
    </row>
    <row r="801" spans="2:17" x14ac:dyDescent="0.25">
      <c r="B801" s="144"/>
      <c r="Q801" t="str">
        <f t="shared" si="12"/>
        <v/>
      </c>
    </row>
    <row r="802" spans="2:17" x14ac:dyDescent="0.25">
      <c r="B802" s="144"/>
      <c r="Q802" t="str">
        <f t="shared" si="12"/>
        <v/>
      </c>
    </row>
    <row r="803" spans="2:17" x14ac:dyDescent="0.25">
      <c r="B803" s="144"/>
      <c r="Q803" t="str">
        <f t="shared" si="12"/>
        <v/>
      </c>
    </row>
    <row r="804" spans="2:17" x14ac:dyDescent="0.25">
      <c r="B804" s="144"/>
      <c r="Q804" t="str">
        <f t="shared" si="12"/>
        <v/>
      </c>
    </row>
    <row r="805" spans="2:17" x14ac:dyDescent="0.25">
      <c r="B805" s="144"/>
      <c r="Q805" t="str">
        <f t="shared" si="12"/>
        <v/>
      </c>
    </row>
    <row r="806" spans="2:17" x14ac:dyDescent="0.25">
      <c r="B806" s="144"/>
      <c r="Q806" t="str">
        <f t="shared" si="12"/>
        <v/>
      </c>
    </row>
    <row r="807" spans="2:17" x14ac:dyDescent="0.25">
      <c r="B807" s="144"/>
      <c r="Q807" t="str">
        <f t="shared" si="12"/>
        <v/>
      </c>
    </row>
    <row r="808" spans="2:17" x14ac:dyDescent="0.25">
      <c r="B808" s="144"/>
      <c r="Q808" t="str">
        <f t="shared" si="12"/>
        <v/>
      </c>
    </row>
    <row r="809" spans="2:17" x14ac:dyDescent="0.25">
      <c r="B809" s="144"/>
      <c r="Q809" t="str">
        <f t="shared" si="12"/>
        <v/>
      </c>
    </row>
    <row r="810" spans="2:17" x14ac:dyDescent="0.25">
      <c r="B810" s="144"/>
      <c r="Q810" t="str">
        <f t="shared" si="12"/>
        <v/>
      </c>
    </row>
    <row r="811" spans="2:17" x14ac:dyDescent="0.25">
      <c r="B811" s="144"/>
      <c r="Q811" t="str">
        <f t="shared" si="12"/>
        <v/>
      </c>
    </row>
    <row r="812" spans="2:17" x14ac:dyDescent="0.25">
      <c r="B812" s="144"/>
      <c r="Q812" t="str">
        <f t="shared" si="12"/>
        <v/>
      </c>
    </row>
    <row r="813" spans="2:17" x14ac:dyDescent="0.25">
      <c r="B813" s="144"/>
      <c r="Q813" t="str">
        <f t="shared" si="12"/>
        <v/>
      </c>
    </row>
    <row r="814" spans="2:17" x14ac:dyDescent="0.25">
      <c r="B814" s="144"/>
      <c r="Q814" t="str">
        <f t="shared" si="12"/>
        <v/>
      </c>
    </row>
    <row r="815" spans="2:17" x14ac:dyDescent="0.25">
      <c r="B815" s="144"/>
      <c r="Q815" t="str">
        <f t="shared" si="12"/>
        <v/>
      </c>
    </row>
    <row r="816" spans="2:17" x14ac:dyDescent="0.25">
      <c r="B816" s="144"/>
      <c r="Q816" t="str">
        <f t="shared" si="12"/>
        <v/>
      </c>
    </row>
    <row r="817" spans="2:17" x14ac:dyDescent="0.25">
      <c r="B817" s="144"/>
      <c r="Q817" t="str">
        <f t="shared" si="12"/>
        <v/>
      </c>
    </row>
    <row r="818" spans="2:17" x14ac:dyDescent="0.25">
      <c r="B818" s="144"/>
      <c r="Q818" t="str">
        <f t="shared" si="12"/>
        <v/>
      </c>
    </row>
    <row r="819" spans="2:17" x14ac:dyDescent="0.25">
      <c r="B819" s="144"/>
      <c r="Q819" t="str">
        <f t="shared" si="12"/>
        <v/>
      </c>
    </row>
    <row r="820" spans="2:17" x14ac:dyDescent="0.25">
      <c r="B820" s="144"/>
      <c r="Q820" t="str">
        <f t="shared" si="12"/>
        <v/>
      </c>
    </row>
    <row r="821" spans="2:17" x14ac:dyDescent="0.25">
      <c r="B821" s="144"/>
      <c r="Q821" t="str">
        <f t="shared" si="12"/>
        <v/>
      </c>
    </row>
    <row r="822" spans="2:17" x14ac:dyDescent="0.25">
      <c r="B822" s="144"/>
      <c r="Q822" t="str">
        <f t="shared" si="12"/>
        <v/>
      </c>
    </row>
    <row r="823" spans="2:17" x14ac:dyDescent="0.25">
      <c r="B823" s="144"/>
      <c r="Q823" t="str">
        <f t="shared" si="12"/>
        <v/>
      </c>
    </row>
    <row r="824" spans="2:17" x14ac:dyDescent="0.25">
      <c r="B824" s="144"/>
      <c r="Q824" t="str">
        <f t="shared" si="12"/>
        <v/>
      </c>
    </row>
    <row r="825" spans="2:17" x14ac:dyDescent="0.25">
      <c r="B825" s="144"/>
      <c r="Q825" t="str">
        <f t="shared" si="12"/>
        <v/>
      </c>
    </row>
    <row r="826" spans="2:17" x14ac:dyDescent="0.25">
      <c r="B826" s="144"/>
      <c r="Q826" t="str">
        <f t="shared" si="12"/>
        <v/>
      </c>
    </row>
    <row r="827" spans="2:17" x14ac:dyDescent="0.25">
      <c r="B827" s="144"/>
      <c r="Q827" t="str">
        <f t="shared" si="12"/>
        <v/>
      </c>
    </row>
    <row r="828" spans="2:17" x14ac:dyDescent="0.25">
      <c r="B828" s="144"/>
      <c r="Q828" t="str">
        <f t="shared" si="12"/>
        <v/>
      </c>
    </row>
    <row r="829" spans="2:17" x14ac:dyDescent="0.25">
      <c r="B829" s="144"/>
      <c r="Q829" t="str">
        <f t="shared" si="12"/>
        <v/>
      </c>
    </row>
    <row r="830" spans="2:17" x14ac:dyDescent="0.25">
      <c r="B830" s="144"/>
      <c r="Q830" t="str">
        <f t="shared" si="12"/>
        <v/>
      </c>
    </row>
    <row r="831" spans="2:17" x14ac:dyDescent="0.25">
      <c r="B831" s="144"/>
      <c r="Q831" t="str">
        <f t="shared" si="12"/>
        <v/>
      </c>
    </row>
    <row r="832" spans="2:17" x14ac:dyDescent="0.25">
      <c r="B832" s="144"/>
      <c r="Q832" t="str">
        <f t="shared" si="12"/>
        <v/>
      </c>
    </row>
    <row r="833" spans="2:17" x14ac:dyDescent="0.25">
      <c r="B833" s="144"/>
      <c r="Q833" t="str">
        <f t="shared" si="12"/>
        <v/>
      </c>
    </row>
    <row r="834" spans="2:17" x14ac:dyDescent="0.25">
      <c r="B834" s="144"/>
      <c r="Q834" t="str">
        <f t="shared" si="12"/>
        <v/>
      </c>
    </row>
    <row r="835" spans="2:17" x14ac:dyDescent="0.25">
      <c r="B835" s="144"/>
      <c r="Q835" t="str">
        <f t="shared" si="12"/>
        <v/>
      </c>
    </row>
    <row r="836" spans="2:17" x14ac:dyDescent="0.25">
      <c r="B836" s="144"/>
      <c r="Q836" t="str">
        <f t="shared" si="12"/>
        <v/>
      </c>
    </row>
    <row r="837" spans="2:17" x14ac:dyDescent="0.25">
      <c r="B837" s="144"/>
      <c r="Q837" t="str">
        <f t="shared" si="12"/>
        <v/>
      </c>
    </row>
    <row r="838" spans="2:17" x14ac:dyDescent="0.25">
      <c r="B838" s="144"/>
      <c r="Q838" t="str">
        <f t="shared" si="12"/>
        <v/>
      </c>
    </row>
    <row r="839" spans="2:17" x14ac:dyDescent="0.25">
      <c r="B839" s="144"/>
      <c r="Q839" t="str">
        <f t="shared" si="12"/>
        <v/>
      </c>
    </row>
    <row r="840" spans="2:17" x14ac:dyDescent="0.25">
      <c r="B840" s="144"/>
      <c r="Q840" t="str">
        <f t="shared" ref="Q840:Q903" si="13">IF(B840="","",IF(D840=0,MAX(SUM(E840:M840)-P840,0),(SUM(E840:F840)-P840)))</f>
        <v/>
      </c>
    </row>
    <row r="841" spans="2:17" x14ac:dyDescent="0.25">
      <c r="B841" s="144"/>
      <c r="Q841" t="str">
        <f t="shared" si="13"/>
        <v/>
      </c>
    </row>
    <row r="842" spans="2:17" x14ac:dyDescent="0.25">
      <c r="B842" s="144"/>
      <c r="Q842" t="str">
        <f t="shared" si="13"/>
        <v/>
      </c>
    </row>
    <row r="843" spans="2:17" x14ac:dyDescent="0.25">
      <c r="B843" s="144"/>
      <c r="Q843" t="str">
        <f t="shared" si="13"/>
        <v/>
      </c>
    </row>
    <row r="844" spans="2:17" x14ac:dyDescent="0.25">
      <c r="B844" s="144"/>
      <c r="Q844" t="str">
        <f t="shared" si="13"/>
        <v/>
      </c>
    </row>
    <row r="845" spans="2:17" x14ac:dyDescent="0.25">
      <c r="B845" s="144"/>
      <c r="Q845" t="str">
        <f t="shared" si="13"/>
        <v/>
      </c>
    </row>
    <row r="846" spans="2:17" x14ac:dyDescent="0.25">
      <c r="B846" s="144"/>
      <c r="Q846" t="str">
        <f t="shared" si="13"/>
        <v/>
      </c>
    </row>
    <row r="847" spans="2:17" x14ac:dyDescent="0.25">
      <c r="B847" s="144"/>
      <c r="Q847" t="str">
        <f t="shared" si="13"/>
        <v/>
      </c>
    </row>
    <row r="848" spans="2:17" x14ac:dyDescent="0.25">
      <c r="B848" s="144"/>
      <c r="Q848" t="str">
        <f t="shared" si="13"/>
        <v/>
      </c>
    </row>
    <row r="849" spans="2:17" x14ac:dyDescent="0.25">
      <c r="B849" s="144"/>
      <c r="Q849" t="str">
        <f t="shared" si="13"/>
        <v/>
      </c>
    </row>
    <row r="850" spans="2:17" x14ac:dyDescent="0.25">
      <c r="B850" s="144"/>
      <c r="Q850" t="str">
        <f t="shared" si="13"/>
        <v/>
      </c>
    </row>
    <row r="851" spans="2:17" x14ac:dyDescent="0.25">
      <c r="B851" s="144"/>
      <c r="Q851" t="str">
        <f t="shared" si="13"/>
        <v/>
      </c>
    </row>
    <row r="852" spans="2:17" x14ac:dyDescent="0.25">
      <c r="B852" s="144"/>
      <c r="Q852" t="str">
        <f t="shared" si="13"/>
        <v/>
      </c>
    </row>
    <row r="853" spans="2:17" x14ac:dyDescent="0.25">
      <c r="B853" s="144"/>
      <c r="Q853" t="str">
        <f t="shared" si="13"/>
        <v/>
      </c>
    </row>
    <row r="854" spans="2:17" x14ac:dyDescent="0.25">
      <c r="B854" s="144"/>
      <c r="Q854" t="str">
        <f t="shared" si="13"/>
        <v/>
      </c>
    </row>
    <row r="855" spans="2:17" x14ac:dyDescent="0.25">
      <c r="B855" s="144"/>
      <c r="Q855" t="str">
        <f t="shared" si="13"/>
        <v/>
      </c>
    </row>
    <row r="856" spans="2:17" x14ac:dyDescent="0.25">
      <c r="B856" s="144"/>
      <c r="Q856" t="str">
        <f t="shared" si="13"/>
        <v/>
      </c>
    </row>
    <row r="857" spans="2:17" x14ac:dyDescent="0.25">
      <c r="B857" s="144"/>
      <c r="Q857" t="str">
        <f t="shared" si="13"/>
        <v/>
      </c>
    </row>
    <row r="858" spans="2:17" x14ac:dyDescent="0.25">
      <c r="B858" s="144"/>
      <c r="Q858" t="str">
        <f t="shared" si="13"/>
        <v/>
      </c>
    </row>
    <row r="859" spans="2:17" x14ac:dyDescent="0.25">
      <c r="B859" s="144"/>
      <c r="Q859" t="str">
        <f t="shared" si="13"/>
        <v/>
      </c>
    </row>
    <row r="860" spans="2:17" x14ac:dyDescent="0.25">
      <c r="B860" s="144"/>
      <c r="Q860" t="str">
        <f t="shared" si="13"/>
        <v/>
      </c>
    </row>
    <row r="861" spans="2:17" x14ac:dyDescent="0.25">
      <c r="B861" s="144"/>
      <c r="Q861" t="str">
        <f t="shared" si="13"/>
        <v/>
      </c>
    </row>
    <row r="862" spans="2:17" x14ac:dyDescent="0.25">
      <c r="B862" s="144"/>
      <c r="Q862" t="str">
        <f t="shared" si="13"/>
        <v/>
      </c>
    </row>
    <row r="863" spans="2:17" x14ac:dyDescent="0.25">
      <c r="B863" s="144"/>
      <c r="Q863" t="str">
        <f t="shared" si="13"/>
        <v/>
      </c>
    </row>
    <row r="864" spans="2:17" x14ac:dyDescent="0.25">
      <c r="B864" s="144"/>
      <c r="Q864" t="str">
        <f t="shared" si="13"/>
        <v/>
      </c>
    </row>
    <row r="865" spans="2:17" x14ac:dyDescent="0.25">
      <c r="B865" s="144"/>
      <c r="Q865" t="str">
        <f t="shared" si="13"/>
        <v/>
      </c>
    </row>
    <row r="866" spans="2:17" x14ac:dyDescent="0.25">
      <c r="B866" s="144"/>
      <c r="Q866" t="str">
        <f t="shared" si="13"/>
        <v/>
      </c>
    </row>
    <row r="867" spans="2:17" x14ac:dyDescent="0.25">
      <c r="B867" s="144"/>
      <c r="Q867" t="str">
        <f t="shared" si="13"/>
        <v/>
      </c>
    </row>
    <row r="868" spans="2:17" x14ac:dyDescent="0.25">
      <c r="B868" s="144"/>
      <c r="Q868" t="str">
        <f t="shared" si="13"/>
        <v/>
      </c>
    </row>
    <row r="869" spans="2:17" x14ac:dyDescent="0.25">
      <c r="B869" s="144"/>
      <c r="Q869" t="str">
        <f t="shared" si="13"/>
        <v/>
      </c>
    </row>
    <row r="870" spans="2:17" x14ac:dyDescent="0.25">
      <c r="B870" s="144"/>
      <c r="Q870" t="str">
        <f t="shared" si="13"/>
        <v/>
      </c>
    </row>
    <row r="871" spans="2:17" x14ac:dyDescent="0.25">
      <c r="B871" s="144"/>
      <c r="Q871" t="str">
        <f t="shared" si="13"/>
        <v/>
      </c>
    </row>
    <row r="872" spans="2:17" x14ac:dyDescent="0.25">
      <c r="B872" s="144"/>
      <c r="Q872" t="str">
        <f t="shared" si="13"/>
        <v/>
      </c>
    </row>
    <row r="873" spans="2:17" x14ac:dyDescent="0.25">
      <c r="B873" s="144"/>
      <c r="Q873" t="str">
        <f t="shared" si="13"/>
        <v/>
      </c>
    </row>
    <row r="874" spans="2:17" x14ac:dyDescent="0.25">
      <c r="B874" s="144"/>
      <c r="Q874" t="str">
        <f t="shared" si="13"/>
        <v/>
      </c>
    </row>
    <row r="875" spans="2:17" x14ac:dyDescent="0.25">
      <c r="B875" s="144"/>
      <c r="Q875" t="str">
        <f t="shared" si="13"/>
        <v/>
      </c>
    </row>
    <row r="876" spans="2:17" x14ac:dyDescent="0.25">
      <c r="B876" s="144"/>
      <c r="Q876" t="str">
        <f t="shared" si="13"/>
        <v/>
      </c>
    </row>
    <row r="877" spans="2:17" x14ac:dyDescent="0.25">
      <c r="B877" s="144"/>
      <c r="Q877" t="str">
        <f t="shared" si="13"/>
        <v/>
      </c>
    </row>
    <row r="878" spans="2:17" x14ac:dyDescent="0.25">
      <c r="B878" s="144"/>
      <c r="Q878" t="str">
        <f t="shared" si="13"/>
        <v/>
      </c>
    </row>
    <row r="879" spans="2:17" x14ac:dyDescent="0.25">
      <c r="B879" s="144"/>
      <c r="Q879" t="str">
        <f t="shared" si="13"/>
        <v/>
      </c>
    </row>
    <row r="880" spans="2:17" x14ac:dyDescent="0.25">
      <c r="B880" s="144"/>
      <c r="Q880" t="str">
        <f t="shared" si="13"/>
        <v/>
      </c>
    </row>
    <row r="881" spans="2:17" x14ac:dyDescent="0.25">
      <c r="B881" s="144"/>
      <c r="Q881" t="str">
        <f t="shared" si="13"/>
        <v/>
      </c>
    </row>
    <row r="882" spans="2:17" x14ac:dyDescent="0.25">
      <c r="B882" s="144"/>
      <c r="Q882" t="str">
        <f t="shared" si="13"/>
        <v/>
      </c>
    </row>
    <row r="883" spans="2:17" x14ac:dyDescent="0.25">
      <c r="B883" s="144"/>
      <c r="Q883" t="str">
        <f t="shared" si="13"/>
        <v/>
      </c>
    </row>
    <row r="884" spans="2:17" x14ac:dyDescent="0.25">
      <c r="B884" s="144"/>
      <c r="Q884" t="str">
        <f t="shared" si="13"/>
        <v/>
      </c>
    </row>
    <row r="885" spans="2:17" x14ac:dyDescent="0.25">
      <c r="B885" s="144"/>
      <c r="Q885" t="str">
        <f t="shared" si="13"/>
        <v/>
      </c>
    </row>
    <row r="886" spans="2:17" x14ac:dyDescent="0.25">
      <c r="B886" s="144"/>
      <c r="Q886" t="str">
        <f t="shared" si="13"/>
        <v/>
      </c>
    </row>
    <row r="887" spans="2:17" x14ac:dyDescent="0.25">
      <c r="B887" s="144"/>
      <c r="Q887" t="str">
        <f t="shared" si="13"/>
        <v/>
      </c>
    </row>
    <row r="888" spans="2:17" x14ac:dyDescent="0.25">
      <c r="B888" s="144"/>
      <c r="Q888" t="str">
        <f t="shared" si="13"/>
        <v/>
      </c>
    </row>
    <row r="889" spans="2:17" x14ac:dyDescent="0.25">
      <c r="B889" s="144"/>
      <c r="Q889" t="str">
        <f t="shared" si="13"/>
        <v/>
      </c>
    </row>
    <row r="890" spans="2:17" x14ac:dyDescent="0.25">
      <c r="B890" s="144"/>
      <c r="Q890" t="str">
        <f t="shared" si="13"/>
        <v/>
      </c>
    </row>
    <row r="891" spans="2:17" x14ac:dyDescent="0.25">
      <c r="B891" s="144"/>
      <c r="Q891" t="str">
        <f t="shared" si="13"/>
        <v/>
      </c>
    </row>
    <row r="892" spans="2:17" x14ac:dyDescent="0.25">
      <c r="B892" s="144"/>
      <c r="Q892" t="str">
        <f t="shared" si="13"/>
        <v/>
      </c>
    </row>
    <row r="893" spans="2:17" x14ac:dyDescent="0.25">
      <c r="B893" s="144"/>
      <c r="Q893" t="str">
        <f t="shared" si="13"/>
        <v/>
      </c>
    </row>
    <row r="894" spans="2:17" x14ac:dyDescent="0.25">
      <c r="B894" s="144"/>
      <c r="Q894" t="str">
        <f t="shared" si="13"/>
        <v/>
      </c>
    </row>
    <row r="895" spans="2:17" x14ac:dyDescent="0.25">
      <c r="B895" s="144"/>
      <c r="Q895" t="str">
        <f t="shared" si="13"/>
        <v/>
      </c>
    </row>
    <row r="896" spans="2:17" x14ac:dyDescent="0.25">
      <c r="B896" s="144"/>
      <c r="Q896" t="str">
        <f t="shared" si="13"/>
        <v/>
      </c>
    </row>
    <row r="897" spans="2:17" x14ac:dyDescent="0.25">
      <c r="B897" s="144"/>
      <c r="Q897" t="str">
        <f t="shared" si="13"/>
        <v/>
      </c>
    </row>
    <row r="898" spans="2:17" x14ac:dyDescent="0.25">
      <c r="B898" s="144"/>
      <c r="Q898" t="str">
        <f t="shared" si="13"/>
        <v/>
      </c>
    </row>
    <row r="899" spans="2:17" x14ac:dyDescent="0.25">
      <c r="B899" s="144"/>
      <c r="Q899" t="str">
        <f t="shared" si="13"/>
        <v/>
      </c>
    </row>
    <row r="900" spans="2:17" x14ac:dyDescent="0.25">
      <c r="B900" s="144"/>
      <c r="Q900" t="str">
        <f t="shared" si="13"/>
        <v/>
      </c>
    </row>
    <row r="901" spans="2:17" x14ac:dyDescent="0.25">
      <c r="B901" s="144"/>
      <c r="Q901" t="str">
        <f t="shared" si="13"/>
        <v/>
      </c>
    </row>
    <row r="902" spans="2:17" x14ac:dyDescent="0.25">
      <c r="B902" s="144"/>
      <c r="Q902" t="str">
        <f t="shared" si="13"/>
        <v/>
      </c>
    </row>
    <row r="903" spans="2:17" x14ac:dyDescent="0.25">
      <c r="B903" s="144"/>
      <c r="Q903" t="str">
        <f t="shared" si="13"/>
        <v/>
      </c>
    </row>
    <row r="904" spans="2:17" x14ac:dyDescent="0.25">
      <c r="B904" s="144"/>
      <c r="Q904" t="str">
        <f t="shared" ref="Q904:Q967" si="14">IF(B904="","",IF(D904=0,MAX(SUM(E904:M904)-P904,0),(SUM(E904:F904)-P904)))</f>
        <v/>
      </c>
    </row>
    <row r="905" spans="2:17" x14ac:dyDescent="0.25">
      <c r="B905" s="144"/>
      <c r="Q905" t="str">
        <f t="shared" si="14"/>
        <v/>
      </c>
    </row>
    <row r="906" spans="2:17" x14ac:dyDescent="0.25">
      <c r="B906" s="144"/>
      <c r="Q906" t="str">
        <f t="shared" si="14"/>
        <v/>
      </c>
    </row>
    <row r="907" spans="2:17" x14ac:dyDescent="0.25">
      <c r="B907" s="144"/>
      <c r="Q907" t="str">
        <f t="shared" si="14"/>
        <v/>
      </c>
    </row>
    <row r="908" spans="2:17" x14ac:dyDescent="0.25">
      <c r="B908" s="144"/>
      <c r="Q908" t="str">
        <f t="shared" si="14"/>
        <v/>
      </c>
    </row>
    <row r="909" spans="2:17" x14ac:dyDescent="0.25">
      <c r="B909" s="144"/>
      <c r="Q909" t="str">
        <f t="shared" si="14"/>
        <v/>
      </c>
    </row>
    <row r="910" spans="2:17" x14ac:dyDescent="0.25">
      <c r="B910" s="144"/>
      <c r="Q910" t="str">
        <f t="shared" si="14"/>
        <v/>
      </c>
    </row>
    <row r="911" spans="2:17" x14ac:dyDescent="0.25">
      <c r="B911" s="144"/>
      <c r="Q911" t="str">
        <f t="shared" si="14"/>
        <v/>
      </c>
    </row>
    <row r="912" spans="2:17" x14ac:dyDescent="0.25">
      <c r="B912" s="144"/>
      <c r="Q912" t="str">
        <f t="shared" si="14"/>
        <v/>
      </c>
    </row>
    <row r="913" spans="2:17" x14ac:dyDescent="0.25">
      <c r="B913" s="144"/>
      <c r="Q913" t="str">
        <f t="shared" si="14"/>
        <v/>
      </c>
    </row>
    <row r="914" spans="2:17" x14ac:dyDescent="0.25">
      <c r="B914" s="144"/>
      <c r="Q914" t="str">
        <f t="shared" si="14"/>
        <v/>
      </c>
    </row>
    <row r="915" spans="2:17" x14ac:dyDescent="0.25">
      <c r="B915" s="144"/>
      <c r="Q915" t="str">
        <f t="shared" si="14"/>
        <v/>
      </c>
    </row>
    <row r="916" spans="2:17" x14ac:dyDescent="0.25">
      <c r="B916" s="144"/>
      <c r="Q916" t="str">
        <f t="shared" si="14"/>
        <v/>
      </c>
    </row>
    <row r="917" spans="2:17" x14ac:dyDescent="0.25">
      <c r="B917" s="144"/>
      <c r="Q917" t="str">
        <f t="shared" si="14"/>
        <v/>
      </c>
    </row>
    <row r="918" spans="2:17" x14ac:dyDescent="0.25">
      <c r="B918" s="144"/>
      <c r="Q918" t="str">
        <f t="shared" si="14"/>
        <v/>
      </c>
    </row>
    <row r="919" spans="2:17" x14ac:dyDescent="0.25">
      <c r="B919" s="144"/>
      <c r="Q919" t="str">
        <f t="shared" si="14"/>
        <v/>
      </c>
    </row>
    <row r="920" spans="2:17" x14ac:dyDescent="0.25">
      <c r="B920" s="144"/>
      <c r="Q920" t="str">
        <f t="shared" si="14"/>
        <v/>
      </c>
    </row>
    <row r="921" spans="2:17" x14ac:dyDescent="0.25">
      <c r="B921" s="144"/>
      <c r="Q921" t="str">
        <f t="shared" si="14"/>
        <v/>
      </c>
    </row>
    <row r="922" spans="2:17" x14ac:dyDescent="0.25">
      <c r="B922" s="144"/>
      <c r="Q922" t="str">
        <f t="shared" si="14"/>
        <v/>
      </c>
    </row>
    <row r="923" spans="2:17" x14ac:dyDescent="0.25">
      <c r="B923" s="144"/>
      <c r="Q923" t="str">
        <f t="shared" si="14"/>
        <v/>
      </c>
    </row>
    <row r="924" spans="2:17" x14ac:dyDescent="0.25">
      <c r="B924" s="144"/>
      <c r="Q924" t="str">
        <f t="shared" si="14"/>
        <v/>
      </c>
    </row>
    <row r="925" spans="2:17" x14ac:dyDescent="0.25">
      <c r="B925" s="144"/>
      <c r="Q925" t="str">
        <f t="shared" si="14"/>
        <v/>
      </c>
    </row>
    <row r="926" spans="2:17" x14ac:dyDescent="0.25">
      <c r="B926" s="144"/>
      <c r="Q926" t="str">
        <f t="shared" si="14"/>
        <v/>
      </c>
    </row>
    <row r="927" spans="2:17" x14ac:dyDescent="0.25">
      <c r="B927" s="144"/>
      <c r="Q927" t="str">
        <f t="shared" si="14"/>
        <v/>
      </c>
    </row>
    <row r="928" spans="2:17" x14ac:dyDescent="0.25">
      <c r="B928" s="144"/>
      <c r="Q928" t="str">
        <f t="shared" si="14"/>
        <v/>
      </c>
    </row>
    <row r="929" spans="2:17" x14ac:dyDescent="0.25">
      <c r="B929" s="144"/>
      <c r="Q929" t="str">
        <f t="shared" si="14"/>
        <v/>
      </c>
    </row>
    <row r="930" spans="2:17" x14ac:dyDescent="0.25">
      <c r="B930" s="144"/>
      <c r="Q930" t="str">
        <f t="shared" si="14"/>
        <v/>
      </c>
    </row>
    <row r="931" spans="2:17" x14ac:dyDescent="0.25">
      <c r="B931" s="144"/>
      <c r="Q931" t="str">
        <f t="shared" si="14"/>
        <v/>
      </c>
    </row>
    <row r="932" spans="2:17" x14ac:dyDescent="0.25">
      <c r="B932" s="144"/>
      <c r="Q932" t="str">
        <f t="shared" si="14"/>
        <v/>
      </c>
    </row>
    <row r="933" spans="2:17" x14ac:dyDescent="0.25">
      <c r="B933" s="144"/>
      <c r="Q933" t="str">
        <f t="shared" si="14"/>
        <v/>
      </c>
    </row>
    <row r="934" spans="2:17" x14ac:dyDescent="0.25">
      <c r="B934" s="144"/>
      <c r="Q934" t="str">
        <f t="shared" si="14"/>
        <v/>
      </c>
    </row>
    <row r="935" spans="2:17" x14ac:dyDescent="0.25">
      <c r="B935" s="144"/>
      <c r="Q935" t="str">
        <f t="shared" si="14"/>
        <v/>
      </c>
    </row>
    <row r="936" spans="2:17" x14ac:dyDescent="0.25">
      <c r="B936" s="144"/>
      <c r="Q936" t="str">
        <f t="shared" si="14"/>
        <v/>
      </c>
    </row>
    <row r="937" spans="2:17" x14ac:dyDescent="0.25">
      <c r="B937" s="144"/>
      <c r="Q937" t="str">
        <f t="shared" si="14"/>
        <v/>
      </c>
    </row>
    <row r="938" spans="2:17" x14ac:dyDescent="0.25">
      <c r="B938" s="144"/>
      <c r="Q938" t="str">
        <f t="shared" si="14"/>
        <v/>
      </c>
    </row>
    <row r="939" spans="2:17" x14ac:dyDescent="0.25">
      <c r="B939" s="144"/>
      <c r="Q939" t="str">
        <f t="shared" si="14"/>
        <v/>
      </c>
    </row>
    <row r="940" spans="2:17" x14ac:dyDescent="0.25">
      <c r="B940" s="144"/>
      <c r="Q940" t="str">
        <f t="shared" si="14"/>
        <v/>
      </c>
    </row>
    <row r="941" spans="2:17" x14ac:dyDescent="0.25">
      <c r="B941" s="144"/>
      <c r="Q941" t="str">
        <f t="shared" si="14"/>
        <v/>
      </c>
    </row>
    <row r="942" spans="2:17" x14ac:dyDescent="0.25">
      <c r="B942" s="144"/>
      <c r="Q942" t="str">
        <f t="shared" si="14"/>
        <v/>
      </c>
    </row>
    <row r="943" spans="2:17" x14ac:dyDescent="0.25">
      <c r="B943" s="144"/>
      <c r="Q943" t="str">
        <f t="shared" si="14"/>
        <v/>
      </c>
    </row>
    <row r="944" spans="2:17" x14ac:dyDescent="0.25">
      <c r="B944" s="144"/>
      <c r="Q944" t="str">
        <f t="shared" si="14"/>
        <v/>
      </c>
    </row>
    <row r="945" spans="2:17" x14ac:dyDescent="0.25">
      <c r="B945" s="144"/>
      <c r="Q945" t="str">
        <f t="shared" si="14"/>
        <v/>
      </c>
    </row>
    <row r="946" spans="2:17" x14ac:dyDescent="0.25">
      <c r="B946" s="144"/>
      <c r="Q946" t="str">
        <f t="shared" si="14"/>
        <v/>
      </c>
    </row>
    <row r="947" spans="2:17" x14ac:dyDescent="0.25">
      <c r="B947" s="144"/>
      <c r="Q947" t="str">
        <f t="shared" si="14"/>
        <v/>
      </c>
    </row>
    <row r="948" spans="2:17" x14ac:dyDescent="0.25">
      <c r="B948" s="144"/>
      <c r="Q948" t="str">
        <f t="shared" si="14"/>
        <v/>
      </c>
    </row>
    <row r="949" spans="2:17" x14ac:dyDescent="0.25">
      <c r="B949" s="144"/>
      <c r="Q949" t="str">
        <f t="shared" si="14"/>
        <v/>
      </c>
    </row>
    <row r="950" spans="2:17" x14ac:dyDescent="0.25">
      <c r="B950" s="144"/>
      <c r="Q950" t="str">
        <f t="shared" si="14"/>
        <v/>
      </c>
    </row>
    <row r="951" spans="2:17" x14ac:dyDescent="0.25">
      <c r="B951" s="144"/>
      <c r="Q951" t="str">
        <f t="shared" si="14"/>
        <v/>
      </c>
    </row>
    <row r="952" spans="2:17" x14ac:dyDescent="0.25">
      <c r="B952" s="144"/>
      <c r="Q952" t="str">
        <f t="shared" si="14"/>
        <v/>
      </c>
    </row>
    <row r="953" spans="2:17" x14ac:dyDescent="0.25">
      <c r="B953" s="144"/>
      <c r="Q953" t="str">
        <f t="shared" si="14"/>
        <v/>
      </c>
    </row>
    <row r="954" spans="2:17" x14ac:dyDescent="0.25">
      <c r="B954" s="144"/>
      <c r="Q954" t="str">
        <f t="shared" si="14"/>
        <v/>
      </c>
    </row>
    <row r="955" spans="2:17" x14ac:dyDescent="0.25">
      <c r="B955" s="144"/>
      <c r="Q955" t="str">
        <f t="shared" si="14"/>
        <v/>
      </c>
    </row>
    <row r="956" spans="2:17" x14ac:dyDescent="0.25">
      <c r="B956" s="144"/>
      <c r="Q956" t="str">
        <f t="shared" si="14"/>
        <v/>
      </c>
    </row>
    <row r="957" spans="2:17" x14ac:dyDescent="0.25">
      <c r="B957" s="144"/>
      <c r="Q957" t="str">
        <f t="shared" si="14"/>
        <v/>
      </c>
    </row>
    <row r="958" spans="2:17" x14ac:dyDescent="0.25">
      <c r="B958" s="144"/>
      <c r="Q958" t="str">
        <f t="shared" si="14"/>
        <v/>
      </c>
    </row>
    <row r="959" spans="2:17" x14ac:dyDescent="0.25">
      <c r="B959" s="144"/>
      <c r="Q959" t="str">
        <f t="shared" si="14"/>
        <v/>
      </c>
    </row>
    <row r="960" spans="2:17" x14ac:dyDescent="0.25">
      <c r="B960" s="144"/>
      <c r="Q960" t="str">
        <f t="shared" si="14"/>
        <v/>
      </c>
    </row>
    <row r="961" spans="2:17" x14ac:dyDescent="0.25">
      <c r="B961" s="144"/>
      <c r="Q961" t="str">
        <f t="shared" si="14"/>
        <v/>
      </c>
    </row>
    <row r="962" spans="2:17" x14ac:dyDescent="0.25">
      <c r="B962" s="144"/>
      <c r="Q962" t="str">
        <f t="shared" si="14"/>
        <v/>
      </c>
    </row>
    <row r="963" spans="2:17" x14ac:dyDescent="0.25">
      <c r="B963" s="144"/>
      <c r="Q963" t="str">
        <f t="shared" si="14"/>
        <v/>
      </c>
    </row>
    <row r="964" spans="2:17" x14ac:dyDescent="0.25">
      <c r="B964" s="144"/>
      <c r="Q964" t="str">
        <f t="shared" si="14"/>
        <v/>
      </c>
    </row>
    <row r="965" spans="2:17" x14ac:dyDescent="0.25">
      <c r="B965" s="144"/>
      <c r="Q965" t="str">
        <f t="shared" si="14"/>
        <v/>
      </c>
    </row>
    <row r="966" spans="2:17" x14ac:dyDescent="0.25">
      <c r="B966" s="144"/>
      <c r="Q966" t="str">
        <f t="shared" si="14"/>
        <v/>
      </c>
    </row>
    <row r="967" spans="2:17" x14ac:dyDescent="0.25">
      <c r="B967" s="144"/>
      <c r="Q967" t="str">
        <f t="shared" si="14"/>
        <v/>
      </c>
    </row>
    <row r="968" spans="2:17" x14ac:dyDescent="0.25">
      <c r="B968" s="144"/>
      <c r="Q968" t="str">
        <f t="shared" ref="Q968:Q1031" si="15">IF(B968="","",IF(D968=0,MAX(SUM(E968:M968)-P968,0),(SUM(E968:F968)-P968)))</f>
        <v/>
      </c>
    </row>
    <row r="969" spans="2:17" x14ac:dyDescent="0.25">
      <c r="B969" s="144"/>
      <c r="Q969" t="str">
        <f t="shared" si="15"/>
        <v/>
      </c>
    </row>
    <row r="970" spans="2:17" x14ac:dyDescent="0.25">
      <c r="B970" s="144"/>
      <c r="Q970" t="str">
        <f t="shared" si="15"/>
        <v/>
      </c>
    </row>
    <row r="971" spans="2:17" x14ac:dyDescent="0.25">
      <c r="B971" s="144"/>
      <c r="Q971" t="str">
        <f t="shared" si="15"/>
        <v/>
      </c>
    </row>
    <row r="972" spans="2:17" x14ac:dyDescent="0.25">
      <c r="B972" s="144"/>
      <c r="Q972" t="str">
        <f t="shared" si="15"/>
        <v/>
      </c>
    </row>
    <row r="973" spans="2:17" x14ac:dyDescent="0.25">
      <c r="B973" s="144"/>
      <c r="Q973" t="str">
        <f t="shared" si="15"/>
        <v/>
      </c>
    </row>
    <row r="974" spans="2:17" x14ac:dyDescent="0.25">
      <c r="B974" s="144"/>
      <c r="Q974" t="str">
        <f t="shared" si="15"/>
        <v/>
      </c>
    </row>
    <row r="975" spans="2:17" x14ac:dyDescent="0.25">
      <c r="B975" s="144"/>
      <c r="Q975" t="str">
        <f t="shared" si="15"/>
        <v/>
      </c>
    </row>
    <row r="976" spans="2:17" x14ac:dyDescent="0.25">
      <c r="B976" s="144"/>
      <c r="Q976" t="str">
        <f t="shared" si="15"/>
        <v/>
      </c>
    </row>
    <row r="977" spans="2:17" x14ac:dyDescent="0.25">
      <c r="B977" s="144"/>
      <c r="Q977" t="str">
        <f t="shared" si="15"/>
        <v/>
      </c>
    </row>
    <row r="978" spans="2:17" x14ac:dyDescent="0.25">
      <c r="B978" s="144"/>
      <c r="Q978" t="str">
        <f t="shared" si="15"/>
        <v/>
      </c>
    </row>
    <row r="979" spans="2:17" x14ac:dyDescent="0.25">
      <c r="B979" s="144"/>
      <c r="Q979" t="str">
        <f t="shared" si="15"/>
        <v/>
      </c>
    </row>
    <row r="980" spans="2:17" x14ac:dyDescent="0.25">
      <c r="B980" s="144"/>
      <c r="Q980" t="str">
        <f t="shared" si="15"/>
        <v/>
      </c>
    </row>
    <row r="981" spans="2:17" x14ac:dyDescent="0.25">
      <c r="B981" s="144"/>
      <c r="Q981" t="str">
        <f t="shared" si="15"/>
        <v/>
      </c>
    </row>
    <row r="982" spans="2:17" x14ac:dyDescent="0.25">
      <c r="B982" s="144"/>
      <c r="Q982" t="str">
        <f t="shared" si="15"/>
        <v/>
      </c>
    </row>
    <row r="983" spans="2:17" x14ac:dyDescent="0.25">
      <c r="B983" s="144"/>
      <c r="Q983" t="str">
        <f t="shared" si="15"/>
        <v/>
      </c>
    </row>
    <row r="984" spans="2:17" x14ac:dyDescent="0.25">
      <c r="B984" s="144"/>
      <c r="Q984" t="str">
        <f t="shared" si="15"/>
        <v/>
      </c>
    </row>
    <row r="985" spans="2:17" x14ac:dyDescent="0.25">
      <c r="B985" s="144"/>
      <c r="Q985" t="str">
        <f t="shared" si="15"/>
        <v/>
      </c>
    </row>
    <row r="986" spans="2:17" x14ac:dyDescent="0.25">
      <c r="B986" s="144"/>
      <c r="Q986" t="str">
        <f t="shared" si="15"/>
        <v/>
      </c>
    </row>
    <row r="987" spans="2:17" x14ac:dyDescent="0.25">
      <c r="B987" s="144"/>
      <c r="Q987" t="str">
        <f t="shared" si="15"/>
        <v/>
      </c>
    </row>
    <row r="988" spans="2:17" x14ac:dyDescent="0.25">
      <c r="B988" s="144"/>
      <c r="Q988" t="str">
        <f t="shared" si="15"/>
        <v/>
      </c>
    </row>
    <row r="989" spans="2:17" x14ac:dyDescent="0.25">
      <c r="B989" s="144"/>
      <c r="Q989" t="str">
        <f t="shared" si="15"/>
        <v/>
      </c>
    </row>
    <row r="990" spans="2:17" x14ac:dyDescent="0.25">
      <c r="B990" s="144"/>
      <c r="Q990" t="str">
        <f t="shared" si="15"/>
        <v/>
      </c>
    </row>
    <row r="991" spans="2:17" x14ac:dyDescent="0.25">
      <c r="B991" s="144"/>
      <c r="Q991" t="str">
        <f t="shared" si="15"/>
        <v/>
      </c>
    </row>
    <row r="992" spans="2:17" x14ac:dyDescent="0.25">
      <c r="B992" s="144"/>
      <c r="Q992" t="str">
        <f t="shared" si="15"/>
        <v/>
      </c>
    </row>
    <row r="993" spans="2:17" x14ac:dyDescent="0.25">
      <c r="B993" s="144"/>
      <c r="Q993" t="str">
        <f t="shared" si="15"/>
        <v/>
      </c>
    </row>
    <row r="994" spans="2:17" x14ac:dyDescent="0.25">
      <c r="B994" s="144"/>
      <c r="Q994" t="str">
        <f t="shared" si="15"/>
        <v/>
      </c>
    </row>
    <row r="995" spans="2:17" x14ac:dyDescent="0.25">
      <c r="B995" s="144"/>
      <c r="Q995" t="str">
        <f t="shared" si="15"/>
        <v/>
      </c>
    </row>
    <row r="996" spans="2:17" x14ac:dyDescent="0.25">
      <c r="B996" s="144"/>
      <c r="Q996" t="str">
        <f t="shared" si="15"/>
        <v/>
      </c>
    </row>
    <row r="997" spans="2:17" x14ac:dyDescent="0.25">
      <c r="B997" s="144"/>
      <c r="Q997" t="str">
        <f t="shared" si="15"/>
        <v/>
      </c>
    </row>
    <row r="998" spans="2:17" x14ac:dyDescent="0.25">
      <c r="B998" s="144"/>
      <c r="Q998" t="str">
        <f t="shared" si="15"/>
        <v/>
      </c>
    </row>
    <row r="999" spans="2:17" x14ac:dyDescent="0.25">
      <c r="B999" s="144"/>
      <c r="Q999" t="str">
        <f t="shared" si="15"/>
        <v/>
      </c>
    </row>
    <row r="1000" spans="2:17" x14ac:dyDescent="0.25">
      <c r="B1000" s="144"/>
      <c r="Q1000" t="str">
        <f t="shared" si="15"/>
        <v/>
      </c>
    </row>
    <row r="1001" spans="2:17" x14ac:dyDescent="0.25">
      <c r="B1001" s="144"/>
      <c r="Q1001" t="str">
        <f t="shared" si="15"/>
        <v/>
      </c>
    </row>
    <row r="1002" spans="2:17" x14ac:dyDescent="0.25">
      <c r="B1002" s="144"/>
      <c r="Q1002" t="str">
        <f t="shared" si="15"/>
        <v/>
      </c>
    </row>
    <row r="1003" spans="2:17" x14ac:dyDescent="0.25">
      <c r="B1003" s="144"/>
      <c r="Q1003" t="str">
        <f t="shared" si="15"/>
        <v/>
      </c>
    </row>
    <row r="1004" spans="2:17" x14ac:dyDescent="0.25">
      <c r="B1004" s="144"/>
      <c r="Q1004" t="str">
        <f t="shared" si="15"/>
        <v/>
      </c>
    </row>
    <row r="1005" spans="2:17" x14ac:dyDescent="0.25">
      <c r="B1005" s="144"/>
      <c r="Q1005" t="str">
        <f t="shared" si="15"/>
        <v/>
      </c>
    </row>
    <row r="1006" spans="2:17" x14ac:dyDescent="0.25">
      <c r="B1006" s="144"/>
      <c r="Q1006" t="str">
        <f t="shared" si="15"/>
        <v/>
      </c>
    </row>
    <row r="1007" spans="2:17" x14ac:dyDescent="0.25">
      <c r="B1007" s="144"/>
      <c r="Q1007" t="str">
        <f t="shared" si="15"/>
        <v/>
      </c>
    </row>
    <row r="1008" spans="2:17" x14ac:dyDescent="0.25">
      <c r="B1008" s="144"/>
      <c r="Q1008" t="str">
        <f t="shared" si="15"/>
        <v/>
      </c>
    </row>
    <row r="1009" spans="2:17" x14ac:dyDescent="0.25">
      <c r="B1009" s="144"/>
      <c r="Q1009" t="str">
        <f t="shared" si="15"/>
        <v/>
      </c>
    </row>
    <row r="1010" spans="2:17" x14ac:dyDescent="0.25">
      <c r="B1010" s="144"/>
      <c r="Q1010" t="str">
        <f t="shared" si="15"/>
        <v/>
      </c>
    </row>
    <row r="1011" spans="2:17" x14ac:dyDescent="0.25">
      <c r="B1011" s="144"/>
      <c r="Q1011" t="str">
        <f t="shared" si="15"/>
        <v/>
      </c>
    </row>
    <row r="1012" spans="2:17" x14ac:dyDescent="0.25">
      <c r="B1012" s="144"/>
      <c r="Q1012" t="str">
        <f t="shared" si="15"/>
        <v/>
      </c>
    </row>
    <row r="1013" spans="2:17" x14ac:dyDescent="0.25">
      <c r="B1013" s="144"/>
      <c r="Q1013" t="str">
        <f t="shared" si="15"/>
        <v/>
      </c>
    </row>
    <row r="1014" spans="2:17" x14ac:dyDescent="0.25">
      <c r="B1014" s="144"/>
      <c r="Q1014" t="str">
        <f t="shared" si="15"/>
        <v/>
      </c>
    </row>
    <row r="1015" spans="2:17" x14ac:dyDescent="0.25">
      <c r="B1015" s="144"/>
      <c r="Q1015" t="str">
        <f t="shared" si="15"/>
        <v/>
      </c>
    </row>
    <row r="1016" spans="2:17" x14ac:dyDescent="0.25">
      <c r="B1016" s="144"/>
      <c r="Q1016" t="str">
        <f t="shared" si="15"/>
        <v/>
      </c>
    </row>
    <row r="1017" spans="2:17" x14ac:dyDescent="0.25">
      <c r="B1017" s="144"/>
      <c r="Q1017" t="str">
        <f t="shared" si="15"/>
        <v/>
      </c>
    </row>
    <row r="1018" spans="2:17" x14ac:dyDescent="0.25">
      <c r="B1018" s="144"/>
      <c r="Q1018" t="str">
        <f t="shared" si="15"/>
        <v/>
      </c>
    </row>
    <row r="1019" spans="2:17" x14ac:dyDescent="0.25">
      <c r="B1019" s="144"/>
      <c r="Q1019" t="str">
        <f t="shared" si="15"/>
        <v/>
      </c>
    </row>
    <row r="1020" spans="2:17" x14ac:dyDescent="0.25">
      <c r="B1020" s="144"/>
      <c r="Q1020" t="str">
        <f t="shared" si="15"/>
        <v/>
      </c>
    </row>
    <row r="1021" spans="2:17" x14ac:dyDescent="0.25">
      <c r="B1021" s="144"/>
      <c r="Q1021" t="str">
        <f t="shared" si="15"/>
        <v/>
      </c>
    </row>
    <row r="1022" spans="2:17" x14ac:dyDescent="0.25">
      <c r="B1022" s="144"/>
      <c r="Q1022" t="str">
        <f t="shared" si="15"/>
        <v/>
      </c>
    </row>
    <row r="1023" spans="2:17" x14ac:dyDescent="0.25">
      <c r="B1023" s="144"/>
      <c r="Q1023" t="str">
        <f t="shared" si="15"/>
        <v/>
      </c>
    </row>
    <row r="1024" spans="2:17" x14ac:dyDescent="0.25">
      <c r="B1024" s="144"/>
      <c r="Q1024" t="str">
        <f t="shared" si="15"/>
        <v/>
      </c>
    </row>
    <row r="1025" spans="2:17" x14ac:dyDescent="0.25">
      <c r="B1025" s="144"/>
      <c r="Q1025" t="str">
        <f t="shared" si="15"/>
        <v/>
      </c>
    </row>
    <row r="1026" spans="2:17" x14ac:dyDescent="0.25">
      <c r="B1026" s="144"/>
      <c r="Q1026" t="str">
        <f t="shared" si="15"/>
        <v/>
      </c>
    </row>
    <row r="1027" spans="2:17" x14ac:dyDescent="0.25">
      <c r="B1027" s="144"/>
      <c r="Q1027" t="str">
        <f t="shared" si="15"/>
        <v/>
      </c>
    </row>
    <row r="1028" spans="2:17" x14ac:dyDescent="0.25">
      <c r="B1028" s="144"/>
      <c r="Q1028" t="str">
        <f t="shared" si="15"/>
        <v/>
      </c>
    </row>
    <row r="1029" spans="2:17" x14ac:dyDescent="0.25">
      <c r="B1029" s="144"/>
      <c r="Q1029" t="str">
        <f t="shared" si="15"/>
        <v/>
      </c>
    </row>
    <row r="1030" spans="2:17" x14ac:dyDescent="0.25">
      <c r="B1030" s="144"/>
      <c r="Q1030" t="str">
        <f t="shared" si="15"/>
        <v/>
      </c>
    </row>
    <row r="1031" spans="2:17" x14ac:dyDescent="0.25">
      <c r="B1031" s="144"/>
      <c r="Q1031" t="str">
        <f t="shared" si="15"/>
        <v/>
      </c>
    </row>
    <row r="1032" spans="2:17" x14ac:dyDescent="0.25">
      <c r="B1032" s="144"/>
      <c r="Q1032" t="str">
        <f t="shared" ref="Q1032:Q1095" si="16">IF(B1032="","",IF(D1032=0,MAX(SUM(E1032:M1032)-P1032,0),(SUM(E1032:F1032)-P1032)))</f>
        <v/>
      </c>
    </row>
    <row r="1033" spans="2:17" x14ac:dyDescent="0.25">
      <c r="B1033" s="144"/>
      <c r="Q1033" t="str">
        <f t="shared" si="16"/>
        <v/>
      </c>
    </row>
    <row r="1034" spans="2:17" x14ac:dyDescent="0.25">
      <c r="B1034" s="144"/>
      <c r="Q1034" t="str">
        <f t="shared" si="16"/>
        <v/>
      </c>
    </row>
    <row r="1035" spans="2:17" x14ac:dyDescent="0.25">
      <c r="B1035" s="144"/>
      <c r="Q1035" t="str">
        <f t="shared" si="16"/>
        <v/>
      </c>
    </row>
    <row r="1036" spans="2:17" x14ac:dyDescent="0.25">
      <c r="B1036" s="144"/>
      <c r="Q1036" t="str">
        <f t="shared" si="16"/>
        <v/>
      </c>
    </row>
    <row r="1037" spans="2:17" x14ac:dyDescent="0.25">
      <c r="B1037" s="144"/>
      <c r="Q1037" t="str">
        <f t="shared" si="16"/>
        <v/>
      </c>
    </row>
    <row r="1038" spans="2:17" x14ac:dyDescent="0.25">
      <c r="B1038" s="144"/>
      <c r="Q1038" t="str">
        <f t="shared" si="16"/>
        <v/>
      </c>
    </row>
    <row r="1039" spans="2:17" x14ac:dyDescent="0.25">
      <c r="B1039" s="144"/>
      <c r="Q1039" t="str">
        <f t="shared" si="16"/>
        <v/>
      </c>
    </row>
    <row r="1040" spans="2:17" x14ac:dyDescent="0.25">
      <c r="B1040" s="144"/>
      <c r="Q1040" t="str">
        <f t="shared" si="16"/>
        <v/>
      </c>
    </row>
    <row r="1041" spans="2:17" x14ac:dyDescent="0.25">
      <c r="B1041" s="144"/>
      <c r="Q1041" t="str">
        <f t="shared" si="16"/>
        <v/>
      </c>
    </row>
    <row r="1042" spans="2:17" x14ac:dyDescent="0.25">
      <c r="B1042" s="144"/>
      <c r="Q1042" t="str">
        <f t="shared" si="16"/>
        <v/>
      </c>
    </row>
    <row r="1043" spans="2:17" x14ac:dyDescent="0.25">
      <c r="B1043" s="144"/>
      <c r="Q1043" t="str">
        <f t="shared" si="16"/>
        <v/>
      </c>
    </row>
    <row r="1044" spans="2:17" x14ac:dyDescent="0.25">
      <c r="B1044" s="144"/>
      <c r="Q1044" t="str">
        <f t="shared" si="16"/>
        <v/>
      </c>
    </row>
    <row r="1045" spans="2:17" x14ac:dyDescent="0.25">
      <c r="B1045" s="144"/>
      <c r="Q1045" t="str">
        <f t="shared" si="16"/>
        <v/>
      </c>
    </row>
    <row r="1046" spans="2:17" x14ac:dyDescent="0.25">
      <c r="B1046" s="144"/>
      <c r="Q1046" t="str">
        <f t="shared" si="16"/>
        <v/>
      </c>
    </row>
    <row r="1047" spans="2:17" x14ac:dyDescent="0.25">
      <c r="B1047" s="144"/>
      <c r="Q1047" t="str">
        <f t="shared" si="16"/>
        <v/>
      </c>
    </row>
    <row r="1048" spans="2:17" x14ac:dyDescent="0.25">
      <c r="B1048" s="144"/>
      <c r="Q1048" t="str">
        <f t="shared" si="16"/>
        <v/>
      </c>
    </row>
    <row r="1049" spans="2:17" x14ac:dyDescent="0.25">
      <c r="B1049" s="144"/>
      <c r="Q1049" t="str">
        <f t="shared" si="16"/>
        <v/>
      </c>
    </row>
    <row r="1050" spans="2:17" x14ac:dyDescent="0.25">
      <c r="B1050" s="144"/>
      <c r="Q1050" t="str">
        <f t="shared" si="16"/>
        <v/>
      </c>
    </row>
    <row r="1051" spans="2:17" x14ac:dyDescent="0.25">
      <c r="B1051" s="144"/>
      <c r="Q1051" t="str">
        <f t="shared" si="16"/>
        <v/>
      </c>
    </row>
    <row r="1052" spans="2:17" x14ac:dyDescent="0.25">
      <c r="B1052" s="144"/>
      <c r="Q1052" t="str">
        <f t="shared" si="16"/>
        <v/>
      </c>
    </row>
    <row r="1053" spans="2:17" x14ac:dyDescent="0.25">
      <c r="B1053" s="144"/>
      <c r="Q1053" t="str">
        <f t="shared" si="16"/>
        <v/>
      </c>
    </row>
    <row r="1054" spans="2:17" x14ac:dyDescent="0.25">
      <c r="B1054" s="144"/>
      <c r="Q1054" t="str">
        <f t="shared" si="16"/>
        <v/>
      </c>
    </row>
    <row r="1055" spans="2:17" x14ac:dyDescent="0.25">
      <c r="B1055" s="144"/>
      <c r="Q1055" t="str">
        <f t="shared" si="16"/>
        <v/>
      </c>
    </row>
    <row r="1056" spans="2:17" x14ac:dyDescent="0.25">
      <c r="B1056" s="144"/>
      <c r="Q1056" t="str">
        <f t="shared" si="16"/>
        <v/>
      </c>
    </row>
    <row r="1057" spans="2:17" x14ac:dyDescent="0.25">
      <c r="B1057" s="144"/>
      <c r="Q1057" t="str">
        <f t="shared" si="16"/>
        <v/>
      </c>
    </row>
    <row r="1058" spans="2:17" x14ac:dyDescent="0.25">
      <c r="B1058" s="144"/>
      <c r="Q1058" t="str">
        <f t="shared" si="16"/>
        <v/>
      </c>
    </row>
    <row r="1059" spans="2:17" x14ac:dyDescent="0.25">
      <c r="B1059" s="144"/>
      <c r="Q1059" t="str">
        <f t="shared" si="16"/>
        <v/>
      </c>
    </row>
    <row r="1060" spans="2:17" x14ac:dyDescent="0.25">
      <c r="B1060" s="144"/>
      <c r="Q1060" t="str">
        <f t="shared" si="16"/>
        <v/>
      </c>
    </row>
    <row r="1061" spans="2:17" x14ac:dyDescent="0.25">
      <c r="B1061" s="144"/>
      <c r="Q1061" t="str">
        <f t="shared" si="16"/>
        <v/>
      </c>
    </row>
    <row r="1062" spans="2:17" x14ac:dyDescent="0.25">
      <c r="B1062" s="144"/>
      <c r="Q1062" t="str">
        <f t="shared" si="16"/>
        <v/>
      </c>
    </row>
    <row r="1063" spans="2:17" x14ac:dyDescent="0.25">
      <c r="B1063" s="144"/>
      <c r="Q1063" t="str">
        <f t="shared" si="16"/>
        <v/>
      </c>
    </row>
    <row r="1064" spans="2:17" x14ac:dyDescent="0.25">
      <c r="B1064" s="144"/>
      <c r="Q1064" t="str">
        <f t="shared" si="16"/>
        <v/>
      </c>
    </row>
    <row r="1065" spans="2:17" x14ac:dyDescent="0.25">
      <c r="B1065" s="144"/>
      <c r="Q1065" t="str">
        <f t="shared" si="16"/>
        <v/>
      </c>
    </row>
    <row r="1066" spans="2:17" x14ac:dyDescent="0.25">
      <c r="B1066" s="144"/>
      <c r="Q1066" t="str">
        <f t="shared" si="16"/>
        <v/>
      </c>
    </row>
    <row r="1067" spans="2:17" x14ac:dyDescent="0.25">
      <c r="B1067" s="144"/>
      <c r="Q1067" t="str">
        <f t="shared" si="16"/>
        <v/>
      </c>
    </row>
    <row r="1068" spans="2:17" x14ac:dyDescent="0.25">
      <c r="B1068" s="144"/>
      <c r="Q1068" t="str">
        <f t="shared" si="16"/>
        <v/>
      </c>
    </row>
    <row r="1069" spans="2:17" x14ac:dyDescent="0.25">
      <c r="B1069" s="144"/>
      <c r="Q1069" t="str">
        <f t="shared" si="16"/>
        <v/>
      </c>
    </row>
    <row r="1070" spans="2:17" x14ac:dyDescent="0.25">
      <c r="B1070" s="144"/>
      <c r="Q1070" t="str">
        <f t="shared" si="16"/>
        <v/>
      </c>
    </row>
    <row r="1071" spans="2:17" x14ac:dyDescent="0.25">
      <c r="B1071" s="144"/>
      <c r="Q1071" t="str">
        <f t="shared" si="16"/>
        <v/>
      </c>
    </row>
    <row r="1072" spans="2:17" x14ac:dyDescent="0.25">
      <c r="B1072" s="144"/>
      <c r="Q1072" t="str">
        <f t="shared" si="16"/>
        <v/>
      </c>
    </row>
    <row r="1073" spans="2:17" x14ac:dyDescent="0.25">
      <c r="B1073" s="144"/>
      <c r="Q1073" t="str">
        <f t="shared" si="16"/>
        <v/>
      </c>
    </row>
    <row r="1074" spans="2:17" x14ac:dyDescent="0.25">
      <c r="B1074" s="144"/>
      <c r="Q1074" t="str">
        <f t="shared" si="16"/>
        <v/>
      </c>
    </row>
    <row r="1075" spans="2:17" x14ac:dyDescent="0.25">
      <c r="B1075" s="144"/>
      <c r="Q1075" t="str">
        <f t="shared" si="16"/>
        <v/>
      </c>
    </row>
    <row r="1076" spans="2:17" x14ac:dyDescent="0.25">
      <c r="B1076" s="144"/>
      <c r="Q1076" t="str">
        <f t="shared" si="16"/>
        <v/>
      </c>
    </row>
    <row r="1077" spans="2:17" x14ac:dyDescent="0.25">
      <c r="B1077" s="144"/>
      <c r="Q1077" t="str">
        <f t="shared" si="16"/>
        <v/>
      </c>
    </row>
    <row r="1078" spans="2:17" x14ac:dyDescent="0.25">
      <c r="B1078" s="144"/>
      <c r="Q1078" t="str">
        <f t="shared" si="16"/>
        <v/>
      </c>
    </row>
    <row r="1079" spans="2:17" x14ac:dyDescent="0.25">
      <c r="B1079" s="144"/>
      <c r="Q1079" t="str">
        <f t="shared" si="16"/>
        <v/>
      </c>
    </row>
    <row r="1080" spans="2:17" x14ac:dyDescent="0.25">
      <c r="B1080" s="144"/>
      <c r="Q1080" t="str">
        <f t="shared" si="16"/>
        <v/>
      </c>
    </row>
    <row r="1081" spans="2:17" x14ac:dyDescent="0.25">
      <c r="B1081" s="144"/>
      <c r="Q1081" t="str">
        <f t="shared" si="16"/>
        <v/>
      </c>
    </row>
    <row r="1082" spans="2:17" x14ac:dyDescent="0.25">
      <c r="B1082" s="144"/>
      <c r="Q1082" t="str">
        <f t="shared" si="16"/>
        <v/>
      </c>
    </row>
    <row r="1083" spans="2:17" x14ac:dyDescent="0.25">
      <c r="B1083" s="144"/>
      <c r="Q1083" t="str">
        <f t="shared" si="16"/>
        <v/>
      </c>
    </row>
    <row r="1084" spans="2:17" x14ac:dyDescent="0.25">
      <c r="B1084" s="144"/>
      <c r="Q1084" t="str">
        <f t="shared" si="16"/>
        <v/>
      </c>
    </row>
    <row r="1085" spans="2:17" x14ac:dyDescent="0.25">
      <c r="B1085" s="144"/>
      <c r="Q1085" t="str">
        <f t="shared" si="16"/>
        <v/>
      </c>
    </row>
    <row r="1086" spans="2:17" x14ac:dyDescent="0.25">
      <c r="B1086" s="144"/>
      <c r="Q1086" t="str">
        <f t="shared" si="16"/>
        <v/>
      </c>
    </row>
    <row r="1087" spans="2:17" x14ac:dyDescent="0.25">
      <c r="B1087" s="144"/>
      <c r="Q1087" t="str">
        <f t="shared" si="16"/>
        <v/>
      </c>
    </row>
    <row r="1088" spans="2:17" x14ac:dyDescent="0.25">
      <c r="B1088" s="144"/>
      <c r="Q1088" t="str">
        <f t="shared" si="16"/>
        <v/>
      </c>
    </row>
    <row r="1089" spans="2:17" x14ac:dyDescent="0.25">
      <c r="B1089" s="144"/>
      <c r="Q1089" t="str">
        <f t="shared" si="16"/>
        <v/>
      </c>
    </row>
    <row r="1090" spans="2:17" x14ac:dyDescent="0.25">
      <c r="B1090" s="144"/>
      <c r="Q1090" t="str">
        <f t="shared" si="16"/>
        <v/>
      </c>
    </row>
    <row r="1091" spans="2:17" x14ac:dyDescent="0.25">
      <c r="B1091" s="144"/>
      <c r="Q1091" t="str">
        <f t="shared" si="16"/>
        <v/>
      </c>
    </row>
    <row r="1092" spans="2:17" x14ac:dyDescent="0.25">
      <c r="B1092" s="144"/>
      <c r="Q1092" t="str">
        <f t="shared" si="16"/>
        <v/>
      </c>
    </row>
    <row r="1093" spans="2:17" x14ac:dyDescent="0.25">
      <c r="B1093" s="144"/>
      <c r="Q1093" t="str">
        <f t="shared" si="16"/>
        <v/>
      </c>
    </row>
    <row r="1094" spans="2:17" x14ac:dyDescent="0.25">
      <c r="B1094" s="144"/>
      <c r="Q1094" t="str">
        <f t="shared" si="16"/>
        <v/>
      </c>
    </row>
    <row r="1095" spans="2:17" x14ac:dyDescent="0.25">
      <c r="B1095" s="144"/>
      <c r="Q1095" t="str">
        <f t="shared" si="16"/>
        <v/>
      </c>
    </row>
    <row r="1096" spans="2:17" x14ac:dyDescent="0.25">
      <c r="B1096" s="144"/>
      <c r="Q1096" t="str">
        <f t="shared" ref="Q1096:Q1159" si="17">IF(B1096="","",IF(D1096=0,MAX(SUM(E1096:M1096)-P1096,0),(SUM(E1096:F1096)-P1096)))</f>
        <v/>
      </c>
    </row>
    <row r="1097" spans="2:17" x14ac:dyDescent="0.25">
      <c r="B1097" s="144"/>
      <c r="Q1097" t="str">
        <f t="shared" si="17"/>
        <v/>
      </c>
    </row>
    <row r="1098" spans="2:17" x14ac:dyDescent="0.25">
      <c r="B1098" s="144"/>
      <c r="Q1098" t="str">
        <f t="shared" si="17"/>
        <v/>
      </c>
    </row>
    <row r="1099" spans="2:17" x14ac:dyDescent="0.25">
      <c r="B1099" s="144"/>
      <c r="Q1099" t="str">
        <f t="shared" si="17"/>
        <v/>
      </c>
    </row>
    <row r="1100" spans="2:17" x14ac:dyDescent="0.25">
      <c r="B1100" s="144"/>
      <c r="Q1100" t="str">
        <f t="shared" si="17"/>
        <v/>
      </c>
    </row>
    <row r="1101" spans="2:17" x14ac:dyDescent="0.25">
      <c r="B1101" s="144"/>
      <c r="Q1101" t="str">
        <f t="shared" si="17"/>
        <v/>
      </c>
    </row>
    <row r="1102" spans="2:17" x14ac:dyDescent="0.25">
      <c r="B1102" s="144"/>
      <c r="Q1102" t="str">
        <f t="shared" si="17"/>
        <v/>
      </c>
    </row>
    <row r="1103" spans="2:17" x14ac:dyDescent="0.25">
      <c r="B1103" s="144"/>
      <c r="Q1103" t="str">
        <f t="shared" si="17"/>
        <v/>
      </c>
    </row>
    <row r="1104" spans="2:17" x14ac:dyDescent="0.25">
      <c r="B1104" s="144"/>
      <c r="Q1104" t="str">
        <f t="shared" si="17"/>
        <v/>
      </c>
    </row>
    <row r="1105" spans="2:17" x14ac:dyDescent="0.25">
      <c r="B1105" s="144"/>
      <c r="Q1105" t="str">
        <f t="shared" si="17"/>
        <v/>
      </c>
    </row>
    <row r="1106" spans="2:17" x14ac:dyDescent="0.25">
      <c r="B1106" s="144"/>
      <c r="Q1106" t="str">
        <f t="shared" si="17"/>
        <v/>
      </c>
    </row>
    <row r="1107" spans="2:17" x14ac:dyDescent="0.25">
      <c r="B1107" s="144"/>
      <c r="Q1107" t="str">
        <f t="shared" si="17"/>
        <v/>
      </c>
    </row>
    <row r="1108" spans="2:17" x14ac:dyDescent="0.25">
      <c r="B1108" s="144"/>
      <c r="Q1108" t="str">
        <f t="shared" si="17"/>
        <v/>
      </c>
    </row>
    <row r="1109" spans="2:17" x14ac:dyDescent="0.25">
      <c r="B1109" s="144"/>
      <c r="Q1109" t="str">
        <f t="shared" si="17"/>
        <v/>
      </c>
    </row>
    <row r="1110" spans="2:17" x14ac:dyDescent="0.25">
      <c r="B1110" s="144"/>
      <c r="Q1110" t="str">
        <f t="shared" si="17"/>
        <v/>
      </c>
    </row>
    <row r="1111" spans="2:17" x14ac:dyDescent="0.25">
      <c r="B1111" s="144"/>
      <c r="Q1111" t="str">
        <f t="shared" si="17"/>
        <v/>
      </c>
    </row>
    <row r="1112" spans="2:17" x14ac:dyDescent="0.25">
      <c r="B1112" s="144"/>
      <c r="Q1112" t="str">
        <f t="shared" si="17"/>
        <v/>
      </c>
    </row>
    <row r="1113" spans="2:17" x14ac:dyDescent="0.25">
      <c r="B1113" s="144"/>
      <c r="Q1113" t="str">
        <f t="shared" si="17"/>
        <v/>
      </c>
    </row>
    <row r="1114" spans="2:17" x14ac:dyDescent="0.25">
      <c r="B1114" s="144"/>
      <c r="Q1114" t="str">
        <f t="shared" si="17"/>
        <v/>
      </c>
    </row>
    <row r="1115" spans="2:17" x14ac:dyDescent="0.25">
      <c r="B1115" s="144"/>
      <c r="Q1115" t="str">
        <f t="shared" si="17"/>
        <v/>
      </c>
    </row>
    <row r="1116" spans="2:17" x14ac:dyDescent="0.25">
      <c r="B1116" s="144"/>
      <c r="Q1116" t="str">
        <f t="shared" si="17"/>
        <v/>
      </c>
    </row>
    <row r="1117" spans="2:17" x14ac:dyDescent="0.25">
      <c r="B1117" s="144"/>
      <c r="Q1117" t="str">
        <f t="shared" si="17"/>
        <v/>
      </c>
    </row>
    <row r="1118" spans="2:17" x14ac:dyDescent="0.25">
      <c r="B1118" s="144"/>
      <c r="Q1118" t="str">
        <f t="shared" si="17"/>
        <v/>
      </c>
    </row>
    <row r="1119" spans="2:17" x14ac:dyDescent="0.25">
      <c r="B1119" s="144"/>
      <c r="Q1119" t="str">
        <f t="shared" si="17"/>
        <v/>
      </c>
    </row>
    <row r="1120" spans="2:17" x14ac:dyDescent="0.25">
      <c r="B1120" s="144"/>
      <c r="Q1120" t="str">
        <f t="shared" si="17"/>
        <v/>
      </c>
    </row>
    <row r="1121" spans="2:17" x14ac:dyDescent="0.25">
      <c r="B1121" s="144"/>
      <c r="Q1121" t="str">
        <f t="shared" si="17"/>
        <v/>
      </c>
    </row>
    <row r="1122" spans="2:17" x14ac:dyDescent="0.25">
      <c r="B1122" s="144"/>
      <c r="Q1122" t="str">
        <f t="shared" si="17"/>
        <v/>
      </c>
    </row>
    <row r="1123" spans="2:17" x14ac:dyDescent="0.25">
      <c r="B1123" s="144"/>
      <c r="Q1123" t="str">
        <f t="shared" si="17"/>
        <v/>
      </c>
    </row>
    <row r="1124" spans="2:17" x14ac:dyDescent="0.25">
      <c r="B1124" s="144"/>
      <c r="Q1124" t="str">
        <f t="shared" si="17"/>
        <v/>
      </c>
    </row>
    <row r="1125" spans="2:17" x14ac:dyDescent="0.25">
      <c r="B1125" s="144"/>
      <c r="Q1125" t="str">
        <f t="shared" si="17"/>
        <v/>
      </c>
    </row>
    <row r="1126" spans="2:17" x14ac:dyDescent="0.25">
      <c r="B1126" s="144"/>
      <c r="Q1126" t="str">
        <f t="shared" si="17"/>
        <v/>
      </c>
    </row>
    <row r="1127" spans="2:17" x14ac:dyDescent="0.25">
      <c r="B1127" s="144"/>
      <c r="Q1127" t="str">
        <f t="shared" si="17"/>
        <v/>
      </c>
    </row>
    <row r="1128" spans="2:17" x14ac:dyDescent="0.25">
      <c r="B1128" s="144"/>
      <c r="Q1128" t="str">
        <f t="shared" si="17"/>
        <v/>
      </c>
    </row>
    <row r="1129" spans="2:17" x14ac:dyDescent="0.25">
      <c r="B1129" s="144"/>
      <c r="Q1129" t="str">
        <f t="shared" si="17"/>
        <v/>
      </c>
    </row>
    <row r="1130" spans="2:17" x14ac:dyDescent="0.25">
      <c r="B1130" s="144"/>
      <c r="Q1130" t="str">
        <f t="shared" si="17"/>
        <v/>
      </c>
    </row>
    <row r="1131" spans="2:17" x14ac:dyDescent="0.25">
      <c r="B1131" s="144"/>
      <c r="Q1131" t="str">
        <f t="shared" si="17"/>
        <v/>
      </c>
    </row>
    <row r="1132" spans="2:17" x14ac:dyDescent="0.25">
      <c r="B1132" s="144"/>
      <c r="Q1132" t="str">
        <f t="shared" si="17"/>
        <v/>
      </c>
    </row>
    <row r="1133" spans="2:17" x14ac:dyDescent="0.25">
      <c r="B1133" s="144"/>
      <c r="Q1133" t="str">
        <f t="shared" si="17"/>
        <v/>
      </c>
    </row>
    <row r="1134" spans="2:17" x14ac:dyDescent="0.25">
      <c r="B1134" s="144"/>
      <c r="Q1134" t="str">
        <f t="shared" si="17"/>
        <v/>
      </c>
    </row>
    <row r="1135" spans="2:17" x14ac:dyDescent="0.25">
      <c r="B1135" s="144"/>
      <c r="Q1135" t="str">
        <f t="shared" si="17"/>
        <v/>
      </c>
    </row>
    <row r="1136" spans="2:17" x14ac:dyDescent="0.25">
      <c r="B1136" s="144"/>
      <c r="Q1136" t="str">
        <f t="shared" si="17"/>
        <v/>
      </c>
    </row>
    <row r="1137" spans="2:17" x14ac:dyDescent="0.25">
      <c r="B1137" s="144"/>
      <c r="Q1137" t="str">
        <f t="shared" si="17"/>
        <v/>
      </c>
    </row>
    <row r="1138" spans="2:17" x14ac:dyDescent="0.25">
      <c r="B1138" s="144"/>
      <c r="Q1138" t="str">
        <f t="shared" si="17"/>
        <v/>
      </c>
    </row>
    <row r="1139" spans="2:17" x14ac:dyDescent="0.25">
      <c r="B1139" s="144"/>
      <c r="Q1139" t="str">
        <f t="shared" si="17"/>
        <v/>
      </c>
    </row>
    <row r="1140" spans="2:17" x14ac:dyDescent="0.25">
      <c r="B1140" s="144"/>
      <c r="Q1140" t="str">
        <f t="shared" si="17"/>
        <v/>
      </c>
    </row>
    <row r="1141" spans="2:17" x14ac:dyDescent="0.25">
      <c r="B1141" s="144"/>
      <c r="Q1141" t="str">
        <f t="shared" si="17"/>
        <v/>
      </c>
    </row>
    <row r="1142" spans="2:17" x14ac:dyDescent="0.25">
      <c r="B1142" s="144"/>
      <c r="Q1142" t="str">
        <f t="shared" si="17"/>
        <v/>
      </c>
    </row>
    <row r="1143" spans="2:17" x14ac:dyDescent="0.25">
      <c r="B1143" s="144"/>
      <c r="Q1143" t="str">
        <f t="shared" si="17"/>
        <v/>
      </c>
    </row>
    <row r="1144" spans="2:17" x14ac:dyDescent="0.25">
      <c r="B1144" s="144"/>
      <c r="Q1144" t="str">
        <f t="shared" si="17"/>
        <v/>
      </c>
    </row>
    <row r="1145" spans="2:17" x14ac:dyDescent="0.25">
      <c r="B1145" s="144"/>
      <c r="Q1145" t="str">
        <f t="shared" si="17"/>
        <v/>
      </c>
    </row>
    <row r="1146" spans="2:17" x14ac:dyDescent="0.25">
      <c r="B1146" s="144"/>
      <c r="Q1146" t="str">
        <f t="shared" si="17"/>
        <v/>
      </c>
    </row>
    <row r="1147" spans="2:17" x14ac:dyDescent="0.25">
      <c r="B1147" s="144"/>
      <c r="Q1147" t="str">
        <f t="shared" si="17"/>
        <v/>
      </c>
    </row>
    <row r="1148" spans="2:17" x14ac:dyDescent="0.25">
      <c r="B1148" s="144"/>
      <c r="Q1148" t="str">
        <f t="shared" si="17"/>
        <v/>
      </c>
    </row>
    <row r="1149" spans="2:17" x14ac:dyDescent="0.25">
      <c r="B1149" s="144"/>
      <c r="Q1149" t="str">
        <f t="shared" si="17"/>
        <v/>
      </c>
    </row>
    <row r="1150" spans="2:17" x14ac:dyDescent="0.25">
      <c r="B1150" s="144"/>
      <c r="Q1150" t="str">
        <f t="shared" si="17"/>
        <v/>
      </c>
    </row>
    <row r="1151" spans="2:17" x14ac:dyDescent="0.25">
      <c r="B1151" s="144"/>
      <c r="Q1151" t="str">
        <f t="shared" si="17"/>
        <v/>
      </c>
    </row>
    <row r="1152" spans="2:17" x14ac:dyDescent="0.25">
      <c r="B1152" s="144"/>
      <c r="Q1152" t="str">
        <f t="shared" si="17"/>
        <v/>
      </c>
    </row>
    <row r="1153" spans="2:17" x14ac:dyDescent="0.25">
      <c r="B1153" s="144"/>
      <c r="Q1153" t="str">
        <f t="shared" si="17"/>
        <v/>
      </c>
    </row>
    <row r="1154" spans="2:17" x14ac:dyDescent="0.25">
      <c r="B1154" s="144"/>
      <c r="Q1154" t="str">
        <f t="shared" si="17"/>
        <v/>
      </c>
    </row>
    <row r="1155" spans="2:17" x14ac:dyDescent="0.25">
      <c r="B1155" s="144"/>
      <c r="Q1155" t="str">
        <f t="shared" si="17"/>
        <v/>
      </c>
    </row>
    <row r="1156" spans="2:17" x14ac:dyDescent="0.25">
      <c r="B1156" s="144"/>
      <c r="Q1156" t="str">
        <f t="shared" si="17"/>
        <v/>
      </c>
    </row>
    <row r="1157" spans="2:17" x14ac:dyDescent="0.25">
      <c r="B1157" s="144"/>
      <c r="Q1157" t="str">
        <f t="shared" si="17"/>
        <v/>
      </c>
    </row>
    <row r="1158" spans="2:17" x14ac:dyDescent="0.25">
      <c r="B1158" s="144"/>
      <c r="Q1158" t="str">
        <f t="shared" si="17"/>
        <v/>
      </c>
    </row>
    <row r="1159" spans="2:17" x14ac:dyDescent="0.25">
      <c r="B1159" s="144"/>
      <c r="Q1159" t="str">
        <f t="shared" si="17"/>
        <v/>
      </c>
    </row>
    <row r="1160" spans="2:17" x14ac:dyDescent="0.25">
      <c r="B1160" s="144"/>
      <c r="Q1160" t="str">
        <f t="shared" ref="Q1160:Q1223" si="18">IF(B1160="","",IF(D1160=0,MAX(SUM(E1160:M1160)-P1160,0),(SUM(E1160:F1160)-P1160)))</f>
        <v/>
      </c>
    </row>
    <row r="1161" spans="2:17" x14ac:dyDescent="0.25">
      <c r="B1161" s="144"/>
      <c r="Q1161" t="str">
        <f t="shared" si="18"/>
        <v/>
      </c>
    </row>
    <row r="1162" spans="2:17" x14ac:dyDescent="0.25">
      <c r="B1162" s="144"/>
      <c r="Q1162" t="str">
        <f t="shared" si="18"/>
        <v/>
      </c>
    </row>
    <row r="1163" spans="2:17" x14ac:dyDescent="0.25">
      <c r="B1163" s="144"/>
      <c r="Q1163" t="str">
        <f t="shared" si="18"/>
        <v/>
      </c>
    </row>
    <row r="1164" spans="2:17" x14ac:dyDescent="0.25">
      <c r="B1164" s="144"/>
      <c r="Q1164" t="str">
        <f t="shared" si="18"/>
        <v/>
      </c>
    </row>
    <row r="1165" spans="2:17" x14ac:dyDescent="0.25">
      <c r="B1165" s="144"/>
      <c r="Q1165" t="str">
        <f t="shared" si="18"/>
        <v/>
      </c>
    </row>
    <row r="1166" spans="2:17" x14ac:dyDescent="0.25">
      <c r="B1166" s="144"/>
      <c r="Q1166" t="str">
        <f t="shared" si="18"/>
        <v/>
      </c>
    </row>
    <row r="1167" spans="2:17" x14ac:dyDescent="0.25">
      <c r="B1167" s="144"/>
      <c r="Q1167" t="str">
        <f t="shared" si="18"/>
        <v/>
      </c>
    </row>
    <row r="1168" spans="2:17" x14ac:dyDescent="0.25">
      <c r="B1168" s="144"/>
      <c r="Q1168" t="str">
        <f t="shared" si="18"/>
        <v/>
      </c>
    </row>
    <row r="1169" spans="2:17" x14ac:dyDescent="0.25">
      <c r="B1169" s="144"/>
      <c r="Q1169" t="str">
        <f t="shared" si="18"/>
        <v/>
      </c>
    </row>
    <row r="1170" spans="2:17" x14ac:dyDescent="0.25">
      <c r="B1170" s="144"/>
      <c r="Q1170" t="str">
        <f t="shared" si="18"/>
        <v/>
      </c>
    </row>
    <row r="1171" spans="2:17" x14ac:dyDescent="0.25">
      <c r="B1171" s="144"/>
      <c r="Q1171" t="str">
        <f t="shared" si="18"/>
        <v/>
      </c>
    </row>
    <row r="1172" spans="2:17" x14ac:dyDescent="0.25">
      <c r="B1172" s="144"/>
      <c r="Q1172" t="str">
        <f t="shared" si="18"/>
        <v/>
      </c>
    </row>
    <row r="1173" spans="2:17" x14ac:dyDescent="0.25">
      <c r="B1173" s="144"/>
      <c r="Q1173" t="str">
        <f t="shared" si="18"/>
        <v/>
      </c>
    </row>
    <row r="1174" spans="2:17" x14ac:dyDescent="0.25">
      <c r="B1174" s="144"/>
      <c r="Q1174" t="str">
        <f t="shared" si="18"/>
        <v/>
      </c>
    </row>
    <row r="1175" spans="2:17" x14ac:dyDescent="0.25">
      <c r="B1175" s="144"/>
      <c r="Q1175" t="str">
        <f t="shared" si="18"/>
        <v/>
      </c>
    </row>
    <row r="1176" spans="2:17" x14ac:dyDescent="0.25">
      <c r="B1176" s="144"/>
      <c r="Q1176" t="str">
        <f t="shared" si="18"/>
        <v/>
      </c>
    </row>
    <row r="1177" spans="2:17" x14ac:dyDescent="0.25">
      <c r="B1177" s="144"/>
      <c r="Q1177" t="str">
        <f t="shared" si="18"/>
        <v/>
      </c>
    </row>
    <row r="1178" spans="2:17" x14ac:dyDescent="0.25">
      <c r="B1178" s="144"/>
      <c r="Q1178" t="str">
        <f t="shared" si="18"/>
        <v/>
      </c>
    </row>
    <row r="1179" spans="2:17" x14ac:dyDescent="0.25">
      <c r="B1179" s="144"/>
      <c r="Q1179" t="str">
        <f t="shared" si="18"/>
        <v/>
      </c>
    </row>
    <row r="1180" spans="2:17" x14ac:dyDescent="0.25">
      <c r="B1180" s="144"/>
      <c r="Q1180" t="str">
        <f t="shared" si="18"/>
        <v/>
      </c>
    </row>
    <row r="1181" spans="2:17" x14ac:dyDescent="0.25">
      <c r="B1181" s="144"/>
      <c r="Q1181" t="str">
        <f t="shared" si="18"/>
        <v/>
      </c>
    </row>
    <row r="1182" spans="2:17" x14ac:dyDescent="0.25">
      <c r="B1182" s="144"/>
      <c r="Q1182" t="str">
        <f t="shared" si="18"/>
        <v/>
      </c>
    </row>
    <row r="1183" spans="2:17" x14ac:dyDescent="0.25">
      <c r="B1183" s="144"/>
      <c r="Q1183" t="str">
        <f t="shared" si="18"/>
        <v/>
      </c>
    </row>
    <row r="1184" spans="2:17" x14ac:dyDescent="0.25">
      <c r="B1184" s="144"/>
      <c r="Q1184" t="str">
        <f t="shared" si="18"/>
        <v/>
      </c>
    </row>
    <row r="1185" spans="2:17" x14ac:dyDescent="0.25">
      <c r="B1185" s="144"/>
      <c r="Q1185" t="str">
        <f t="shared" si="18"/>
        <v/>
      </c>
    </row>
    <row r="1186" spans="2:17" x14ac:dyDescent="0.25">
      <c r="B1186" s="144"/>
      <c r="Q1186" t="str">
        <f t="shared" si="18"/>
        <v/>
      </c>
    </row>
    <row r="1187" spans="2:17" x14ac:dyDescent="0.25">
      <c r="B1187" s="144"/>
      <c r="Q1187" t="str">
        <f t="shared" si="18"/>
        <v/>
      </c>
    </row>
    <row r="1188" spans="2:17" x14ac:dyDescent="0.25">
      <c r="B1188" s="144"/>
      <c r="Q1188" t="str">
        <f t="shared" si="18"/>
        <v/>
      </c>
    </row>
    <row r="1189" spans="2:17" x14ac:dyDescent="0.25">
      <c r="B1189" s="144"/>
      <c r="Q1189" t="str">
        <f t="shared" si="18"/>
        <v/>
      </c>
    </row>
    <row r="1190" spans="2:17" x14ac:dyDescent="0.25">
      <c r="B1190" s="144"/>
      <c r="Q1190" t="str">
        <f t="shared" si="18"/>
        <v/>
      </c>
    </row>
    <row r="1191" spans="2:17" x14ac:dyDescent="0.25">
      <c r="B1191" s="144"/>
      <c r="Q1191" t="str">
        <f t="shared" si="18"/>
        <v/>
      </c>
    </row>
    <row r="1192" spans="2:17" x14ac:dyDescent="0.25">
      <c r="B1192" s="144"/>
      <c r="Q1192" t="str">
        <f t="shared" si="18"/>
        <v/>
      </c>
    </row>
    <row r="1193" spans="2:17" x14ac:dyDescent="0.25">
      <c r="B1193" s="144"/>
      <c r="Q1193" t="str">
        <f t="shared" si="18"/>
        <v/>
      </c>
    </row>
    <row r="1194" spans="2:17" x14ac:dyDescent="0.25">
      <c r="B1194" s="144"/>
      <c r="Q1194" t="str">
        <f t="shared" si="18"/>
        <v/>
      </c>
    </row>
    <row r="1195" spans="2:17" x14ac:dyDescent="0.25">
      <c r="B1195" s="144"/>
      <c r="Q1195" t="str">
        <f t="shared" si="18"/>
        <v/>
      </c>
    </row>
    <row r="1196" spans="2:17" x14ac:dyDescent="0.25">
      <c r="B1196" s="144"/>
      <c r="Q1196" t="str">
        <f t="shared" si="18"/>
        <v/>
      </c>
    </row>
    <row r="1197" spans="2:17" x14ac:dyDescent="0.25">
      <c r="B1197" s="144"/>
      <c r="Q1197" t="str">
        <f t="shared" si="18"/>
        <v/>
      </c>
    </row>
    <row r="1198" spans="2:17" x14ac:dyDescent="0.25">
      <c r="B1198" s="144"/>
      <c r="Q1198" t="str">
        <f t="shared" si="18"/>
        <v/>
      </c>
    </row>
    <row r="1199" spans="2:17" x14ac:dyDescent="0.25">
      <c r="B1199" s="144"/>
      <c r="Q1199" t="str">
        <f t="shared" si="18"/>
        <v/>
      </c>
    </row>
    <row r="1200" spans="2:17" x14ac:dyDescent="0.25">
      <c r="B1200" s="144"/>
      <c r="Q1200" t="str">
        <f t="shared" si="18"/>
        <v/>
      </c>
    </row>
    <row r="1201" spans="2:17" x14ac:dyDescent="0.25">
      <c r="B1201" s="144"/>
      <c r="Q1201" t="str">
        <f t="shared" si="18"/>
        <v/>
      </c>
    </row>
    <row r="1202" spans="2:17" x14ac:dyDescent="0.25">
      <c r="B1202" s="144"/>
      <c r="Q1202" t="str">
        <f t="shared" si="18"/>
        <v/>
      </c>
    </row>
    <row r="1203" spans="2:17" x14ac:dyDescent="0.25">
      <c r="B1203" s="144"/>
      <c r="Q1203" t="str">
        <f t="shared" si="18"/>
        <v/>
      </c>
    </row>
    <row r="1204" spans="2:17" x14ac:dyDescent="0.25">
      <c r="B1204" s="144"/>
      <c r="Q1204" t="str">
        <f t="shared" si="18"/>
        <v/>
      </c>
    </row>
    <row r="1205" spans="2:17" x14ac:dyDescent="0.25">
      <c r="B1205" s="144"/>
      <c r="Q1205" t="str">
        <f t="shared" si="18"/>
        <v/>
      </c>
    </row>
    <row r="1206" spans="2:17" x14ac:dyDescent="0.25">
      <c r="B1206" s="144"/>
      <c r="Q1206" t="str">
        <f t="shared" si="18"/>
        <v/>
      </c>
    </row>
    <row r="1207" spans="2:17" x14ac:dyDescent="0.25">
      <c r="B1207" s="144"/>
      <c r="Q1207" t="str">
        <f t="shared" si="18"/>
        <v/>
      </c>
    </row>
    <row r="1208" spans="2:17" x14ac:dyDescent="0.25">
      <c r="B1208" s="144"/>
      <c r="Q1208" t="str">
        <f t="shared" si="18"/>
        <v/>
      </c>
    </row>
    <row r="1209" spans="2:17" x14ac:dyDescent="0.25">
      <c r="B1209" s="144"/>
      <c r="Q1209" t="str">
        <f t="shared" si="18"/>
        <v/>
      </c>
    </row>
    <row r="1210" spans="2:17" x14ac:dyDescent="0.25">
      <c r="B1210" s="144"/>
      <c r="Q1210" t="str">
        <f t="shared" si="18"/>
        <v/>
      </c>
    </row>
    <row r="1211" spans="2:17" x14ac:dyDescent="0.25">
      <c r="B1211" s="144"/>
      <c r="Q1211" t="str">
        <f t="shared" si="18"/>
        <v/>
      </c>
    </row>
    <row r="1212" spans="2:17" x14ac:dyDescent="0.25">
      <c r="B1212" s="144"/>
      <c r="Q1212" t="str">
        <f t="shared" si="18"/>
        <v/>
      </c>
    </row>
    <row r="1213" spans="2:17" x14ac:dyDescent="0.25">
      <c r="B1213" s="144"/>
      <c r="Q1213" t="str">
        <f t="shared" si="18"/>
        <v/>
      </c>
    </row>
    <row r="1214" spans="2:17" x14ac:dyDescent="0.25">
      <c r="B1214" s="144"/>
      <c r="Q1214" t="str">
        <f t="shared" si="18"/>
        <v/>
      </c>
    </row>
    <row r="1215" spans="2:17" x14ac:dyDescent="0.25">
      <c r="B1215" s="144"/>
      <c r="Q1215" t="str">
        <f t="shared" si="18"/>
        <v/>
      </c>
    </row>
    <row r="1216" spans="2:17" x14ac:dyDescent="0.25">
      <c r="B1216" s="144"/>
      <c r="Q1216" t="str">
        <f t="shared" si="18"/>
        <v/>
      </c>
    </row>
    <row r="1217" spans="2:17" x14ac:dyDescent="0.25">
      <c r="B1217" s="144"/>
      <c r="Q1217" t="str">
        <f t="shared" si="18"/>
        <v/>
      </c>
    </row>
    <row r="1218" spans="2:17" x14ac:dyDescent="0.25">
      <c r="B1218" s="144"/>
      <c r="Q1218" t="str">
        <f t="shared" si="18"/>
        <v/>
      </c>
    </row>
    <row r="1219" spans="2:17" x14ac:dyDescent="0.25">
      <c r="B1219" s="144"/>
      <c r="Q1219" t="str">
        <f t="shared" si="18"/>
        <v/>
      </c>
    </row>
    <row r="1220" spans="2:17" x14ac:dyDescent="0.25">
      <c r="B1220" s="144"/>
      <c r="Q1220" t="str">
        <f t="shared" si="18"/>
        <v/>
      </c>
    </row>
    <row r="1221" spans="2:17" x14ac:dyDescent="0.25">
      <c r="B1221" s="144"/>
      <c r="Q1221" t="str">
        <f t="shared" si="18"/>
        <v/>
      </c>
    </row>
    <row r="1222" spans="2:17" x14ac:dyDescent="0.25">
      <c r="B1222" s="144"/>
      <c r="Q1222" t="str">
        <f t="shared" si="18"/>
        <v/>
      </c>
    </row>
    <row r="1223" spans="2:17" x14ac:dyDescent="0.25">
      <c r="B1223" s="144"/>
      <c r="Q1223" t="str">
        <f t="shared" si="18"/>
        <v/>
      </c>
    </row>
    <row r="1224" spans="2:17" x14ac:dyDescent="0.25">
      <c r="B1224" s="144"/>
      <c r="Q1224" t="str">
        <f t="shared" ref="Q1224:Q1287" si="19">IF(B1224="","",IF(D1224=0,MAX(SUM(E1224:M1224)-P1224,0),(SUM(E1224:F1224)-P1224)))</f>
        <v/>
      </c>
    </row>
    <row r="1225" spans="2:17" x14ac:dyDescent="0.25">
      <c r="B1225" s="144"/>
      <c r="Q1225" t="str">
        <f t="shared" si="19"/>
        <v/>
      </c>
    </row>
    <row r="1226" spans="2:17" x14ac:dyDescent="0.25">
      <c r="B1226" s="144"/>
      <c r="Q1226" t="str">
        <f t="shared" si="19"/>
        <v/>
      </c>
    </row>
    <row r="1227" spans="2:17" x14ac:dyDescent="0.25">
      <c r="B1227" s="144"/>
      <c r="Q1227" t="str">
        <f t="shared" si="19"/>
        <v/>
      </c>
    </row>
    <row r="1228" spans="2:17" x14ac:dyDescent="0.25">
      <c r="B1228" s="144"/>
      <c r="Q1228" t="str">
        <f t="shared" si="19"/>
        <v/>
      </c>
    </row>
    <row r="1229" spans="2:17" x14ac:dyDescent="0.25">
      <c r="B1229" s="144"/>
      <c r="Q1229" t="str">
        <f t="shared" si="19"/>
        <v/>
      </c>
    </row>
    <row r="1230" spans="2:17" x14ac:dyDescent="0.25">
      <c r="B1230" s="144"/>
      <c r="Q1230" t="str">
        <f t="shared" si="19"/>
        <v/>
      </c>
    </row>
    <row r="1231" spans="2:17" x14ac:dyDescent="0.25">
      <c r="B1231" s="144"/>
      <c r="Q1231" t="str">
        <f t="shared" si="19"/>
        <v/>
      </c>
    </row>
    <row r="1232" spans="2:17" x14ac:dyDescent="0.25">
      <c r="B1232" s="144"/>
      <c r="Q1232" t="str">
        <f t="shared" si="19"/>
        <v/>
      </c>
    </row>
    <row r="1233" spans="2:17" x14ac:dyDescent="0.25">
      <c r="B1233" s="144"/>
      <c r="Q1233" t="str">
        <f t="shared" si="19"/>
        <v/>
      </c>
    </row>
    <row r="1234" spans="2:17" x14ac:dyDescent="0.25">
      <c r="B1234" s="144"/>
      <c r="Q1234" t="str">
        <f t="shared" si="19"/>
        <v/>
      </c>
    </row>
    <row r="1235" spans="2:17" x14ac:dyDescent="0.25">
      <c r="B1235" s="144"/>
      <c r="Q1235" t="str">
        <f t="shared" si="19"/>
        <v/>
      </c>
    </row>
    <row r="1236" spans="2:17" x14ac:dyDescent="0.25">
      <c r="B1236" s="144"/>
      <c r="Q1236" t="str">
        <f t="shared" si="19"/>
        <v/>
      </c>
    </row>
    <row r="1237" spans="2:17" x14ac:dyDescent="0.25">
      <c r="B1237" s="144"/>
      <c r="Q1237" t="str">
        <f t="shared" si="19"/>
        <v/>
      </c>
    </row>
    <row r="1238" spans="2:17" x14ac:dyDescent="0.25">
      <c r="B1238" s="144"/>
      <c r="Q1238" t="str">
        <f t="shared" si="19"/>
        <v/>
      </c>
    </row>
    <row r="1239" spans="2:17" x14ac:dyDescent="0.25">
      <c r="B1239" s="144"/>
      <c r="Q1239" t="str">
        <f t="shared" si="19"/>
        <v/>
      </c>
    </row>
    <row r="1240" spans="2:17" x14ac:dyDescent="0.25">
      <c r="B1240" s="144"/>
      <c r="Q1240" t="str">
        <f t="shared" si="19"/>
        <v/>
      </c>
    </row>
    <row r="1241" spans="2:17" x14ac:dyDescent="0.25">
      <c r="B1241" s="144"/>
      <c r="Q1241" t="str">
        <f t="shared" si="19"/>
        <v/>
      </c>
    </row>
    <row r="1242" spans="2:17" x14ac:dyDescent="0.25">
      <c r="B1242" s="144"/>
      <c r="Q1242" t="str">
        <f t="shared" si="19"/>
        <v/>
      </c>
    </row>
    <row r="1243" spans="2:17" x14ac:dyDescent="0.25">
      <c r="B1243" s="144"/>
      <c r="Q1243" t="str">
        <f t="shared" si="19"/>
        <v/>
      </c>
    </row>
    <row r="1244" spans="2:17" x14ac:dyDescent="0.25">
      <c r="B1244" s="144"/>
      <c r="Q1244" t="str">
        <f t="shared" si="19"/>
        <v/>
      </c>
    </row>
    <row r="1245" spans="2:17" x14ac:dyDescent="0.25">
      <c r="B1245" s="144"/>
      <c r="Q1245" t="str">
        <f t="shared" si="19"/>
        <v/>
      </c>
    </row>
    <row r="1246" spans="2:17" x14ac:dyDescent="0.25">
      <c r="B1246" s="144"/>
      <c r="Q1246" t="str">
        <f t="shared" si="19"/>
        <v/>
      </c>
    </row>
    <row r="1247" spans="2:17" x14ac:dyDescent="0.25">
      <c r="B1247" s="144"/>
      <c r="Q1247" t="str">
        <f t="shared" si="19"/>
        <v/>
      </c>
    </row>
    <row r="1248" spans="2:17" x14ac:dyDescent="0.25">
      <c r="B1248" s="144"/>
      <c r="Q1248" t="str">
        <f t="shared" si="19"/>
        <v/>
      </c>
    </row>
    <row r="1249" spans="2:17" x14ac:dyDescent="0.25">
      <c r="B1249" s="144"/>
      <c r="Q1249" t="str">
        <f t="shared" si="19"/>
        <v/>
      </c>
    </row>
    <row r="1250" spans="2:17" x14ac:dyDescent="0.25">
      <c r="B1250" s="144"/>
      <c r="Q1250" t="str">
        <f t="shared" si="19"/>
        <v/>
      </c>
    </row>
    <row r="1251" spans="2:17" x14ac:dyDescent="0.25">
      <c r="B1251" s="144"/>
      <c r="Q1251" t="str">
        <f t="shared" si="19"/>
        <v/>
      </c>
    </row>
    <row r="1252" spans="2:17" x14ac:dyDescent="0.25">
      <c r="B1252" s="144"/>
      <c r="Q1252" t="str">
        <f t="shared" si="19"/>
        <v/>
      </c>
    </row>
    <row r="1253" spans="2:17" x14ac:dyDescent="0.25">
      <c r="B1253" s="144"/>
      <c r="Q1253" t="str">
        <f t="shared" si="19"/>
        <v/>
      </c>
    </row>
    <row r="1254" spans="2:17" x14ac:dyDescent="0.25">
      <c r="B1254" s="144"/>
      <c r="Q1254" t="str">
        <f t="shared" si="19"/>
        <v/>
      </c>
    </row>
    <row r="1255" spans="2:17" x14ac:dyDescent="0.25">
      <c r="B1255" s="144"/>
      <c r="Q1255" t="str">
        <f t="shared" si="19"/>
        <v/>
      </c>
    </row>
    <row r="1256" spans="2:17" x14ac:dyDescent="0.25">
      <c r="B1256" s="144"/>
      <c r="Q1256" t="str">
        <f t="shared" si="19"/>
        <v/>
      </c>
    </row>
    <row r="1257" spans="2:17" x14ac:dyDescent="0.25">
      <c r="B1257" s="144"/>
      <c r="Q1257" t="str">
        <f t="shared" si="19"/>
        <v/>
      </c>
    </row>
    <row r="1258" spans="2:17" x14ac:dyDescent="0.25">
      <c r="B1258" s="144"/>
      <c r="Q1258" t="str">
        <f t="shared" si="19"/>
        <v/>
      </c>
    </row>
    <row r="1259" spans="2:17" x14ac:dyDescent="0.25">
      <c r="B1259" s="144"/>
      <c r="Q1259" t="str">
        <f t="shared" si="19"/>
        <v/>
      </c>
    </row>
    <row r="1260" spans="2:17" x14ac:dyDescent="0.25">
      <c r="B1260" s="144"/>
      <c r="Q1260" t="str">
        <f t="shared" si="19"/>
        <v/>
      </c>
    </row>
    <row r="1261" spans="2:17" x14ac:dyDescent="0.25">
      <c r="B1261" s="144"/>
      <c r="Q1261" t="str">
        <f t="shared" si="19"/>
        <v/>
      </c>
    </row>
    <row r="1262" spans="2:17" x14ac:dyDescent="0.25">
      <c r="B1262" s="144"/>
      <c r="Q1262" t="str">
        <f t="shared" si="19"/>
        <v/>
      </c>
    </row>
    <row r="1263" spans="2:17" x14ac:dyDescent="0.25">
      <c r="B1263" s="144"/>
      <c r="Q1263" t="str">
        <f t="shared" si="19"/>
        <v/>
      </c>
    </row>
    <row r="1264" spans="2:17" x14ac:dyDescent="0.25">
      <c r="B1264" s="144"/>
      <c r="Q1264" t="str">
        <f t="shared" si="19"/>
        <v/>
      </c>
    </row>
    <row r="1265" spans="2:17" x14ac:dyDescent="0.25">
      <c r="B1265" s="144"/>
      <c r="Q1265" t="str">
        <f t="shared" si="19"/>
        <v/>
      </c>
    </row>
    <row r="1266" spans="2:17" x14ac:dyDescent="0.25">
      <c r="B1266" s="144"/>
      <c r="Q1266" t="str">
        <f t="shared" si="19"/>
        <v/>
      </c>
    </row>
    <row r="1267" spans="2:17" x14ac:dyDescent="0.25">
      <c r="B1267" s="144"/>
      <c r="Q1267" t="str">
        <f t="shared" si="19"/>
        <v/>
      </c>
    </row>
    <row r="1268" spans="2:17" x14ac:dyDescent="0.25">
      <c r="B1268" s="144"/>
      <c r="Q1268" t="str">
        <f t="shared" si="19"/>
        <v/>
      </c>
    </row>
    <row r="1269" spans="2:17" x14ac:dyDescent="0.25">
      <c r="B1269" s="144"/>
      <c r="Q1269" t="str">
        <f t="shared" si="19"/>
        <v/>
      </c>
    </row>
    <row r="1270" spans="2:17" x14ac:dyDescent="0.25">
      <c r="B1270" s="144"/>
      <c r="Q1270" t="str">
        <f t="shared" si="19"/>
        <v/>
      </c>
    </row>
    <row r="1271" spans="2:17" x14ac:dyDescent="0.25">
      <c r="B1271" s="144"/>
      <c r="Q1271" t="str">
        <f t="shared" si="19"/>
        <v/>
      </c>
    </row>
    <row r="1272" spans="2:17" x14ac:dyDescent="0.25">
      <c r="B1272" s="144"/>
      <c r="Q1272" t="str">
        <f t="shared" si="19"/>
        <v/>
      </c>
    </row>
    <row r="1273" spans="2:17" x14ac:dyDescent="0.25">
      <c r="B1273" s="144"/>
      <c r="Q1273" t="str">
        <f t="shared" si="19"/>
        <v/>
      </c>
    </row>
    <row r="1274" spans="2:17" x14ac:dyDescent="0.25">
      <c r="B1274" s="144"/>
      <c r="Q1274" t="str">
        <f t="shared" si="19"/>
        <v/>
      </c>
    </row>
    <row r="1275" spans="2:17" x14ac:dyDescent="0.25">
      <c r="B1275" s="144"/>
      <c r="Q1275" t="str">
        <f t="shared" si="19"/>
        <v/>
      </c>
    </row>
    <row r="1276" spans="2:17" x14ac:dyDescent="0.25">
      <c r="B1276" s="144"/>
      <c r="Q1276" t="str">
        <f t="shared" si="19"/>
        <v/>
      </c>
    </row>
    <row r="1277" spans="2:17" x14ac:dyDescent="0.25">
      <c r="B1277" s="144"/>
      <c r="Q1277" t="str">
        <f t="shared" si="19"/>
        <v/>
      </c>
    </row>
    <row r="1278" spans="2:17" x14ac:dyDescent="0.25">
      <c r="B1278" s="144"/>
      <c r="Q1278" t="str">
        <f t="shared" si="19"/>
        <v/>
      </c>
    </row>
    <row r="1279" spans="2:17" x14ac:dyDescent="0.25">
      <c r="B1279" s="144"/>
      <c r="Q1279" t="str">
        <f t="shared" si="19"/>
        <v/>
      </c>
    </row>
    <row r="1280" spans="2:17" x14ac:dyDescent="0.25">
      <c r="B1280" s="144"/>
      <c r="Q1280" t="str">
        <f t="shared" si="19"/>
        <v/>
      </c>
    </row>
    <row r="1281" spans="2:17" x14ac:dyDescent="0.25">
      <c r="B1281" s="144"/>
      <c r="Q1281" t="str">
        <f t="shared" si="19"/>
        <v/>
      </c>
    </row>
    <row r="1282" spans="2:17" x14ac:dyDescent="0.25">
      <c r="B1282" s="144"/>
      <c r="Q1282" t="str">
        <f t="shared" si="19"/>
        <v/>
      </c>
    </row>
    <row r="1283" spans="2:17" x14ac:dyDescent="0.25">
      <c r="B1283" s="144"/>
      <c r="Q1283" t="str">
        <f t="shared" si="19"/>
        <v/>
      </c>
    </row>
    <row r="1284" spans="2:17" x14ac:dyDescent="0.25">
      <c r="B1284" s="144"/>
      <c r="Q1284" t="str">
        <f t="shared" si="19"/>
        <v/>
      </c>
    </row>
    <row r="1285" spans="2:17" x14ac:dyDescent="0.25">
      <c r="B1285" s="144"/>
      <c r="Q1285" t="str">
        <f t="shared" si="19"/>
        <v/>
      </c>
    </row>
    <row r="1286" spans="2:17" x14ac:dyDescent="0.25">
      <c r="B1286" s="144"/>
      <c r="Q1286" t="str">
        <f t="shared" si="19"/>
        <v/>
      </c>
    </row>
    <row r="1287" spans="2:17" x14ac:dyDescent="0.25">
      <c r="B1287" s="144"/>
      <c r="Q1287" t="str">
        <f t="shared" si="19"/>
        <v/>
      </c>
    </row>
    <row r="1288" spans="2:17" x14ac:dyDescent="0.25">
      <c r="B1288" s="144"/>
      <c r="Q1288" t="str">
        <f t="shared" ref="Q1288:Q1351" si="20">IF(B1288="","",IF(D1288=0,MAX(SUM(E1288:M1288)-P1288,0),(SUM(E1288:F1288)-P1288)))</f>
        <v/>
      </c>
    </row>
    <row r="1289" spans="2:17" x14ac:dyDescent="0.25">
      <c r="B1289" s="144"/>
      <c r="Q1289" t="str">
        <f t="shared" si="20"/>
        <v/>
      </c>
    </row>
    <row r="1290" spans="2:17" x14ac:dyDescent="0.25">
      <c r="B1290" s="144"/>
      <c r="Q1290" t="str">
        <f t="shared" si="20"/>
        <v/>
      </c>
    </row>
    <row r="1291" spans="2:17" x14ac:dyDescent="0.25">
      <c r="B1291" s="144"/>
      <c r="Q1291" t="str">
        <f t="shared" si="20"/>
        <v/>
      </c>
    </row>
    <row r="1292" spans="2:17" x14ac:dyDescent="0.25">
      <c r="B1292" s="144"/>
      <c r="Q1292" t="str">
        <f t="shared" si="20"/>
        <v/>
      </c>
    </row>
    <row r="1293" spans="2:17" x14ac:dyDescent="0.25">
      <c r="B1293" s="144"/>
      <c r="Q1293" t="str">
        <f t="shared" si="20"/>
        <v/>
      </c>
    </row>
    <row r="1294" spans="2:17" x14ac:dyDescent="0.25">
      <c r="B1294" s="144"/>
      <c r="Q1294" t="str">
        <f t="shared" si="20"/>
        <v/>
      </c>
    </row>
    <row r="1295" spans="2:17" x14ac:dyDescent="0.25">
      <c r="B1295" s="144"/>
      <c r="Q1295" t="str">
        <f t="shared" si="20"/>
        <v/>
      </c>
    </row>
    <row r="1296" spans="2:17" x14ac:dyDescent="0.25">
      <c r="B1296" s="144"/>
      <c r="Q1296" t="str">
        <f t="shared" si="20"/>
        <v/>
      </c>
    </row>
    <row r="1297" spans="2:17" x14ac:dyDescent="0.25">
      <c r="B1297" s="144"/>
      <c r="Q1297" t="str">
        <f t="shared" si="20"/>
        <v/>
      </c>
    </row>
    <row r="1298" spans="2:17" x14ac:dyDescent="0.25">
      <c r="B1298" s="144"/>
      <c r="Q1298" t="str">
        <f t="shared" si="20"/>
        <v/>
      </c>
    </row>
    <row r="1299" spans="2:17" x14ac:dyDescent="0.25">
      <c r="B1299" s="144"/>
      <c r="Q1299" t="str">
        <f t="shared" si="20"/>
        <v/>
      </c>
    </row>
    <row r="1300" spans="2:17" x14ac:dyDescent="0.25">
      <c r="B1300" s="144"/>
      <c r="Q1300" t="str">
        <f t="shared" si="20"/>
        <v/>
      </c>
    </row>
    <row r="1301" spans="2:17" x14ac:dyDescent="0.25">
      <c r="B1301" s="144"/>
      <c r="Q1301" t="str">
        <f t="shared" si="20"/>
        <v/>
      </c>
    </row>
    <row r="1302" spans="2:17" x14ac:dyDescent="0.25">
      <c r="B1302" s="144"/>
      <c r="Q1302" t="str">
        <f t="shared" si="20"/>
        <v/>
      </c>
    </row>
    <row r="1303" spans="2:17" x14ac:dyDescent="0.25">
      <c r="B1303" s="144"/>
      <c r="Q1303" t="str">
        <f t="shared" si="20"/>
        <v/>
      </c>
    </row>
    <row r="1304" spans="2:17" x14ac:dyDescent="0.25">
      <c r="B1304" s="144"/>
      <c r="Q1304" t="str">
        <f t="shared" si="20"/>
        <v/>
      </c>
    </row>
    <row r="1305" spans="2:17" x14ac:dyDescent="0.25">
      <c r="B1305" s="144"/>
      <c r="Q1305" t="str">
        <f t="shared" si="20"/>
        <v/>
      </c>
    </row>
    <row r="1306" spans="2:17" x14ac:dyDescent="0.25">
      <c r="B1306" s="144"/>
      <c r="Q1306" t="str">
        <f t="shared" si="20"/>
        <v/>
      </c>
    </row>
    <row r="1307" spans="2:17" x14ac:dyDescent="0.25">
      <c r="B1307" s="144"/>
      <c r="Q1307" t="str">
        <f t="shared" si="20"/>
        <v/>
      </c>
    </row>
    <row r="1308" spans="2:17" x14ac:dyDescent="0.25">
      <c r="B1308" s="144"/>
      <c r="Q1308" t="str">
        <f t="shared" si="20"/>
        <v/>
      </c>
    </row>
    <row r="1309" spans="2:17" x14ac:dyDescent="0.25">
      <c r="B1309" s="144"/>
      <c r="Q1309" t="str">
        <f t="shared" si="20"/>
        <v/>
      </c>
    </row>
    <row r="1310" spans="2:17" x14ac:dyDescent="0.25">
      <c r="B1310" s="144"/>
      <c r="Q1310" t="str">
        <f t="shared" si="20"/>
        <v/>
      </c>
    </row>
    <row r="1311" spans="2:17" x14ac:dyDescent="0.25">
      <c r="B1311" s="144"/>
      <c r="Q1311" t="str">
        <f t="shared" si="20"/>
        <v/>
      </c>
    </row>
    <row r="1312" spans="2:17" x14ac:dyDescent="0.25">
      <c r="B1312" s="144"/>
      <c r="Q1312" t="str">
        <f t="shared" si="20"/>
        <v/>
      </c>
    </row>
    <row r="1313" spans="2:17" x14ac:dyDescent="0.25">
      <c r="B1313" s="144"/>
      <c r="Q1313" t="str">
        <f t="shared" si="20"/>
        <v/>
      </c>
    </row>
    <row r="1314" spans="2:17" x14ac:dyDescent="0.25">
      <c r="B1314" s="144"/>
      <c r="Q1314" t="str">
        <f t="shared" si="20"/>
        <v/>
      </c>
    </row>
    <row r="1315" spans="2:17" x14ac:dyDescent="0.25">
      <c r="B1315" s="144"/>
      <c r="Q1315" t="str">
        <f t="shared" si="20"/>
        <v/>
      </c>
    </row>
    <row r="1316" spans="2:17" x14ac:dyDescent="0.25">
      <c r="B1316" s="144"/>
      <c r="Q1316" t="str">
        <f t="shared" si="20"/>
        <v/>
      </c>
    </row>
    <row r="1317" spans="2:17" x14ac:dyDescent="0.25">
      <c r="B1317" s="144"/>
      <c r="Q1317" t="str">
        <f t="shared" si="20"/>
        <v/>
      </c>
    </row>
    <row r="1318" spans="2:17" x14ac:dyDescent="0.25">
      <c r="B1318" s="144"/>
      <c r="Q1318" t="str">
        <f t="shared" si="20"/>
        <v/>
      </c>
    </row>
    <row r="1319" spans="2:17" x14ac:dyDescent="0.25">
      <c r="B1319" s="144"/>
      <c r="Q1319" t="str">
        <f t="shared" si="20"/>
        <v/>
      </c>
    </row>
    <row r="1320" spans="2:17" x14ac:dyDescent="0.25">
      <c r="B1320" s="144"/>
      <c r="Q1320" t="str">
        <f t="shared" si="20"/>
        <v/>
      </c>
    </row>
    <row r="1321" spans="2:17" x14ac:dyDescent="0.25">
      <c r="B1321" s="144"/>
      <c r="Q1321" t="str">
        <f t="shared" si="20"/>
        <v/>
      </c>
    </row>
    <row r="1322" spans="2:17" x14ac:dyDescent="0.25">
      <c r="B1322" s="144"/>
      <c r="Q1322" t="str">
        <f t="shared" si="20"/>
        <v/>
      </c>
    </row>
    <row r="1323" spans="2:17" x14ac:dyDescent="0.25">
      <c r="B1323" s="144"/>
      <c r="Q1323" t="str">
        <f t="shared" si="20"/>
        <v/>
      </c>
    </row>
    <row r="1324" spans="2:17" x14ac:dyDescent="0.25">
      <c r="B1324" s="144"/>
      <c r="Q1324" t="str">
        <f t="shared" si="20"/>
        <v/>
      </c>
    </row>
    <row r="1325" spans="2:17" x14ac:dyDescent="0.25">
      <c r="B1325" s="144"/>
      <c r="Q1325" t="str">
        <f t="shared" si="20"/>
        <v/>
      </c>
    </row>
    <row r="1326" spans="2:17" x14ac:dyDescent="0.25">
      <c r="B1326" s="144"/>
      <c r="Q1326" t="str">
        <f t="shared" si="20"/>
        <v/>
      </c>
    </row>
    <row r="1327" spans="2:17" x14ac:dyDescent="0.25">
      <c r="B1327" s="144"/>
      <c r="Q1327" t="str">
        <f t="shared" si="20"/>
        <v/>
      </c>
    </row>
    <row r="1328" spans="2:17" x14ac:dyDescent="0.25">
      <c r="B1328" s="144"/>
      <c r="Q1328" t="str">
        <f t="shared" si="20"/>
        <v/>
      </c>
    </row>
    <row r="1329" spans="2:17" x14ac:dyDescent="0.25">
      <c r="B1329" s="144"/>
      <c r="Q1329" t="str">
        <f t="shared" si="20"/>
        <v/>
      </c>
    </row>
    <row r="1330" spans="2:17" x14ac:dyDescent="0.25">
      <c r="B1330" s="144"/>
      <c r="Q1330" t="str">
        <f t="shared" si="20"/>
        <v/>
      </c>
    </row>
    <row r="1331" spans="2:17" x14ac:dyDescent="0.25">
      <c r="B1331" s="144"/>
      <c r="Q1331" t="str">
        <f t="shared" si="20"/>
        <v/>
      </c>
    </row>
    <row r="1332" spans="2:17" x14ac:dyDescent="0.25">
      <c r="B1332" s="144"/>
      <c r="Q1332" t="str">
        <f t="shared" si="20"/>
        <v/>
      </c>
    </row>
    <row r="1333" spans="2:17" x14ac:dyDescent="0.25">
      <c r="B1333" s="144"/>
      <c r="Q1333" t="str">
        <f t="shared" si="20"/>
        <v/>
      </c>
    </row>
    <row r="1334" spans="2:17" x14ac:dyDescent="0.25">
      <c r="B1334" s="144"/>
      <c r="Q1334" t="str">
        <f t="shared" si="20"/>
        <v/>
      </c>
    </row>
    <row r="1335" spans="2:17" x14ac:dyDescent="0.25">
      <c r="B1335" s="144"/>
      <c r="Q1335" t="str">
        <f t="shared" si="20"/>
        <v/>
      </c>
    </row>
    <row r="1336" spans="2:17" x14ac:dyDescent="0.25">
      <c r="B1336" s="144"/>
      <c r="Q1336" t="str">
        <f t="shared" si="20"/>
        <v/>
      </c>
    </row>
    <row r="1337" spans="2:17" x14ac:dyDescent="0.25">
      <c r="B1337" s="144"/>
      <c r="Q1337" t="str">
        <f t="shared" si="20"/>
        <v/>
      </c>
    </row>
    <row r="1338" spans="2:17" x14ac:dyDescent="0.25">
      <c r="B1338" s="144"/>
      <c r="Q1338" t="str">
        <f t="shared" si="20"/>
        <v/>
      </c>
    </row>
    <row r="1339" spans="2:17" x14ac:dyDescent="0.25">
      <c r="B1339" s="144"/>
      <c r="Q1339" t="str">
        <f t="shared" si="20"/>
        <v/>
      </c>
    </row>
    <row r="1340" spans="2:17" x14ac:dyDescent="0.25">
      <c r="B1340" s="144"/>
      <c r="Q1340" t="str">
        <f t="shared" si="20"/>
        <v/>
      </c>
    </row>
    <row r="1341" spans="2:17" x14ac:dyDescent="0.25">
      <c r="B1341" s="144"/>
      <c r="Q1341" t="str">
        <f t="shared" si="20"/>
        <v/>
      </c>
    </row>
    <row r="1342" spans="2:17" x14ac:dyDescent="0.25">
      <c r="B1342" s="144"/>
      <c r="Q1342" t="str">
        <f t="shared" si="20"/>
        <v/>
      </c>
    </row>
    <row r="1343" spans="2:17" x14ac:dyDescent="0.25">
      <c r="B1343" s="144"/>
      <c r="Q1343" t="str">
        <f t="shared" si="20"/>
        <v/>
      </c>
    </row>
    <row r="1344" spans="2:17" x14ac:dyDescent="0.25">
      <c r="B1344" s="144"/>
      <c r="Q1344" t="str">
        <f t="shared" si="20"/>
        <v/>
      </c>
    </row>
    <row r="1345" spans="2:17" x14ac:dyDescent="0.25">
      <c r="B1345" s="144"/>
      <c r="Q1345" t="str">
        <f t="shared" si="20"/>
        <v/>
      </c>
    </row>
    <row r="1346" spans="2:17" x14ac:dyDescent="0.25">
      <c r="B1346" s="144"/>
      <c r="Q1346" t="str">
        <f t="shared" si="20"/>
        <v/>
      </c>
    </row>
    <row r="1347" spans="2:17" x14ac:dyDescent="0.25">
      <c r="B1347" s="144"/>
      <c r="Q1347" t="str">
        <f t="shared" si="20"/>
        <v/>
      </c>
    </row>
    <row r="1348" spans="2:17" x14ac:dyDescent="0.25">
      <c r="B1348" s="144"/>
      <c r="Q1348" t="str">
        <f t="shared" si="20"/>
        <v/>
      </c>
    </row>
    <row r="1349" spans="2:17" x14ac:dyDescent="0.25">
      <c r="B1349" s="144"/>
      <c r="Q1349" t="str">
        <f t="shared" si="20"/>
        <v/>
      </c>
    </row>
    <row r="1350" spans="2:17" x14ac:dyDescent="0.25">
      <c r="B1350" s="144"/>
      <c r="Q1350" t="str">
        <f t="shared" si="20"/>
        <v/>
      </c>
    </row>
    <row r="1351" spans="2:17" x14ac:dyDescent="0.25">
      <c r="B1351" s="144"/>
      <c r="Q1351" t="str">
        <f t="shared" si="20"/>
        <v/>
      </c>
    </row>
    <row r="1352" spans="2:17" x14ac:dyDescent="0.25">
      <c r="B1352" s="144"/>
      <c r="Q1352" t="str">
        <f t="shared" ref="Q1352:Q1415" si="21">IF(B1352="","",IF(D1352=0,MAX(SUM(E1352:M1352)-P1352,0),(SUM(E1352:F1352)-P1352)))</f>
        <v/>
      </c>
    </row>
    <row r="1353" spans="2:17" x14ac:dyDescent="0.25">
      <c r="B1353" s="144"/>
      <c r="Q1353" t="str">
        <f t="shared" si="21"/>
        <v/>
      </c>
    </row>
    <row r="1354" spans="2:17" x14ac:dyDescent="0.25">
      <c r="B1354" s="144"/>
      <c r="Q1354" t="str">
        <f t="shared" si="21"/>
        <v/>
      </c>
    </row>
    <row r="1355" spans="2:17" x14ac:dyDescent="0.25">
      <c r="B1355" s="144"/>
      <c r="Q1355" t="str">
        <f t="shared" si="21"/>
        <v/>
      </c>
    </row>
    <row r="1356" spans="2:17" x14ac:dyDescent="0.25">
      <c r="B1356" s="144"/>
      <c r="Q1356" t="str">
        <f t="shared" si="21"/>
        <v/>
      </c>
    </row>
    <row r="1357" spans="2:17" x14ac:dyDescent="0.25">
      <c r="B1357" s="144"/>
      <c r="Q1357" t="str">
        <f t="shared" si="21"/>
        <v/>
      </c>
    </row>
    <row r="1358" spans="2:17" x14ac:dyDescent="0.25">
      <c r="B1358" s="144"/>
      <c r="Q1358" t="str">
        <f t="shared" si="21"/>
        <v/>
      </c>
    </row>
    <row r="1359" spans="2:17" x14ac:dyDescent="0.25">
      <c r="B1359" s="144"/>
      <c r="Q1359" t="str">
        <f t="shared" si="21"/>
        <v/>
      </c>
    </row>
    <row r="1360" spans="2:17" x14ac:dyDescent="0.25">
      <c r="B1360" s="144"/>
      <c r="Q1360" t="str">
        <f t="shared" si="21"/>
        <v/>
      </c>
    </row>
    <row r="1361" spans="2:17" x14ac:dyDescent="0.25">
      <c r="B1361" s="144"/>
      <c r="Q1361" t="str">
        <f t="shared" si="21"/>
        <v/>
      </c>
    </row>
    <row r="1362" spans="2:17" x14ac:dyDescent="0.25">
      <c r="B1362" s="144"/>
      <c r="Q1362" t="str">
        <f t="shared" si="21"/>
        <v/>
      </c>
    </row>
    <row r="1363" spans="2:17" x14ac:dyDescent="0.25">
      <c r="B1363" s="144"/>
      <c r="Q1363" t="str">
        <f t="shared" si="21"/>
        <v/>
      </c>
    </row>
    <row r="1364" spans="2:17" x14ac:dyDescent="0.25">
      <c r="B1364" s="144"/>
      <c r="Q1364" t="str">
        <f t="shared" si="21"/>
        <v/>
      </c>
    </row>
    <row r="1365" spans="2:17" x14ac:dyDescent="0.25">
      <c r="B1365" s="144"/>
      <c r="Q1365" t="str">
        <f t="shared" si="21"/>
        <v/>
      </c>
    </row>
    <row r="1366" spans="2:17" x14ac:dyDescent="0.25">
      <c r="B1366" s="144"/>
      <c r="Q1366" t="str">
        <f t="shared" si="21"/>
        <v/>
      </c>
    </row>
    <row r="1367" spans="2:17" x14ac:dyDescent="0.25">
      <c r="B1367" s="144"/>
      <c r="Q1367" t="str">
        <f t="shared" si="21"/>
        <v/>
      </c>
    </row>
    <row r="1368" spans="2:17" x14ac:dyDescent="0.25">
      <c r="B1368" s="144"/>
      <c r="Q1368" t="str">
        <f t="shared" si="21"/>
        <v/>
      </c>
    </row>
    <row r="1369" spans="2:17" x14ac:dyDescent="0.25">
      <c r="B1369" s="144"/>
      <c r="Q1369" t="str">
        <f t="shared" si="21"/>
        <v/>
      </c>
    </row>
    <row r="1370" spans="2:17" x14ac:dyDescent="0.25">
      <c r="B1370" s="144"/>
      <c r="Q1370" t="str">
        <f t="shared" si="21"/>
        <v/>
      </c>
    </row>
    <row r="1371" spans="2:17" x14ac:dyDescent="0.25">
      <c r="B1371" s="144"/>
      <c r="Q1371" t="str">
        <f t="shared" si="21"/>
        <v/>
      </c>
    </row>
    <row r="1372" spans="2:17" x14ac:dyDescent="0.25">
      <c r="B1372" s="144"/>
      <c r="Q1372" t="str">
        <f t="shared" si="21"/>
        <v/>
      </c>
    </row>
    <row r="1373" spans="2:17" x14ac:dyDescent="0.25">
      <c r="B1373" s="144"/>
      <c r="Q1373" t="str">
        <f t="shared" si="21"/>
        <v/>
      </c>
    </row>
    <row r="1374" spans="2:17" x14ac:dyDescent="0.25">
      <c r="B1374" s="144"/>
      <c r="Q1374" t="str">
        <f t="shared" si="21"/>
        <v/>
      </c>
    </row>
    <row r="1375" spans="2:17" x14ac:dyDescent="0.25">
      <c r="B1375" s="144"/>
      <c r="Q1375" t="str">
        <f t="shared" si="21"/>
        <v/>
      </c>
    </row>
    <row r="1376" spans="2:17" x14ac:dyDescent="0.25">
      <c r="B1376" s="144"/>
      <c r="Q1376" t="str">
        <f t="shared" si="21"/>
        <v/>
      </c>
    </row>
    <row r="1377" spans="2:17" x14ac:dyDescent="0.25">
      <c r="B1377" s="144"/>
      <c r="Q1377" t="str">
        <f t="shared" si="21"/>
        <v/>
      </c>
    </row>
    <row r="1378" spans="2:17" x14ac:dyDescent="0.25">
      <c r="B1378" s="144"/>
      <c r="Q1378" t="str">
        <f t="shared" si="21"/>
        <v/>
      </c>
    </row>
    <row r="1379" spans="2:17" x14ac:dyDescent="0.25">
      <c r="B1379" s="144"/>
      <c r="Q1379" t="str">
        <f t="shared" si="21"/>
        <v/>
      </c>
    </row>
    <row r="1380" spans="2:17" x14ac:dyDescent="0.25">
      <c r="B1380" s="144"/>
      <c r="Q1380" t="str">
        <f t="shared" si="21"/>
        <v/>
      </c>
    </row>
    <row r="1381" spans="2:17" x14ac:dyDescent="0.25">
      <c r="B1381" s="144"/>
      <c r="Q1381" t="str">
        <f t="shared" si="21"/>
        <v/>
      </c>
    </row>
    <row r="1382" spans="2:17" x14ac:dyDescent="0.25">
      <c r="B1382" s="144"/>
      <c r="Q1382" t="str">
        <f t="shared" si="21"/>
        <v/>
      </c>
    </row>
    <row r="1383" spans="2:17" x14ac:dyDescent="0.25">
      <c r="B1383" s="144"/>
      <c r="Q1383" t="str">
        <f t="shared" si="21"/>
        <v/>
      </c>
    </row>
    <row r="1384" spans="2:17" x14ac:dyDescent="0.25">
      <c r="B1384" s="144"/>
      <c r="Q1384" t="str">
        <f t="shared" si="21"/>
        <v/>
      </c>
    </row>
    <row r="1385" spans="2:17" x14ac:dyDescent="0.25">
      <c r="B1385" s="144"/>
      <c r="Q1385" t="str">
        <f t="shared" si="21"/>
        <v/>
      </c>
    </row>
    <row r="1386" spans="2:17" x14ac:dyDescent="0.25">
      <c r="B1386" s="144"/>
      <c r="Q1386" t="str">
        <f t="shared" si="21"/>
        <v/>
      </c>
    </row>
    <row r="1387" spans="2:17" x14ac:dyDescent="0.25">
      <c r="B1387" s="144"/>
      <c r="Q1387" t="str">
        <f t="shared" si="21"/>
        <v/>
      </c>
    </row>
    <row r="1388" spans="2:17" x14ac:dyDescent="0.25">
      <c r="B1388" s="144"/>
      <c r="Q1388" t="str">
        <f t="shared" si="21"/>
        <v/>
      </c>
    </row>
    <row r="1389" spans="2:17" x14ac:dyDescent="0.25">
      <c r="B1389" s="144"/>
      <c r="Q1389" t="str">
        <f t="shared" si="21"/>
        <v/>
      </c>
    </row>
    <row r="1390" spans="2:17" x14ac:dyDescent="0.25">
      <c r="B1390" s="144"/>
      <c r="Q1390" t="str">
        <f t="shared" si="21"/>
        <v/>
      </c>
    </row>
    <row r="1391" spans="2:17" x14ac:dyDescent="0.25">
      <c r="B1391" s="144"/>
      <c r="Q1391" t="str">
        <f t="shared" si="21"/>
        <v/>
      </c>
    </row>
    <row r="1392" spans="2:17" x14ac:dyDescent="0.25">
      <c r="B1392" s="144"/>
      <c r="Q1392" t="str">
        <f t="shared" si="21"/>
        <v/>
      </c>
    </row>
    <row r="1393" spans="2:17" x14ac:dyDescent="0.25">
      <c r="B1393" s="144"/>
      <c r="Q1393" t="str">
        <f t="shared" si="21"/>
        <v/>
      </c>
    </row>
    <row r="1394" spans="2:17" x14ac:dyDescent="0.25">
      <c r="B1394" s="144"/>
      <c r="Q1394" t="str">
        <f t="shared" si="21"/>
        <v/>
      </c>
    </row>
    <row r="1395" spans="2:17" x14ac:dyDescent="0.25">
      <c r="B1395" s="144"/>
      <c r="Q1395" t="str">
        <f t="shared" si="21"/>
        <v/>
      </c>
    </row>
    <row r="1396" spans="2:17" x14ac:dyDescent="0.25">
      <c r="B1396" s="144"/>
      <c r="Q1396" t="str">
        <f t="shared" si="21"/>
        <v/>
      </c>
    </row>
    <row r="1397" spans="2:17" x14ac:dyDescent="0.25">
      <c r="B1397" s="144"/>
      <c r="Q1397" t="str">
        <f t="shared" si="21"/>
        <v/>
      </c>
    </row>
    <row r="1398" spans="2:17" x14ac:dyDescent="0.25">
      <c r="B1398" s="144"/>
      <c r="Q1398" t="str">
        <f t="shared" si="21"/>
        <v/>
      </c>
    </row>
    <row r="1399" spans="2:17" x14ac:dyDescent="0.25">
      <c r="B1399" s="144"/>
      <c r="Q1399" t="str">
        <f t="shared" si="21"/>
        <v/>
      </c>
    </row>
    <row r="1400" spans="2:17" x14ac:dyDescent="0.25">
      <c r="B1400" s="144"/>
      <c r="Q1400" t="str">
        <f t="shared" si="21"/>
        <v/>
      </c>
    </row>
    <row r="1401" spans="2:17" x14ac:dyDescent="0.25">
      <c r="B1401" s="144"/>
      <c r="Q1401" t="str">
        <f t="shared" si="21"/>
        <v/>
      </c>
    </row>
    <row r="1402" spans="2:17" x14ac:dyDescent="0.25">
      <c r="B1402" s="144"/>
      <c r="Q1402" t="str">
        <f t="shared" si="21"/>
        <v/>
      </c>
    </row>
    <row r="1403" spans="2:17" x14ac:dyDescent="0.25">
      <c r="B1403" s="144"/>
      <c r="Q1403" t="str">
        <f t="shared" si="21"/>
        <v/>
      </c>
    </row>
    <row r="1404" spans="2:17" x14ac:dyDescent="0.25">
      <c r="B1404" s="144"/>
      <c r="Q1404" t="str">
        <f t="shared" si="21"/>
        <v/>
      </c>
    </row>
    <row r="1405" spans="2:17" x14ac:dyDescent="0.25">
      <c r="B1405" s="144"/>
      <c r="Q1405" t="str">
        <f t="shared" si="21"/>
        <v/>
      </c>
    </row>
    <row r="1406" spans="2:17" x14ac:dyDescent="0.25">
      <c r="B1406" s="144"/>
      <c r="Q1406" t="str">
        <f t="shared" si="21"/>
        <v/>
      </c>
    </row>
    <row r="1407" spans="2:17" x14ac:dyDescent="0.25">
      <c r="B1407" s="144"/>
      <c r="Q1407" t="str">
        <f t="shared" si="21"/>
        <v/>
      </c>
    </row>
    <row r="1408" spans="2:17" x14ac:dyDescent="0.25">
      <c r="B1408" s="144"/>
      <c r="Q1408" t="str">
        <f t="shared" si="21"/>
        <v/>
      </c>
    </row>
    <row r="1409" spans="2:17" x14ac:dyDescent="0.25">
      <c r="B1409" s="144"/>
      <c r="Q1409" t="str">
        <f t="shared" si="21"/>
        <v/>
      </c>
    </row>
    <row r="1410" spans="2:17" x14ac:dyDescent="0.25">
      <c r="B1410" s="144"/>
      <c r="Q1410" t="str">
        <f t="shared" si="21"/>
        <v/>
      </c>
    </row>
    <row r="1411" spans="2:17" x14ac:dyDescent="0.25">
      <c r="B1411" s="144"/>
      <c r="Q1411" t="str">
        <f t="shared" si="21"/>
        <v/>
      </c>
    </row>
    <row r="1412" spans="2:17" x14ac:dyDescent="0.25">
      <c r="B1412" s="144"/>
      <c r="Q1412" t="str">
        <f t="shared" si="21"/>
        <v/>
      </c>
    </row>
    <row r="1413" spans="2:17" x14ac:dyDescent="0.25">
      <c r="B1413" s="144"/>
      <c r="Q1413" t="str">
        <f t="shared" si="21"/>
        <v/>
      </c>
    </row>
    <row r="1414" spans="2:17" x14ac:dyDescent="0.25">
      <c r="B1414" s="144"/>
      <c r="Q1414" t="str">
        <f t="shared" si="21"/>
        <v/>
      </c>
    </row>
    <row r="1415" spans="2:17" x14ac:dyDescent="0.25">
      <c r="B1415" s="144"/>
      <c r="Q1415" t="str">
        <f t="shared" si="21"/>
        <v/>
      </c>
    </row>
    <row r="1416" spans="2:17" x14ac:dyDescent="0.25">
      <c r="B1416" s="144"/>
      <c r="Q1416" t="str">
        <f t="shared" ref="Q1416:Q1479" si="22">IF(B1416="","",IF(D1416=0,MAX(SUM(E1416:M1416)-P1416,0),(SUM(E1416:F1416)-P1416)))</f>
        <v/>
      </c>
    </row>
    <row r="1417" spans="2:17" x14ac:dyDescent="0.25">
      <c r="B1417" s="144"/>
      <c r="Q1417" t="str">
        <f t="shared" si="22"/>
        <v/>
      </c>
    </row>
    <row r="1418" spans="2:17" x14ac:dyDescent="0.25">
      <c r="B1418" s="144"/>
      <c r="Q1418" t="str">
        <f t="shared" si="22"/>
        <v/>
      </c>
    </row>
    <row r="1419" spans="2:17" x14ac:dyDescent="0.25">
      <c r="B1419" s="144"/>
      <c r="Q1419" t="str">
        <f t="shared" si="22"/>
        <v/>
      </c>
    </row>
    <row r="1420" spans="2:17" x14ac:dyDescent="0.25">
      <c r="B1420" s="144"/>
      <c r="Q1420" t="str">
        <f t="shared" si="22"/>
        <v/>
      </c>
    </row>
    <row r="1421" spans="2:17" x14ac:dyDescent="0.25">
      <c r="B1421" s="144"/>
      <c r="Q1421" t="str">
        <f t="shared" si="22"/>
        <v/>
      </c>
    </row>
    <row r="1422" spans="2:17" x14ac:dyDescent="0.25">
      <c r="B1422" s="144"/>
      <c r="Q1422" t="str">
        <f t="shared" si="22"/>
        <v/>
      </c>
    </row>
    <row r="1423" spans="2:17" x14ac:dyDescent="0.25">
      <c r="B1423" s="144"/>
      <c r="Q1423" t="str">
        <f t="shared" si="22"/>
        <v/>
      </c>
    </row>
    <row r="1424" spans="2:17" x14ac:dyDescent="0.25">
      <c r="B1424" s="144"/>
      <c r="Q1424" t="str">
        <f t="shared" si="22"/>
        <v/>
      </c>
    </row>
    <row r="1425" spans="2:17" x14ac:dyDescent="0.25">
      <c r="B1425" s="144"/>
      <c r="Q1425" t="str">
        <f t="shared" si="22"/>
        <v/>
      </c>
    </row>
    <row r="1426" spans="2:17" x14ac:dyDescent="0.25">
      <c r="B1426" s="144"/>
      <c r="Q1426" t="str">
        <f t="shared" si="22"/>
        <v/>
      </c>
    </row>
    <row r="1427" spans="2:17" x14ac:dyDescent="0.25">
      <c r="B1427" s="144"/>
      <c r="Q1427" t="str">
        <f t="shared" si="22"/>
        <v/>
      </c>
    </row>
    <row r="1428" spans="2:17" x14ac:dyDescent="0.25">
      <c r="B1428" s="144"/>
      <c r="Q1428" t="str">
        <f t="shared" si="22"/>
        <v/>
      </c>
    </row>
    <row r="1429" spans="2:17" x14ac:dyDescent="0.25">
      <c r="B1429" s="144"/>
      <c r="Q1429" t="str">
        <f t="shared" si="22"/>
        <v/>
      </c>
    </row>
    <row r="1430" spans="2:17" x14ac:dyDescent="0.25">
      <c r="B1430" s="144"/>
      <c r="Q1430" t="str">
        <f t="shared" si="22"/>
        <v/>
      </c>
    </row>
    <row r="1431" spans="2:17" x14ac:dyDescent="0.25">
      <c r="B1431" s="144"/>
      <c r="Q1431" t="str">
        <f t="shared" si="22"/>
        <v/>
      </c>
    </row>
    <row r="1432" spans="2:17" x14ac:dyDescent="0.25">
      <c r="B1432" s="144"/>
      <c r="Q1432" t="str">
        <f t="shared" si="22"/>
        <v/>
      </c>
    </row>
    <row r="1433" spans="2:17" x14ac:dyDescent="0.25">
      <c r="B1433" s="144"/>
      <c r="Q1433" t="str">
        <f t="shared" si="22"/>
        <v/>
      </c>
    </row>
    <row r="1434" spans="2:17" x14ac:dyDescent="0.25">
      <c r="B1434" s="144"/>
      <c r="Q1434" t="str">
        <f t="shared" si="22"/>
        <v/>
      </c>
    </row>
    <row r="1435" spans="2:17" x14ac:dyDescent="0.25">
      <c r="B1435" s="144"/>
      <c r="Q1435" t="str">
        <f t="shared" si="22"/>
        <v/>
      </c>
    </row>
    <row r="1436" spans="2:17" x14ac:dyDescent="0.25">
      <c r="B1436" s="144"/>
      <c r="Q1436" t="str">
        <f t="shared" si="22"/>
        <v/>
      </c>
    </row>
    <row r="1437" spans="2:17" x14ac:dyDescent="0.25">
      <c r="B1437" s="144"/>
      <c r="Q1437" t="str">
        <f t="shared" si="22"/>
        <v/>
      </c>
    </row>
    <row r="1438" spans="2:17" x14ac:dyDescent="0.25">
      <c r="B1438" s="144"/>
      <c r="Q1438" t="str">
        <f t="shared" si="22"/>
        <v/>
      </c>
    </row>
    <row r="1439" spans="2:17" x14ac:dyDescent="0.25">
      <c r="B1439" s="144"/>
      <c r="Q1439" t="str">
        <f t="shared" si="22"/>
        <v/>
      </c>
    </row>
    <row r="1440" spans="2:17" x14ac:dyDescent="0.25">
      <c r="B1440" s="144"/>
      <c r="Q1440" t="str">
        <f t="shared" si="22"/>
        <v/>
      </c>
    </row>
    <row r="1441" spans="2:17" x14ac:dyDescent="0.25">
      <c r="B1441" s="144"/>
      <c r="Q1441" t="str">
        <f t="shared" si="22"/>
        <v/>
      </c>
    </row>
    <row r="1442" spans="2:17" x14ac:dyDescent="0.25">
      <c r="B1442" s="144"/>
      <c r="Q1442" t="str">
        <f t="shared" si="22"/>
        <v/>
      </c>
    </row>
    <row r="1443" spans="2:17" x14ac:dyDescent="0.25">
      <c r="B1443" s="144"/>
      <c r="Q1443" t="str">
        <f t="shared" si="22"/>
        <v/>
      </c>
    </row>
    <row r="1444" spans="2:17" x14ac:dyDescent="0.25">
      <c r="B1444" s="144"/>
      <c r="Q1444" t="str">
        <f t="shared" si="22"/>
        <v/>
      </c>
    </row>
    <row r="1445" spans="2:17" x14ac:dyDescent="0.25">
      <c r="B1445" s="144"/>
      <c r="Q1445" t="str">
        <f t="shared" si="22"/>
        <v/>
      </c>
    </row>
    <row r="1446" spans="2:17" x14ac:dyDescent="0.25">
      <c r="B1446" s="144"/>
      <c r="Q1446" t="str">
        <f t="shared" si="22"/>
        <v/>
      </c>
    </row>
    <row r="1447" spans="2:17" x14ac:dyDescent="0.25">
      <c r="B1447" s="144"/>
      <c r="Q1447" t="str">
        <f t="shared" si="22"/>
        <v/>
      </c>
    </row>
    <row r="1448" spans="2:17" x14ac:dyDescent="0.25">
      <c r="B1448" s="144"/>
      <c r="Q1448" t="str">
        <f t="shared" si="22"/>
        <v/>
      </c>
    </row>
    <row r="1449" spans="2:17" x14ac:dyDescent="0.25">
      <c r="B1449" s="144"/>
      <c r="Q1449" t="str">
        <f t="shared" si="22"/>
        <v/>
      </c>
    </row>
    <row r="1450" spans="2:17" x14ac:dyDescent="0.25">
      <c r="B1450" s="144"/>
      <c r="Q1450" t="str">
        <f t="shared" si="22"/>
        <v/>
      </c>
    </row>
    <row r="1451" spans="2:17" x14ac:dyDescent="0.25">
      <c r="B1451" s="144"/>
      <c r="Q1451" t="str">
        <f t="shared" si="22"/>
        <v/>
      </c>
    </row>
    <row r="1452" spans="2:17" x14ac:dyDescent="0.25">
      <c r="B1452" s="144"/>
      <c r="Q1452" t="str">
        <f t="shared" si="22"/>
        <v/>
      </c>
    </row>
    <row r="1453" spans="2:17" x14ac:dyDescent="0.25">
      <c r="B1453" s="144"/>
      <c r="Q1453" t="str">
        <f t="shared" si="22"/>
        <v/>
      </c>
    </row>
    <row r="1454" spans="2:17" x14ac:dyDescent="0.25">
      <c r="B1454" s="144"/>
      <c r="Q1454" t="str">
        <f t="shared" si="22"/>
        <v/>
      </c>
    </row>
    <row r="1455" spans="2:17" x14ac:dyDescent="0.25">
      <c r="B1455" s="144"/>
      <c r="Q1455" t="str">
        <f t="shared" si="22"/>
        <v/>
      </c>
    </row>
    <row r="1456" spans="2:17" x14ac:dyDescent="0.25">
      <c r="B1456" s="144"/>
      <c r="Q1456" t="str">
        <f t="shared" si="22"/>
        <v/>
      </c>
    </row>
    <row r="1457" spans="2:17" x14ac:dyDescent="0.25">
      <c r="B1457" s="144"/>
      <c r="Q1457" t="str">
        <f t="shared" si="22"/>
        <v/>
      </c>
    </row>
    <row r="1458" spans="2:17" x14ac:dyDescent="0.25">
      <c r="B1458" s="144"/>
      <c r="Q1458" t="str">
        <f t="shared" si="22"/>
        <v/>
      </c>
    </row>
    <row r="1459" spans="2:17" x14ac:dyDescent="0.25">
      <c r="B1459" s="144"/>
      <c r="Q1459" t="str">
        <f t="shared" si="22"/>
        <v/>
      </c>
    </row>
    <row r="1460" spans="2:17" x14ac:dyDescent="0.25">
      <c r="B1460" s="144"/>
      <c r="Q1460" t="str">
        <f t="shared" si="22"/>
        <v/>
      </c>
    </row>
    <row r="1461" spans="2:17" x14ac:dyDescent="0.25">
      <c r="B1461" s="144"/>
      <c r="Q1461" t="str">
        <f t="shared" si="22"/>
        <v/>
      </c>
    </row>
    <row r="1462" spans="2:17" x14ac:dyDescent="0.25">
      <c r="B1462" s="144"/>
      <c r="Q1462" t="str">
        <f t="shared" si="22"/>
        <v/>
      </c>
    </row>
    <row r="1463" spans="2:17" x14ac:dyDescent="0.25">
      <c r="B1463" s="144"/>
      <c r="Q1463" t="str">
        <f t="shared" si="22"/>
        <v/>
      </c>
    </row>
    <row r="1464" spans="2:17" x14ac:dyDescent="0.25">
      <c r="B1464" s="144"/>
      <c r="Q1464" t="str">
        <f t="shared" si="22"/>
        <v/>
      </c>
    </row>
    <row r="1465" spans="2:17" x14ac:dyDescent="0.25">
      <c r="B1465" s="144"/>
      <c r="Q1465" t="str">
        <f t="shared" si="22"/>
        <v/>
      </c>
    </row>
    <row r="1466" spans="2:17" x14ac:dyDescent="0.25">
      <c r="B1466" s="144"/>
      <c r="Q1466" t="str">
        <f t="shared" si="22"/>
        <v/>
      </c>
    </row>
    <row r="1467" spans="2:17" x14ac:dyDescent="0.25">
      <c r="B1467" s="144"/>
      <c r="Q1467" t="str">
        <f t="shared" si="22"/>
        <v/>
      </c>
    </row>
    <row r="1468" spans="2:17" x14ac:dyDescent="0.25">
      <c r="B1468" s="144"/>
      <c r="Q1468" t="str">
        <f t="shared" si="22"/>
        <v/>
      </c>
    </row>
    <row r="1469" spans="2:17" x14ac:dyDescent="0.25">
      <c r="B1469" s="144"/>
      <c r="Q1469" t="str">
        <f t="shared" si="22"/>
        <v/>
      </c>
    </row>
    <row r="1470" spans="2:17" x14ac:dyDescent="0.25">
      <c r="B1470" s="144"/>
      <c r="Q1470" t="str">
        <f t="shared" si="22"/>
        <v/>
      </c>
    </row>
    <row r="1471" spans="2:17" x14ac:dyDescent="0.25">
      <c r="B1471" s="144"/>
      <c r="Q1471" t="str">
        <f t="shared" si="22"/>
        <v/>
      </c>
    </row>
    <row r="1472" spans="2:17" x14ac:dyDescent="0.25">
      <c r="B1472" s="144"/>
      <c r="Q1472" t="str">
        <f t="shared" si="22"/>
        <v/>
      </c>
    </row>
    <row r="1473" spans="2:17" x14ac:dyDescent="0.25">
      <c r="B1473" s="144"/>
      <c r="Q1473" t="str">
        <f t="shared" si="22"/>
        <v/>
      </c>
    </row>
    <row r="1474" spans="2:17" x14ac:dyDescent="0.25">
      <c r="B1474" s="144"/>
      <c r="Q1474" t="str">
        <f t="shared" si="22"/>
        <v/>
      </c>
    </row>
    <row r="1475" spans="2:17" x14ac:dyDescent="0.25">
      <c r="B1475" s="144"/>
      <c r="Q1475" t="str">
        <f t="shared" si="22"/>
        <v/>
      </c>
    </row>
    <row r="1476" spans="2:17" x14ac:dyDescent="0.25">
      <c r="B1476" s="144"/>
      <c r="Q1476" t="str">
        <f t="shared" si="22"/>
        <v/>
      </c>
    </row>
    <row r="1477" spans="2:17" x14ac:dyDescent="0.25">
      <c r="B1477" s="144"/>
      <c r="Q1477" t="str">
        <f t="shared" si="22"/>
        <v/>
      </c>
    </row>
    <row r="1478" spans="2:17" x14ac:dyDescent="0.25">
      <c r="B1478" s="144"/>
      <c r="Q1478" t="str">
        <f t="shared" si="22"/>
        <v/>
      </c>
    </row>
    <row r="1479" spans="2:17" x14ac:dyDescent="0.25">
      <c r="B1479" s="144"/>
      <c r="Q1479" t="str">
        <f t="shared" si="22"/>
        <v/>
      </c>
    </row>
    <row r="1480" spans="2:17" x14ac:dyDescent="0.25">
      <c r="B1480" s="144"/>
      <c r="Q1480" t="str">
        <f t="shared" ref="Q1480:Q1543" si="23">IF(B1480="","",IF(D1480=0,MAX(SUM(E1480:M1480)-P1480,0),(SUM(E1480:F1480)-P1480)))</f>
        <v/>
      </c>
    </row>
    <row r="1481" spans="2:17" x14ac:dyDescent="0.25">
      <c r="B1481" s="144"/>
      <c r="Q1481" t="str">
        <f t="shared" si="23"/>
        <v/>
      </c>
    </row>
    <row r="1482" spans="2:17" x14ac:dyDescent="0.25">
      <c r="B1482" s="144"/>
      <c r="Q1482" t="str">
        <f t="shared" si="23"/>
        <v/>
      </c>
    </row>
    <row r="1483" spans="2:17" x14ac:dyDescent="0.25">
      <c r="B1483" s="144"/>
      <c r="Q1483" t="str">
        <f t="shared" si="23"/>
        <v/>
      </c>
    </row>
    <row r="1484" spans="2:17" x14ac:dyDescent="0.25">
      <c r="B1484" s="144"/>
      <c r="Q1484" t="str">
        <f t="shared" si="23"/>
        <v/>
      </c>
    </row>
    <row r="1485" spans="2:17" x14ac:dyDescent="0.25">
      <c r="B1485" s="144"/>
      <c r="Q1485" t="str">
        <f t="shared" si="23"/>
        <v/>
      </c>
    </row>
    <row r="1486" spans="2:17" x14ac:dyDescent="0.25">
      <c r="B1486" s="144"/>
      <c r="Q1486" t="str">
        <f t="shared" si="23"/>
        <v/>
      </c>
    </row>
    <row r="1487" spans="2:17" x14ac:dyDescent="0.25">
      <c r="B1487" s="144"/>
      <c r="Q1487" t="str">
        <f t="shared" si="23"/>
        <v/>
      </c>
    </row>
    <row r="1488" spans="2:17" x14ac:dyDescent="0.25">
      <c r="B1488" s="144"/>
      <c r="Q1488" t="str">
        <f t="shared" si="23"/>
        <v/>
      </c>
    </row>
    <row r="1489" spans="2:17" x14ac:dyDescent="0.25">
      <c r="B1489" s="144"/>
      <c r="Q1489" t="str">
        <f t="shared" si="23"/>
        <v/>
      </c>
    </row>
    <row r="1490" spans="2:17" x14ac:dyDescent="0.25">
      <c r="B1490" s="144"/>
      <c r="Q1490" t="str">
        <f t="shared" si="23"/>
        <v/>
      </c>
    </row>
    <row r="1491" spans="2:17" x14ac:dyDescent="0.25">
      <c r="B1491" s="144"/>
      <c r="Q1491" t="str">
        <f t="shared" si="23"/>
        <v/>
      </c>
    </row>
    <row r="1492" spans="2:17" x14ac:dyDescent="0.25">
      <c r="B1492" s="144"/>
      <c r="Q1492" t="str">
        <f t="shared" si="23"/>
        <v/>
      </c>
    </row>
    <row r="1493" spans="2:17" x14ac:dyDescent="0.25">
      <c r="B1493" s="144"/>
      <c r="Q1493" t="str">
        <f t="shared" si="23"/>
        <v/>
      </c>
    </row>
    <row r="1494" spans="2:17" x14ac:dyDescent="0.25">
      <c r="B1494" s="144"/>
      <c r="Q1494" t="str">
        <f t="shared" si="23"/>
        <v/>
      </c>
    </row>
    <row r="1495" spans="2:17" x14ac:dyDescent="0.25">
      <c r="B1495" s="144"/>
      <c r="Q1495" t="str">
        <f t="shared" si="23"/>
        <v/>
      </c>
    </row>
    <row r="1496" spans="2:17" x14ac:dyDescent="0.25">
      <c r="B1496" s="144"/>
      <c r="Q1496" t="str">
        <f t="shared" si="23"/>
        <v/>
      </c>
    </row>
    <row r="1497" spans="2:17" x14ac:dyDescent="0.25">
      <c r="B1497" s="144"/>
      <c r="Q1497" t="str">
        <f t="shared" si="23"/>
        <v/>
      </c>
    </row>
    <row r="1498" spans="2:17" x14ac:dyDescent="0.25">
      <c r="B1498" s="144"/>
      <c r="Q1498" t="str">
        <f t="shared" si="23"/>
        <v/>
      </c>
    </row>
    <row r="1499" spans="2:17" x14ac:dyDescent="0.25">
      <c r="B1499" s="144"/>
      <c r="Q1499" t="str">
        <f t="shared" si="23"/>
        <v/>
      </c>
    </row>
    <row r="1500" spans="2:17" x14ac:dyDescent="0.25">
      <c r="B1500" s="144"/>
      <c r="Q1500" t="str">
        <f t="shared" si="23"/>
        <v/>
      </c>
    </row>
    <row r="1501" spans="2:17" x14ac:dyDescent="0.25">
      <c r="B1501" s="144"/>
      <c r="Q1501" t="str">
        <f t="shared" si="23"/>
        <v/>
      </c>
    </row>
    <row r="1502" spans="2:17" x14ac:dyDescent="0.25">
      <c r="B1502" s="144"/>
      <c r="Q1502" t="str">
        <f t="shared" si="23"/>
        <v/>
      </c>
    </row>
    <row r="1503" spans="2:17" x14ac:dyDescent="0.25">
      <c r="B1503" s="144"/>
      <c r="Q1503" t="str">
        <f t="shared" si="23"/>
        <v/>
      </c>
    </row>
    <row r="1504" spans="2:17" x14ac:dyDescent="0.25">
      <c r="B1504" s="144"/>
      <c r="Q1504" t="str">
        <f t="shared" si="23"/>
        <v/>
      </c>
    </row>
    <row r="1505" spans="2:17" x14ac:dyDescent="0.25">
      <c r="B1505" s="144"/>
      <c r="Q1505" t="str">
        <f t="shared" si="23"/>
        <v/>
      </c>
    </row>
    <row r="1506" spans="2:17" x14ac:dyDescent="0.25">
      <c r="B1506" s="144"/>
      <c r="Q1506" t="str">
        <f t="shared" si="23"/>
        <v/>
      </c>
    </row>
    <row r="1507" spans="2:17" x14ac:dyDescent="0.25">
      <c r="B1507" s="144"/>
      <c r="Q1507" t="str">
        <f t="shared" si="23"/>
        <v/>
      </c>
    </row>
    <row r="1508" spans="2:17" x14ac:dyDescent="0.25">
      <c r="B1508" s="144"/>
      <c r="Q1508" t="str">
        <f t="shared" si="23"/>
        <v/>
      </c>
    </row>
    <row r="1509" spans="2:17" x14ac:dyDescent="0.25">
      <c r="B1509" s="144"/>
      <c r="Q1509" t="str">
        <f t="shared" si="23"/>
        <v/>
      </c>
    </row>
    <row r="1510" spans="2:17" x14ac:dyDescent="0.25">
      <c r="B1510" s="144"/>
      <c r="Q1510" t="str">
        <f t="shared" si="23"/>
        <v/>
      </c>
    </row>
    <row r="1511" spans="2:17" x14ac:dyDescent="0.25">
      <c r="B1511" s="144"/>
      <c r="Q1511" t="str">
        <f t="shared" si="23"/>
        <v/>
      </c>
    </row>
    <row r="1512" spans="2:17" x14ac:dyDescent="0.25">
      <c r="B1512" s="144"/>
      <c r="Q1512" t="str">
        <f t="shared" si="23"/>
        <v/>
      </c>
    </row>
    <row r="1513" spans="2:17" x14ac:dyDescent="0.25">
      <c r="B1513" s="144"/>
      <c r="Q1513" t="str">
        <f t="shared" si="23"/>
        <v/>
      </c>
    </row>
    <row r="1514" spans="2:17" x14ac:dyDescent="0.25">
      <c r="B1514" s="144"/>
      <c r="Q1514" t="str">
        <f t="shared" si="23"/>
        <v/>
      </c>
    </row>
    <row r="1515" spans="2:17" x14ac:dyDescent="0.25">
      <c r="B1515" s="144"/>
      <c r="Q1515" t="str">
        <f t="shared" si="23"/>
        <v/>
      </c>
    </row>
    <row r="1516" spans="2:17" x14ac:dyDescent="0.25">
      <c r="B1516" s="144"/>
      <c r="Q1516" t="str">
        <f t="shared" si="23"/>
        <v/>
      </c>
    </row>
    <row r="1517" spans="2:17" x14ac:dyDescent="0.25">
      <c r="B1517" s="144"/>
      <c r="Q1517" t="str">
        <f t="shared" si="23"/>
        <v/>
      </c>
    </row>
    <row r="1518" spans="2:17" x14ac:dyDescent="0.25">
      <c r="B1518" s="144"/>
      <c r="Q1518" t="str">
        <f t="shared" si="23"/>
        <v/>
      </c>
    </row>
    <row r="1519" spans="2:17" x14ac:dyDescent="0.25">
      <c r="B1519" s="144"/>
      <c r="Q1519" t="str">
        <f t="shared" si="23"/>
        <v/>
      </c>
    </row>
    <row r="1520" spans="2:17" x14ac:dyDescent="0.25">
      <c r="B1520" s="144"/>
      <c r="Q1520" t="str">
        <f t="shared" si="23"/>
        <v/>
      </c>
    </row>
    <row r="1521" spans="2:17" x14ac:dyDescent="0.25">
      <c r="B1521" s="144"/>
      <c r="Q1521" t="str">
        <f t="shared" si="23"/>
        <v/>
      </c>
    </row>
    <row r="1522" spans="2:17" x14ac:dyDescent="0.25">
      <c r="B1522" s="144"/>
      <c r="Q1522" t="str">
        <f t="shared" si="23"/>
        <v/>
      </c>
    </row>
    <row r="1523" spans="2:17" x14ac:dyDescent="0.25">
      <c r="B1523" s="144"/>
      <c r="Q1523" t="str">
        <f t="shared" si="23"/>
        <v/>
      </c>
    </row>
    <row r="1524" spans="2:17" x14ac:dyDescent="0.25">
      <c r="B1524" s="144"/>
      <c r="Q1524" t="str">
        <f t="shared" si="23"/>
        <v/>
      </c>
    </row>
    <row r="1525" spans="2:17" x14ac:dyDescent="0.25">
      <c r="B1525" s="144"/>
      <c r="Q1525" t="str">
        <f t="shared" si="23"/>
        <v/>
      </c>
    </row>
    <row r="1526" spans="2:17" x14ac:dyDescent="0.25">
      <c r="B1526" s="144"/>
      <c r="Q1526" t="str">
        <f t="shared" si="23"/>
        <v/>
      </c>
    </row>
    <row r="1527" spans="2:17" x14ac:dyDescent="0.25">
      <c r="B1527" s="144"/>
      <c r="Q1527" t="str">
        <f t="shared" si="23"/>
        <v/>
      </c>
    </row>
    <row r="1528" spans="2:17" x14ac:dyDescent="0.25">
      <c r="B1528" s="144"/>
      <c r="Q1528" t="str">
        <f t="shared" si="23"/>
        <v/>
      </c>
    </row>
    <row r="1529" spans="2:17" x14ac:dyDescent="0.25">
      <c r="B1529" s="144"/>
      <c r="Q1529" t="str">
        <f t="shared" si="23"/>
        <v/>
      </c>
    </row>
    <row r="1530" spans="2:17" x14ac:dyDescent="0.25">
      <c r="B1530" s="144"/>
      <c r="Q1530" t="str">
        <f t="shared" si="23"/>
        <v/>
      </c>
    </row>
    <row r="1531" spans="2:17" x14ac:dyDescent="0.25">
      <c r="B1531" s="144"/>
      <c r="Q1531" t="str">
        <f t="shared" si="23"/>
        <v/>
      </c>
    </row>
    <row r="1532" spans="2:17" x14ac:dyDescent="0.25">
      <c r="B1532" s="144"/>
      <c r="Q1532" t="str">
        <f t="shared" si="23"/>
        <v/>
      </c>
    </row>
    <row r="1533" spans="2:17" x14ac:dyDescent="0.25">
      <c r="B1533" s="144"/>
      <c r="Q1533" t="str">
        <f t="shared" si="23"/>
        <v/>
      </c>
    </row>
    <row r="1534" spans="2:17" x14ac:dyDescent="0.25">
      <c r="B1534" s="144"/>
      <c r="Q1534" t="str">
        <f t="shared" si="23"/>
        <v/>
      </c>
    </row>
    <row r="1535" spans="2:17" x14ac:dyDescent="0.25">
      <c r="B1535" s="144"/>
      <c r="Q1535" t="str">
        <f t="shared" si="23"/>
        <v/>
      </c>
    </row>
    <row r="1536" spans="2:17" x14ac:dyDescent="0.25">
      <c r="B1536" s="144"/>
      <c r="Q1536" t="str">
        <f t="shared" si="23"/>
        <v/>
      </c>
    </row>
    <row r="1537" spans="2:17" x14ac:dyDescent="0.25">
      <c r="B1537" s="144"/>
      <c r="Q1537" t="str">
        <f t="shared" si="23"/>
        <v/>
      </c>
    </row>
    <row r="1538" spans="2:17" x14ac:dyDescent="0.25">
      <c r="B1538" s="144"/>
      <c r="Q1538" t="str">
        <f t="shared" si="23"/>
        <v/>
      </c>
    </row>
    <row r="1539" spans="2:17" x14ac:dyDescent="0.25">
      <c r="B1539" s="144"/>
      <c r="Q1539" t="str">
        <f t="shared" si="23"/>
        <v/>
      </c>
    </row>
    <row r="1540" spans="2:17" x14ac:dyDescent="0.25">
      <c r="B1540" s="144"/>
      <c r="Q1540" t="str">
        <f t="shared" si="23"/>
        <v/>
      </c>
    </row>
    <row r="1541" spans="2:17" x14ac:dyDescent="0.25">
      <c r="B1541" s="144"/>
      <c r="Q1541" t="str">
        <f t="shared" si="23"/>
        <v/>
      </c>
    </row>
    <row r="1542" spans="2:17" x14ac:dyDescent="0.25">
      <c r="B1542" s="144"/>
      <c r="Q1542" t="str">
        <f t="shared" si="23"/>
        <v/>
      </c>
    </row>
    <row r="1543" spans="2:17" x14ac:dyDescent="0.25">
      <c r="B1543" s="144"/>
      <c r="Q1543" t="str">
        <f t="shared" si="23"/>
        <v/>
      </c>
    </row>
    <row r="1544" spans="2:17" x14ac:dyDescent="0.25">
      <c r="B1544" s="144"/>
      <c r="Q1544" t="str">
        <f t="shared" ref="Q1544:Q1607" si="24">IF(B1544="","",IF(D1544=0,MAX(SUM(E1544:M1544)-P1544,0),(SUM(E1544:F1544)-P1544)))</f>
        <v/>
      </c>
    </row>
    <row r="1545" spans="2:17" x14ac:dyDescent="0.25">
      <c r="B1545" s="144"/>
      <c r="Q1545" t="str">
        <f t="shared" si="24"/>
        <v/>
      </c>
    </row>
    <row r="1546" spans="2:17" x14ac:dyDescent="0.25">
      <c r="B1546" s="144"/>
      <c r="Q1546" t="str">
        <f t="shared" si="24"/>
        <v/>
      </c>
    </row>
    <row r="1547" spans="2:17" x14ac:dyDescent="0.25">
      <c r="B1547" s="144"/>
      <c r="Q1547" t="str">
        <f t="shared" si="24"/>
        <v/>
      </c>
    </row>
    <row r="1548" spans="2:17" x14ac:dyDescent="0.25">
      <c r="B1548" s="144"/>
      <c r="Q1548" t="str">
        <f t="shared" si="24"/>
        <v/>
      </c>
    </row>
    <row r="1549" spans="2:17" x14ac:dyDescent="0.25">
      <c r="B1549" s="144"/>
      <c r="Q1549" t="str">
        <f t="shared" si="24"/>
        <v/>
      </c>
    </row>
    <row r="1550" spans="2:17" x14ac:dyDescent="0.25">
      <c r="B1550" s="144"/>
      <c r="Q1550" t="str">
        <f t="shared" si="24"/>
        <v/>
      </c>
    </row>
    <row r="1551" spans="2:17" x14ac:dyDescent="0.25">
      <c r="B1551" s="144"/>
      <c r="Q1551" t="str">
        <f t="shared" si="24"/>
        <v/>
      </c>
    </row>
    <row r="1552" spans="2:17" x14ac:dyDescent="0.25">
      <c r="B1552" s="144"/>
      <c r="Q1552" t="str">
        <f t="shared" si="24"/>
        <v/>
      </c>
    </row>
    <row r="1553" spans="2:17" x14ac:dyDescent="0.25">
      <c r="B1553" s="144"/>
      <c r="Q1553" t="str">
        <f t="shared" si="24"/>
        <v/>
      </c>
    </row>
    <row r="1554" spans="2:17" x14ac:dyDescent="0.25">
      <c r="B1554" s="144"/>
      <c r="Q1554" t="str">
        <f t="shared" si="24"/>
        <v/>
      </c>
    </row>
    <row r="1555" spans="2:17" x14ac:dyDescent="0.25">
      <c r="B1555" s="144"/>
      <c r="Q1555" t="str">
        <f t="shared" si="24"/>
        <v/>
      </c>
    </row>
    <row r="1556" spans="2:17" x14ac:dyDescent="0.25">
      <c r="B1556" s="144"/>
      <c r="Q1556" t="str">
        <f t="shared" si="24"/>
        <v/>
      </c>
    </row>
    <row r="1557" spans="2:17" x14ac:dyDescent="0.25">
      <c r="B1557" s="144"/>
      <c r="Q1557" t="str">
        <f t="shared" si="24"/>
        <v/>
      </c>
    </row>
    <row r="1558" spans="2:17" x14ac:dyDescent="0.25">
      <c r="B1558" s="144"/>
      <c r="Q1558" t="str">
        <f t="shared" si="24"/>
        <v/>
      </c>
    </row>
    <row r="1559" spans="2:17" x14ac:dyDescent="0.25">
      <c r="B1559" s="144"/>
      <c r="Q1559" t="str">
        <f t="shared" si="24"/>
        <v/>
      </c>
    </row>
    <row r="1560" spans="2:17" x14ac:dyDescent="0.25">
      <c r="B1560" s="144"/>
      <c r="Q1560" t="str">
        <f t="shared" si="24"/>
        <v/>
      </c>
    </row>
    <row r="1561" spans="2:17" x14ac:dyDescent="0.25">
      <c r="B1561" s="144"/>
      <c r="Q1561" t="str">
        <f t="shared" si="24"/>
        <v/>
      </c>
    </row>
    <row r="1562" spans="2:17" x14ac:dyDescent="0.25">
      <c r="B1562" s="144"/>
      <c r="Q1562" t="str">
        <f t="shared" si="24"/>
        <v/>
      </c>
    </row>
    <row r="1563" spans="2:17" x14ac:dyDescent="0.25">
      <c r="B1563" s="144"/>
      <c r="Q1563" t="str">
        <f t="shared" si="24"/>
        <v/>
      </c>
    </row>
    <row r="1564" spans="2:17" x14ac:dyDescent="0.25">
      <c r="B1564" s="144"/>
      <c r="Q1564" t="str">
        <f t="shared" si="24"/>
        <v/>
      </c>
    </row>
    <row r="1565" spans="2:17" x14ac:dyDescent="0.25">
      <c r="B1565" s="144"/>
      <c r="Q1565" t="str">
        <f t="shared" si="24"/>
        <v/>
      </c>
    </row>
    <row r="1566" spans="2:17" x14ac:dyDescent="0.25">
      <c r="B1566" s="144"/>
      <c r="Q1566" t="str">
        <f t="shared" si="24"/>
        <v/>
      </c>
    </row>
    <row r="1567" spans="2:17" x14ac:dyDescent="0.25">
      <c r="B1567" s="144"/>
      <c r="Q1567" t="str">
        <f t="shared" si="24"/>
        <v/>
      </c>
    </row>
    <row r="1568" spans="2:17" x14ac:dyDescent="0.25">
      <c r="B1568" s="144"/>
      <c r="Q1568" t="str">
        <f t="shared" si="24"/>
        <v/>
      </c>
    </row>
    <row r="1569" spans="2:17" x14ac:dyDescent="0.25">
      <c r="B1569" s="144"/>
      <c r="Q1569" t="str">
        <f t="shared" si="24"/>
        <v/>
      </c>
    </row>
    <row r="1570" spans="2:17" x14ac:dyDescent="0.25">
      <c r="B1570" s="144"/>
      <c r="Q1570" t="str">
        <f t="shared" si="24"/>
        <v/>
      </c>
    </row>
    <row r="1571" spans="2:17" x14ac:dyDescent="0.25">
      <c r="B1571" s="144"/>
      <c r="Q1571" t="str">
        <f t="shared" si="24"/>
        <v/>
      </c>
    </row>
    <row r="1572" spans="2:17" x14ac:dyDescent="0.25">
      <c r="B1572" s="144"/>
      <c r="Q1572" t="str">
        <f t="shared" si="24"/>
        <v/>
      </c>
    </row>
    <row r="1573" spans="2:17" x14ac:dyDescent="0.25">
      <c r="B1573" s="144"/>
      <c r="Q1573" t="str">
        <f t="shared" si="24"/>
        <v/>
      </c>
    </row>
    <row r="1574" spans="2:17" x14ac:dyDescent="0.25">
      <c r="B1574" s="144"/>
      <c r="Q1574" t="str">
        <f t="shared" si="24"/>
        <v/>
      </c>
    </row>
    <row r="1575" spans="2:17" x14ac:dyDescent="0.25">
      <c r="B1575" s="144"/>
      <c r="Q1575" t="str">
        <f t="shared" si="24"/>
        <v/>
      </c>
    </row>
    <row r="1576" spans="2:17" x14ac:dyDescent="0.25">
      <c r="B1576" s="144"/>
      <c r="Q1576" t="str">
        <f t="shared" si="24"/>
        <v/>
      </c>
    </row>
    <row r="1577" spans="2:17" x14ac:dyDescent="0.25">
      <c r="B1577" s="144"/>
      <c r="Q1577" t="str">
        <f t="shared" si="24"/>
        <v/>
      </c>
    </row>
    <row r="1578" spans="2:17" x14ac:dyDescent="0.25">
      <c r="B1578" s="144"/>
      <c r="Q1578" t="str">
        <f t="shared" si="24"/>
        <v/>
      </c>
    </row>
    <row r="1579" spans="2:17" x14ac:dyDescent="0.25">
      <c r="B1579" s="144"/>
      <c r="Q1579" t="str">
        <f t="shared" si="24"/>
        <v/>
      </c>
    </row>
    <row r="1580" spans="2:17" x14ac:dyDescent="0.25">
      <c r="B1580" s="144"/>
      <c r="Q1580" t="str">
        <f t="shared" si="24"/>
        <v/>
      </c>
    </row>
    <row r="1581" spans="2:17" x14ac:dyDescent="0.25">
      <c r="B1581" s="144"/>
      <c r="Q1581" t="str">
        <f t="shared" si="24"/>
        <v/>
      </c>
    </row>
    <row r="1582" spans="2:17" x14ac:dyDescent="0.25">
      <c r="B1582" s="144"/>
      <c r="Q1582" t="str">
        <f t="shared" si="24"/>
        <v/>
      </c>
    </row>
    <row r="1583" spans="2:17" x14ac:dyDescent="0.25">
      <c r="B1583" s="144"/>
      <c r="Q1583" t="str">
        <f t="shared" si="24"/>
        <v/>
      </c>
    </row>
    <row r="1584" spans="2:17" x14ac:dyDescent="0.25">
      <c r="B1584" s="144"/>
      <c r="Q1584" t="str">
        <f t="shared" si="24"/>
        <v/>
      </c>
    </row>
    <row r="1585" spans="2:17" x14ac:dyDescent="0.25">
      <c r="B1585" s="144"/>
      <c r="Q1585" t="str">
        <f t="shared" si="24"/>
        <v/>
      </c>
    </row>
    <row r="1586" spans="2:17" x14ac:dyDescent="0.25">
      <c r="B1586" s="144"/>
      <c r="Q1586" t="str">
        <f t="shared" si="24"/>
        <v/>
      </c>
    </row>
    <row r="1587" spans="2:17" x14ac:dyDescent="0.25">
      <c r="B1587" s="144"/>
      <c r="Q1587" t="str">
        <f t="shared" si="24"/>
        <v/>
      </c>
    </row>
    <row r="1588" spans="2:17" x14ac:dyDescent="0.25">
      <c r="B1588" s="144"/>
      <c r="Q1588" t="str">
        <f t="shared" si="24"/>
        <v/>
      </c>
    </row>
    <row r="1589" spans="2:17" x14ac:dyDescent="0.25">
      <c r="B1589" s="144"/>
      <c r="Q1589" t="str">
        <f t="shared" si="24"/>
        <v/>
      </c>
    </row>
    <row r="1590" spans="2:17" x14ac:dyDescent="0.25">
      <c r="B1590" s="144"/>
      <c r="Q1590" t="str">
        <f t="shared" si="24"/>
        <v/>
      </c>
    </row>
    <row r="1591" spans="2:17" x14ac:dyDescent="0.25">
      <c r="B1591" s="144"/>
      <c r="Q1591" t="str">
        <f t="shared" si="24"/>
        <v/>
      </c>
    </row>
    <row r="1592" spans="2:17" x14ac:dyDescent="0.25">
      <c r="B1592" s="144"/>
      <c r="Q1592" t="str">
        <f t="shared" si="24"/>
        <v/>
      </c>
    </row>
    <row r="1593" spans="2:17" x14ac:dyDescent="0.25">
      <c r="B1593" s="144"/>
      <c r="Q1593" t="str">
        <f t="shared" si="24"/>
        <v/>
      </c>
    </row>
    <row r="1594" spans="2:17" x14ac:dyDescent="0.25">
      <c r="B1594" s="144"/>
      <c r="Q1594" t="str">
        <f t="shared" si="24"/>
        <v/>
      </c>
    </row>
    <row r="1595" spans="2:17" x14ac:dyDescent="0.25">
      <c r="B1595" s="144"/>
      <c r="Q1595" t="str">
        <f t="shared" si="24"/>
        <v/>
      </c>
    </row>
    <row r="1596" spans="2:17" x14ac:dyDescent="0.25">
      <c r="B1596" s="144"/>
      <c r="Q1596" t="str">
        <f t="shared" si="24"/>
        <v/>
      </c>
    </row>
    <row r="1597" spans="2:17" x14ac:dyDescent="0.25">
      <c r="B1597" s="144"/>
      <c r="Q1597" t="str">
        <f t="shared" si="24"/>
        <v/>
      </c>
    </row>
    <row r="1598" spans="2:17" x14ac:dyDescent="0.25">
      <c r="B1598" s="144"/>
      <c r="Q1598" t="str">
        <f t="shared" si="24"/>
        <v/>
      </c>
    </row>
    <row r="1599" spans="2:17" x14ac:dyDescent="0.25">
      <c r="B1599" s="144"/>
      <c r="Q1599" t="str">
        <f t="shared" si="24"/>
        <v/>
      </c>
    </row>
    <row r="1600" spans="2:17" x14ac:dyDescent="0.25">
      <c r="B1600" s="144"/>
      <c r="Q1600" t="str">
        <f t="shared" si="24"/>
        <v/>
      </c>
    </row>
    <row r="1601" spans="2:17" x14ac:dyDescent="0.25">
      <c r="B1601" s="144"/>
      <c r="Q1601" t="str">
        <f t="shared" si="24"/>
        <v/>
      </c>
    </row>
    <row r="1602" spans="2:17" x14ac:dyDescent="0.25">
      <c r="B1602" s="144"/>
      <c r="Q1602" t="str">
        <f t="shared" si="24"/>
        <v/>
      </c>
    </row>
    <row r="1603" spans="2:17" x14ac:dyDescent="0.25">
      <c r="B1603" s="144"/>
      <c r="Q1603" t="str">
        <f t="shared" si="24"/>
        <v/>
      </c>
    </row>
    <row r="1604" spans="2:17" x14ac:dyDescent="0.25">
      <c r="B1604" s="144"/>
      <c r="Q1604" t="str">
        <f t="shared" si="24"/>
        <v/>
      </c>
    </row>
    <row r="1605" spans="2:17" x14ac:dyDescent="0.25">
      <c r="B1605" s="144"/>
      <c r="Q1605" t="str">
        <f t="shared" si="24"/>
        <v/>
      </c>
    </row>
    <row r="1606" spans="2:17" x14ac:dyDescent="0.25">
      <c r="B1606" s="144"/>
      <c r="Q1606" t="str">
        <f t="shared" si="24"/>
        <v/>
      </c>
    </row>
    <row r="1607" spans="2:17" x14ac:dyDescent="0.25">
      <c r="B1607" s="144"/>
      <c r="Q1607" t="str">
        <f t="shared" si="24"/>
        <v/>
      </c>
    </row>
    <row r="1608" spans="2:17" x14ac:dyDescent="0.25">
      <c r="B1608" s="144"/>
      <c r="Q1608" t="str">
        <f t="shared" ref="Q1608:Q1671" si="25">IF(B1608="","",IF(D1608=0,MAX(SUM(E1608:M1608)-P1608,0),(SUM(E1608:F1608)-P1608)))</f>
        <v/>
      </c>
    </row>
    <row r="1609" spans="2:17" x14ac:dyDescent="0.25">
      <c r="B1609" s="144"/>
      <c r="Q1609" t="str">
        <f t="shared" si="25"/>
        <v/>
      </c>
    </row>
    <row r="1610" spans="2:17" x14ac:dyDescent="0.25">
      <c r="B1610" s="144"/>
      <c r="Q1610" t="str">
        <f t="shared" si="25"/>
        <v/>
      </c>
    </row>
    <row r="1611" spans="2:17" x14ac:dyDescent="0.25">
      <c r="B1611" s="144"/>
      <c r="Q1611" t="str">
        <f t="shared" si="25"/>
        <v/>
      </c>
    </row>
    <row r="1612" spans="2:17" x14ac:dyDescent="0.25">
      <c r="B1612" s="144"/>
      <c r="Q1612" t="str">
        <f t="shared" si="25"/>
        <v/>
      </c>
    </row>
    <row r="1613" spans="2:17" x14ac:dyDescent="0.25">
      <c r="B1613" s="144"/>
      <c r="Q1613" t="str">
        <f t="shared" si="25"/>
        <v/>
      </c>
    </row>
    <row r="1614" spans="2:17" x14ac:dyDescent="0.25">
      <c r="B1614" s="144"/>
      <c r="Q1614" t="str">
        <f t="shared" si="25"/>
        <v/>
      </c>
    </row>
    <row r="1615" spans="2:17" x14ac:dyDescent="0.25">
      <c r="B1615" s="144"/>
      <c r="Q1615" t="str">
        <f t="shared" si="25"/>
        <v/>
      </c>
    </row>
    <row r="1616" spans="2:17" x14ac:dyDescent="0.25">
      <c r="B1616" s="144"/>
      <c r="Q1616" t="str">
        <f t="shared" si="25"/>
        <v/>
      </c>
    </row>
    <row r="1617" spans="2:17" x14ac:dyDescent="0.25">
      <c r="B1617" s="144"/>
      <c r="Q1617" t="str">
        <f t="shared" si="25"/>
        <v/>
      </c>
    </row>
    <row r="1618" spans="2:17" x14ac:dyDescent="0.25">
      <c r="B1618" s="144"/>
      <c r="Q1618" t="str">
        <f t="shared" si="25"/>
        <v/>
      </c>
    </row>
    <row r="1619" spans="2:17" x14ac:dyDescent="0.25">
      <c r="B1619" s="144"/>
      <c r="Q1619" t="str">
        <f t="shared" si="25"/>
        <v/>
      </c>
    </row>
    <row r="1620" spans="2:17" x14ac:dyDescent="0.25">
      <c r="B1620" s="144"/>
      <c r="Q1620" t="str">
        <f t="shared" si="25"/>
        <v/>
      </c>
    </row>
    <row r="1621" spans="2:17" x14ac:dyDescent="0.25">
      <c r="B1621" s="144"/>
      <c r="Q1621" t="str">
        <f t="shared" si="25"/>
        <v/>
      </c>
    </row>
    <row r="1622" spans="2:17" x14ac:dyDescent="0.25">
      <c r="B1622" s="144"/>
      <c r="Q1622" t="str">
        <f t="shared" si="25"/>
        <v/>
      </c>
    </row>
    <row r="1623" spans="2:17" x14ac:dyDescent="0.25">
      <c r="B1623" s="144"/>
      <c r="Q1623" t="str">
        <f t="shared" si="25"/>
        <v/>
      </c>
    </row>
    <row r="1624" spans="2:17" x14ac:dyDescent="0.25">
      <c r="B1624" s="144"/>
      <c r="Q1624" t="str">
        <f t="shared" si="25"/>
        <v/>
      </c>
    </row>
    <row r="1625" spans="2:17" x14ac:dyDescent="0.25">
      <c r="B1625" s="144"/>
      <c r="Q1625" t="str">
        <f t="shared" si="25"/>
        <v/>
      </c>
    </row>
    <row r="1626" spans="2:17" x14ac:dyDescent="0.25">
      <c r="B1626" s="144"/>
      <c r="Q1626" t="str">
        <f t="shared" si="25"/>
        <v/>
      </c>
    </row>
    <row r="1627" spans="2:17" x14ac:dyDescent="0.25">
      <c r="B1627" s="144"/>
      <c r="Q1627" t="str">
        <f t="shared" si="25"/>
        <v/>
      </c>
    </row>
    <row r="1628" spans="2:17" x14ac:dyDescent="0.25">
      <c r="B1628" s="144"/>
      <c r="Q1628" t="str">
        <f t="shared" si="25"/>
        <v/>
      </c>
    </row>
    <row r="1629" spans="2:17" x14ac:dyDescent="0.25">
      <c r="B1629" s="144"/>
      <c r="Q1629" t="str">
        <f t="shared" si="25"/>
        <v/>
      </c>
    </row>
    <row r="1630" spans="2:17" x14ac:dyDescent="0.25">
      <c r="B1630" s="144"/>
      <c r="Q1630" t="str">
        <f t="shared" si="25"/>
        <v/>
      </c>
    </row>
    <row r="1631" spans="2:17" x14ac:dyDescent="0.25">
      <c r="B1631" s="144"/>
      <c r="Q1631" t="str">
        <f t="shared" si="25"/>
        <v/>
      </c>
    </row>
    <row r="1632" spans="2:17" x14ac:dyDescent="0.25">
      <c r="B1632" s="144"/>
      <c r="Q1632" t="str">
        <f t="shared" si="25"/>
        <v/>
      </c>
    </row>
    <row r="1633" spans="2:17" x14ac:dyDescent="0.25">
      <c r="B1633" s="144"/>
      <c r="Q1633" t="str">
        <f t="shared" si="25"/>
        <v/>
      </c>
    </row>
    <row r="1634" spans="2:17" x14ac:dyDescent="0.25">
      <c r="B1634" s="144"/>
      <c r="Q1634" t="str">
        <f t="shared" si="25"/>
        <v/>
      </c>
    </row>
    <row r="1635" spans="2:17" x14ac:dyDescent="0.25">
      <c r="B1635" s="144"/>
      <c r="Q1635" t="str">
        <f t="shared" si="25"/>
        <v/>
      </c>
    </row>
    <row r="1636" spans="2:17" x14ac:dyDescent="0.25">
      <c r="B1636" s="144"/>
      <c r="Q1636" t="str">
        <f t="shared" si="25"/>
        <v/>
      </c>
    </row>
    <row r="1637" spans="2:17" x14ac:dyDescent="0.25">
      <c r="B1637" s="144"/>
      <c r="Q1637" t="str">
        <f t="shared" si="25"/>
        <v/>
      </c>
    </row>
    <row r="1638" spans="2:17" x14ac:dyDescent="0.25">
      <c r="B1638" s="144"/>
      <c r="Q1638" t="str">
        <f t="shared" si="25"/>
        <v/>
      </c>
    </row>
    <row r="1639" spans="2:17" x14ac:dyDescent="0.25">
      <c r="B1639" s="144"/>
      <c r="Q1639" t="str">
        <f t="shared" si="25"/>
        <v/>
      </c>
    </row>
    <row r="1640" spans="2:17" x14ac:dyDescent="0.25">
      <c r="B1640" s="144"/>
      <c r="Q1640" t="str">
        <f t="shared" si="25"/>
        <v/>
      </c>
    </row>
    <row r="1641" spans="2:17" x14ac:dyDescent="0.25">
      <c r="B1641" s="144"/>
      <c r="Q1641" t="str">
        <f t="shared" si="25"/>
        <v/>
      </c>
    </row>
    <row r="1642" spans="2:17" x14ac:dyDescent="0.25">
      <c r="B1642" s="144"/>
      <c r="Q1642" t="str">
        <f t="shared" si="25"/>
        <v/>
      </c>
    </row>
    <row r="1643" spans="2:17" x14ac:dyDescent="0.25">
      <c r="B1643" s="144"/>
      <c r="Q1643" t="str">
        <f t="shared" si="25"/>
        <v/>
      </c>
    </row>
    <row r="1644" spans="2:17" x14ac:dyDescent="0.25">
      <c r="B1644" s="144"/>
      <c r="Q1644" t="str">
        <f t="shared" si="25"/>
        <v/>
      </c>
    </row>
    <row r="1645" spans="2:17" x14ac:dyDescent="0.25">
      <c r="B1645" s="144"/>
      <c r="Q1645" t="str">
        <f t="shared" si="25"/>
        <v/>
      </c>
    </row>
    <row r="1646" spans="2:17" x14ac:dyDescent="0.25">
      <c r="B1646" s="144"/>
      <c r="Q1646" t="str">
        <f t="shared" si="25"/>
        <v/>
      </c>
    </row>
    <row r="1647" spans="2:17" x14ac:dyDescent="0.25">
      <c r="B1647" s="144"/>
      <c r="Q1647" t="str">
        <f t="shared" si="25"/>
        <v/>
      </c>
    </row>
    <row r="1648" spans="2:17" x14ac:dyDescent="0.25">
      <c r="B1648" s="144"/>
      <c r="Q1648" t="str">
        <f t="shared" si="25"/>
        <v/>
      </c>
    </row>
    <row r="1649" spans="2:17" x14ac:dyDescent="0.25">
      <c r="B1649" s="144"/>
      <c r="Q1649" t="str">
        <f t="shared" si="25"/>
        <v/>
      </c>
    </row>
    <row r="1650" spans="2:17" x14ac:dyDescent="0.25">
      <c r="B1650" s="144"/>
      <c r="Q1650" t="str">
        <f t="shared" si="25"/>
        <v/>
      </c>
    </row>
    <row r="1651" spans="2:17" x14ac:dyDescent="0.25">
      <c r="B1651" s="144"/>
      <c r="Q1651" t="str">
        <f t="shared" si="25"/>
        <v/>
      </c>
    </row>
    <row r="1652" spans="2:17" x14ac:dyDescent="0.25">
      <c r="B1652" s="144"/>
      <c r="Q1652" t="str">
        <f t="shared" si="25"/>
        <v/>
      </c>
    </row>
    <row r="1653" spans="2:17" x14ac:dyDescent="0.25">
      <c r="B1653" s="144"/>
      <c r="Q1653" t="str">
        <f t="shared" si="25"/>
        <v/>
      </c>
    </row>
    <row r="1654" spans="2:17" x14ac:dyDescent="0.25">
      <c r="B1654" s="144"/>
      <c r="Q1654" t="str">
        <f t="shared" si="25"/>
        <v/>
      </c>
    </row>
    <row r="1655" spans="2:17" x14ac:dyDescent="0.25">
      <c r="B1655" s="144"/>
      <c r="Q1655" t="str">
        <f t="shared" si="25"/>
        <v/>
      </c>
    </row>
    <row r="1656" spans="2:17" x14ac:dyDescent="0.25">
      <c r="B1656" s="144"/>
      <c r="Q1656" t="str">
        <f t="shared" si="25"/>
        <v/>
      </c>
    </row>
    <row r="1657" spans="2:17" x14ac:dyDescent="0.25">
      <c r="B1657" s="144"/>
      <c r="Q1657" t="str">
        <f t="shared" si="25"/>
        <v/>
      </c>
    </row>
    <row r="1658" spans="2:17" x14ac:dyDescent="0.25">
      <c r="B1658" s="144"/>
      <c r="Q1658" t="str">
        <f t="shared" si="25"/>
        <v/>
      </c>
    </row>
    <row r="1659" spans="2:17" x14ac:dyDescent="0.25">
      <c r="B1659" s="144"/>
      <c r="Q1659" t="str">
        <f t="shared" si="25"/>
        <v/>
      </c>
    </row>
    <row r="1660" spans="2:17" x14ac:dyDescent="0.25">
      <c r="B1660" s="144"/>
      <c r="Q1660" t="str">
        <f t="shared" si="25"/>
        <v/>
      </c>
    </row>
    <row r="1661" spans="2:17" x14ac:dyDescent="0.25">
      <c r="B1661" s="144"/>
      <c r="Q1661" t="str">
        <f t="shared" si="25"/>
        <v/>
      </c>
    </row>
    <row r="1662" spans="2:17" x14ac:dyDescent="0.25">
      <c r="B1662" s="144"/>
      <c r="Q1662" t="str">
        <f t="shared" si="25"/>
        <v/>
      </c>
    </row>
    <row r="1663" spans="2:17" x14ac:dyDescent="0.25">
      <c r="B1663" s="144"/>
      <c r="Q1663" t="str">
        <f t="shared" si="25"/>
        <v/>
      </c>
    </row>
    <row r="1664" spans="2:17" x14ac:dyDescent="0.25">
      <c r="B1664" s="144"/>
      <c r="Q1664" t="str">
        <f t="shared" si="25"/>
        <v/>
      </c>
    </row>
    <row r="1665" spans="2:17" x14ac:dyDescent="0.25">
      <c r="B1665" s="144"/>
      <c r="Q1665" t="str">
        <f t="shared" si="25"/>
        <v/>
      </c>
    </row>
    <row r="1666" spans="2:17" x14ac:dyDescent="0.25">
      <c r="B1666" s="144"/>
      <c r="Q1666" t="str">
        <f t="shared" si="25"/>
        <v/>
      </c>
    </row>
    <row r="1667" spans="2:17" x14ac:dyDescent="0.25">
      <c r="B1667" s="144"/>
      <c r="Q1667" t="str">
        <f t="shared" si="25"/>
        <v/>
      </c>
    </row>
    <row r="1668" spans="2:17" x14ac:dyDescent="0.25">
      <c r="B1668" s="144"/>
      <c r="Q1668" t="str">
        <f t="shared" si="25"/>
        <v/>
      </c>
    </row>
    <row r="1669" spans="2:17" x14ac:dyDescent="0.25">
      <c r="B1669" s="144"/>
      <c r="Q1669" t="str">
        <f t="shared" si="25"/>
        <v/>
      </c>
    </row>
    <row r="1670" spans="2:17" x14ac:dyDescent="0.25">
      <c r="B1670" s="144"/>
      <c r="Q1670" t="str">
        <f t="shared" si="25"/>
        <v/>
      </c>
    </row>
    <row r="1671" spans="2:17" x14ac:dyDescent="0.25">
      <c r="B1671" s="144"/>
      <c r="Q1671" t="str">
        <f t="shared" si="25"/>
        <v/>
      </c>
    </row>
    <row r="1672" spans="2:17" x14ac:dyDescent="0.25">
      <c r="B1672" s="144"/>
      <c r="Q1672" t="str">
        <f t="shared" ref="Q1672:Q1735" si="26">IF(B1672="","",IF(D1672=0,MAX(SUM(E1672:M1672)-P1672,0),(SUM(E1672:F1672)-P1672)))</f>
        <v/>
      </c>
    </row>
    <row r="1673" spans="2:17" x14ac:dyDescent="0.25">
      <c r="B1673" s="144"/>
      <c r="Q1673" t="str">
        <f t="shared" si="26"/>
        <v/>
      </c>
    </row>
    <row r="1674" spans="2:17" x14ac:dyDescent="0.25">
      <c r="B1674" s="144"/>
      <c r="Q1674" t="str">
        <f t="shared" si="26"/>
        <v/>
      </c>
    </row>
    <row r="1675" spans="2:17" x14ac:dyDescent="0.25">
      <c r="B1675" s="144"/>
      <c r="Q1675" t="str">
        <f t="shared" si="26"/>
        <v/>
      </c>
    </row>
    <row r="1676" spans="2:17" x14ac:dyDescent="0.25">
      <c r="B1676" s="144"/>
      <c r="Q1676" t="str">
        <f t="shared" si="26"/>
        <v/>
      </c>
    </row>
    <row r="1677" spans="2:17" x14ac:dyDescent="0.25">
      <c r="B1677" s="144"/>
      <c r="Q1677" t="str">
        <f t="shared" si="26"/>
        <v/>
      </c>
    </row>
    <row r="1678" spans="2:17" x14ac:dyDescent="0.25">
      <c r="B1678" s="144"/>
      <c r="Q1678" t="str">
        <f t="shared" si="26"/>
        <v/>
      </c>
    </row>
    <row r="1679" spans="2:17" x14ac:dyDescent="0.25">
      <c r="B1679" s="144"/>
      <c r="Q1679" t="str">
        <f t="shared" si="26"/>
        <v/>
      </c>
    </row>
    <row r="1680" spans="2:17" x14ac:dyDescent="0.25">
      <c r="B1680" s="144"/>
      <c r="Q1680" t="str">
        <f t="shared" si="26"/>
        <v/>
      </c>
    </row>
    <row r="1681" spans="2:17" x14ac:dyDescent="0.25">
      <c r="B1681" s="144"/>
      <c r="Q1681" t="str">
        <f t="shared" si="26"/>
        <v/>
      </c>
    </row>
    <row r="1682" spans="2:17" x14ac:dyDescent="0.25">
      <c r="B1682" s="144"/>
      <c r="Q1682" t="str">
        <f t="shared" si="26"/>
        <v/>
      </c>
    </row>
    <row r="1683" spans="2:17" x14ac:dyDescent="0.25">
      <c r="B1683" s="144"/>
      <c r="Q1683" t="str">
        <f t="shared" si="26"/>
        <v/>
      </c>
    </row>
    <row r="1684" spans="2:17" x14ac:dyDescent="0.25">
      <c r="B1684" s="144"/>
      <c r="Q1684" t="str">
        <f t="shared" si="26"/>
        <v/>
      </c>
    </row>
    <row r="1685" spans="2:17" x14ac:dyDescent="0.25">
      <c r="B1685" s="144"/>
      <c r="Q1685" t="str">
        <f t="shared" si="26"/>
        <v/>
      </c>
    </row>
    <row r="1686" spans="2:17" x14ac:dyDescent="0.25">
      <c r="B1686" s="144"/>
      <c r="Q1686" t="str">
        <f t="shared" si="26"/>
        <v/>
      </c>
    </row>
    <row r="1687" spans="2:17" x14ac:dyDescent="0.25">
      <c r="B1687" s="144"/>
      <c r="Q1687" t="str">
        <f t="shared" si="26"/>
        <v/>
      </c>
    </row>
    <row r="1688" spans="2:17" x14ac:dyDescent="0.25">
      <c r="B1688" s="144"/>
      <c r="Q1688" t="str">
        <f t="shared" si="26"/>
        <v/>
      </c>
    </row>
    <row r="1689" spans="2:17" x14ac:dyDescent="0.25">
      <c r="B1689" s="144"/>
      <c r="Q1689" t="str">
        <f t="shared" si="26"/>
        <v/>
      </c>
    </row>
    <row r="1690" spans="2:17" x14ac:dyDescent="0.25">
      <c r="B1690" s="144"/>
      <c r="Q1690" t="str">
        <f t="shared" si="26"/>
        <v/>
      </c>
    </row>
    <row r="1691" spans="2:17" x14ac:dyDescent="0.25">
      <c r="B1691" s="144"/>
      <c r="Q1691" t="str">
        <f t="shared" si="26"/>
        <v/>
      </c>
    </row>
    <row r="1692" spans="2:17" x14ac:dyDescent="0.25">
      <c r="B1692" s="144"/>
      <c r="Q1692" t="str">
        <f t="shared" si="26"/>
        <v/>
      </c>
    </row>
    <row r="1693" spans="2:17" x14ac:dyDescent="0.25">
      <c r="B1693" s="144"/>
      <c r="Q1693" t="str">
        <f t="shared" si="26"/>
        <v/>
      </c>
    </row>
    <row r="1694" spans="2:17" x14ac:dyDescent="0.25">
      <c r="B1694" s="144"/>
      <c r="Q1694" t="str">
        <f t="shared" si="26"/>
        <v/>
      </c>
    </row>
    <row r="1695" spans="2:17" x14ac:dyDescent="0.25">
      <c r="B1695" s="144"/>
      <c r="Q1695" t="str">
        <f t="shared" si="26"/>
        <v/>
      </c>
    </row>
    <row r="1696" spans="2:17" x14ac:dyDescent="0.25">
      <c r="B1696" s="144"/>
      <c r="Q1696" t="str">
        <f t="shared" si="26"/>
        <v/>
      </c>
    </row>
    <row r="1697" spans="2:17" x14ac:dyDescent="0.25">
      <c r="B1697" s="144"/>
      <c r="Q1697" t="str">
        <f t="shared" si="26"/>
        <v/>
      </c>
    </row>
    <row r="1698" spans="2:17" x14ac:dyDescent="0.25">
      <c r="B1698" s="144"/>
      <c r="Q1698" t="str">
        <f t="shared" si="26"/>
        <v/>
      </c>
    </row>
    <row r="1699" spans="2:17" x14ac:dyDescent="0.25">
      <c r="B1699" s="144"/>
      <c r="Q1699" t="str">
        <f t="shared" si="26"/>
        <v/>
      </c>
    </row>
    <row r="1700" spans="2:17" x14ac:dyDescent="0.25">
      <c r="B1700" s="144"/>
      <c r="Q1700" t="str">
        <f t="shared" si="26"/>
        <v/>
      </c>
    </row>
    <row r="1701" spans="2:17" x14ac:dyDescent="0.25">
      <c r="B1701" s="144"/>
      <c r="Q1701" t="str">
        <f t="shared" si="26"/>
        <v/>
      </c>
    </row>
    <row r="1702" spans="2:17" x14ac:dyDescent="0.25">
      <c r="B1702" s="144"/>
      <c r="Q1702" t="str">
        <f t="shared" si="26"/>
        <v/>
      </c>
    </row>
    <row r="1703" spans="2:17" x14ac:dyDescent="0.25">
      <c r="B1703" s="144"/>
      <c r="Q1703" t="str">
        <f t="shared" si="26"/>
        <v/>
      </c>
    </row>
    <row r="1704" spans="2:17" x14ac:dyDescent="0.25">
      <c r="B1704" s="144"/>
      <c r="Q1704" t="str">
        <f t="shared" si="26"/>
        <v/>
      </c>
    </row>
    <row r="1705" spans="2:17" x14ac:dyDescent="0.25">
      <c r="B1705" s="144"/>
      <c r="Q1705" t="str">
        <f t="shared" si="26"/>
        <v/>
      </c>
    </row>
    <row r="1706" spans="2:17" x14ac:dyDescent="0.25">
      <c r="B1706" s="144"/>
      <c r="Q1706" t="str">
        <f t="shared" si="26"/>
        <v/>
      </c>
    </row>
    <row r="1707" spans="2:17" x14ac:dyDescent="0.25">
      <c r="B1707" s="144"/>
      <c r="Q1707" t="str">
        <f t="shared" si="26"/>
        <v/>
      </c>
    </row>
    <row r="1708" spans="2:17" x14ac:dyDescent="0.25">
      <c r="B1708" s="144"/>
      <c r="Q1708" t="str">
        <f t="shared" si="26"/>
        <v/>
      </c>
    </row>
    <row r="1709" spans="2:17" x14ac:dyDescent="0.25">
      <c r="B1709" s="144"/>
      <c r="Q1709" t="str">
        <f t="shared" si="26"/>
        <v/>
      </c>
    </row>
    <row r="1710" spans="2:17" x14ac:dyDescent="0.25">
      <c r="B1710" s="144"/>
      <c r="Q1710" t="str">
        <f t="shared" si="26"/>
        <v/>
      </c>
    </row>
    <row r="1711" spans="2:17" x14ac:dyDescent="0.25">
      <c r="B1711" s="144"/>
      <c r="Q1711" t="str">
        <f t="shared" si="26"/>
        <v/>
      </c>
    </row>
    <row r="1712" spans="2:17" x14ac:dyDescent="0.25">
      <c r="B1712" s="144"/>
      <c r="Q1712" t="str">
        <f t="shared" si="26"/>
        <v/>
      </c>
    </row>
    <row r="1713" spans="2:17" x14ac:dyDescent="0.25">
      <c r="B1713" s="144"/>
      <c r="Q1713" t="str">
        <f t="shared" si="26"/>
        <v/>
      </c>
    </row>
    <row r="1714" spans="2:17" x14ac:dyDescent="0.25">
      <c r="B1714" s="144"/>
      <c r="Q1714" t="str">
        <f t="shared" si="26"/>
        <v/>
      </c>
    </row>
    <row r="1715" spans="2:17" x14ac:dyDescent="0.25">
      <c r="B1715" s="144"/>
      <c r="Q1715" t="str">
        <f t="shared" si="26"/>
        <v/>
      </c>
    </row>
    <row r="1716" spans="2:17" x14ac:dyDescent="0.25">
      <c r="B1716" s="144"/>
      <c r="Q1716" t="str">
        <f t="shared" si="26"/>
        <v/>
      </c>
    </row>
    <row r="1717" spans="2:17" x14ac:dyDescent="0.25">
      <c r="B1717" s="144"/>
      <c r="Q1717" t="str">
        <f t="shared" si="26"/>
        <v/>
      </c>
    </row>
    <row r="1718" spans="2:17" x14ac:dyDescent="0.25">
      <c r="B1718" s="144"/>
      <c r="Q1718" t="str">
        <f t="shared" si="26"/>
        <v/>
      </c>
    </row>
    <row r="1719" spans="2:17" x14ac:dyDescent="0.25">
      <c r="B1719" s="144"/>
      <c r="Q1719" t="str">
        <f t="shared" si="26"/>
        <v/>
      </c>
    </row>
    <row r="1720" spans="2:17" x14ac:dyDescent="0.25">
      <c r="B1720" s="144"/>
      <c r="Q1720" t="str">
        <f t="shared" si="26"/>
        <v/>
      </c>
    </row>
    <row r="1721" spans="2:17" x14ac:dyDescent="0.25">
      <c r="B1721" s="144"/>
      <c r="Q1721" t="str">
        <f t="shared" si="26"/>
        <v/>
      </c>
    </row>
    <row r="1722" spans="2:17" x14ac:dyDescent="0.25">
      <c r="B1722" s="144"/>
      <c r="Q1722" t="str">
        <f t="shared" si="26"/>
        <v/>
      </c>
    </row>
    <row r="1723" spans="2:17" x14ac:dyDescent="0.25">
      <c r="B1723" s="144"/>
      <c r="Q1723" t="str">
        <f t="shared" si="26"/>
        <v/>
      </c>
    </row>
    <row r="1724" spans="2:17" x14ac:dyDescent="0.25">
      <c r="B1724" s="144"/>
      <c r="Q1724" t="str">
        <f t="shared" si="26"/>
        <v/>
      </c>
    </row>
    <row r="1725" spans="2:17" x14ac:dyDescent="0.25">
      <c r="B1725" s="144"/>
      <c r="Q1725" t="str">
        <f t="shared" si="26"/>
        <v/>
      </c>
    </row>
    <row r="1726" spans="2:17" x14ac:dyDescent="0.25">
      <c r="B1726" s="144"/>
      <c r="Q1726" t="str">
        <f t="shared" si="26"/>
        <v/>
      </c>
    </row>
    <row r="1727" spans="2:17" x14ac:dyDescent="0.25">
      <c r="B1727" s="144"/>
      <c r="Q1727" t="str">
        <f t="shared" si="26"/>
        <v/>
      </c>
    </row>
    <row r="1728" spans="2:17" x14ac:dyDescent="0.25">
      <c r="B1728" s="144"/>
      <c r="Q1728" t="str">
        <f t="shared" si="26"/>
        <v/>
      </c>
    </row>
    <row r="1729" spans="2:17" x14ac:dyDescent="0.25">
      <c r="B1729" s="144"/>
      <c r="Q1729" t="str">
        <f t="shared" si="26"/>
        <v/>
      </c>
    </row>
    <row r="1730" spans="2:17" x14ac:dyDescent="0.25">
      <c r="B1730" s="144"/>
      <c r="Q1730" t="str">
        <f t="shared" si="26"/>
        <v/>
      </c>
    </row>
    <row r="1731" spans="2:17" x14ac:dyDescent="0.25">
      <c r="B1731" s="144"/>
      <c r="Q1731" t="str">
        <f t="shared" si="26"/>
        <v/>
      </c>
    </row>
    <row r="1732" spans="2:17" x14ac:dyDescent="0.25">
      <c r="B1732" s="144"/>
      <c r="Q1732" t="str">
        <f t="shared" si="26"/>
        <v/>
      </c>
    </row>
    <row r="1733" spans="2:17" x14ac:dyDescent="0.25">
      <c r="B1733" s="144"/>
      <c r="Q1733" t="str">
        <f t="shared" si="26"/>
        <v/>
      </c>
    </row>
    <row r="1734" spans="2:17" x14ac:dyDescent="0.25">
      <c r="B1734" s="144"/>
      <c r="Q1734" t="str">
        <f t="shared" si="26"/>
        <v/>
      </c>
    </row>
    <row r="1735" spans="2:17" x14ac:dyDescent="0.25">
      <c r="B1735" s="144"/>
      <c r="Q1735" t="str">
        <f t="shared" si="26"/>
        <v/>
      </c>
    </row>
    <row r="1736" spans="2:17" x14ac:dyDescent="0.25">
      <c r="B1736" s="144"/>
      <c r="Q1736" t="str">
        <f t="shared" ref="Q1736:Q1799" si="27">IF(B1736="","",IF(D1736=0,MAX(SUM(E1736:M1736)-P1736,0),(SUM(E1736:F1736)-P1736)))</f>
        <v/>
      </c>
    </row>
    <row r="1737" spans="2:17" x14ac:dyDescent="0.25">
      <c r="B1737" s="144"/>
      <c r="Q1737" t="str">
        <f t="shared" si="27"/>
        <v/>
      </c>
    </row>
    <row r="1738" spans="2:17" x14ac:dyDescent="0.25">
      <c r="B1738" s="144"/>
      <c r="Q1738" t="str">
        <f t="shared" si="27"/>
        <v/>
      </c>
    </row>
    <row r="1739" spans="2:17" x14ac:dyDescent="0.25">
      <c r="B1739" s="144"/>
      <c r="Q1739" t="str">
        <f t="shared" si="27"/>
        <v/>
      </c>
    </row>
    <row r="1740" spans="2:17" x14ac:dyDescent="0.25">
      <c r="B1740" s="144"/>
      <c r="Q1740" t="str">
        <f t="shared" si="27"/>
        <v/>
      </c>
    </row>
    <row r="1741" spans="2:17" x14ac:dyDescent="0.25">
      <c r="B1741" s="144"/>
      <c r="Q1741" t="str">
        <f t="shared" si="27"/>
        <v/>
      </c>
    </row>
    <row r="1742" spans="2:17" x14ac:dyDescent="0.25">
      <c r="B1742" s="144"/>
      <c r="Q1742" t="str">
        <f t="shared" si="27"/>
        <v/>
      </c>
    </row>
    <row r="1743" spans="2:17" x14ac:dyDescent="0.25">
      <c r="B1743" s="144"/>
      <c r="Q1743" t="str">
        <f t="shared" si="27"/>
        <v/>
      </c>
    </row>
    <row r="1744" spans="2:17" x14ac:dyDescent="0.25">
      <c r="B1744" s="144"/>
      <c r="Q1744" t="str">
        <f t="shared" si="27"/>
        <v/>
      </c>
    </row>
    <row r="1745" spans="2:17" x14ac:dyDescent="0.25">
      <c r="B1745" s="144"/>
      <c r="Q1745" t="str">
        <f t="shared" si="27"/>
        <v/>
      </c>
    </row>
    <row r="1746" spans="2:17" x14ac:dyDescent="0.25">
      <c r="B1746" s="144"/>
      <c r="Q1746" t="str">
        <f t="shared" si="27"/>
        <v/>
      </c>
    </row>
    <row r="1747" spans="2:17" x14ac:dyDescent="0.25">
      <c r="B1747" s="144"/>
      <c r="Q1747" t="str">
        <f t="shared" si="27"/>
        <v/>
      </c>
    </row>
    <row r="1748" spans="2:17" x14ac:dyDescent="0.25">
      <c r="B1748" s="144"/>
      <c r="Q1748" t="str">
        <f t="shared" si="27"/>
        <v/>
      </c>
    </row>
    <row r="1749" spans="2:17" x14ac:dyDescent="0.25">
      <c r="B1749" s="144"/>
      <c r="Q1749" t="str">
        <f t="shared" si="27"/>
        <v/>
      </c>
    </row>
    <row r="1750" spans="2:17" x14ac:dyDescent="0.25">
      <c r="B1750" s="144"/>
      <c r="Q1750" t="str">
        <f t="shared" si="27"/>
        <v/>
      </c>
    </row>
    <row r="1751" spans="2:17" x14ac:dyDescent="0.25">
      <c r="B1751" s="144"/>
      <c r="Q1751" t="str">
        <f t="shared" si="27"/>
        <v/>
      </c>
    </row>
    <row r="1752" spans="2:17" x14ac:dyDescent="0.25">
      <c r="B1752" s="144"/>
      <c r="Q1752" t="str">
        <f t="shared" si="27"/>
        <v/>
      </c>
    </row>
    <row r="1753" spans="2:17" x14ac:dyDescent="0.25">
      <c r="B1753" s="144"/>
      <c r="Q1753" t="str">
        <f t="shared" si="27"/>
        <v/>
      </c>
    </row>
    <row r="1754" spans="2:17" x14ac:dyDescent="0.25">
      <c r="B1754" s="144"/>
      <c r="Q1754" t="str">
        <f t="shared" si="27"/>
        <v/>
      </c>
    </row>
    <row r="1755" spans="2:17" x14ac:dyDescent="0.25">
      <c r="B1755" s="144"/>
      <c r="Q1755" t="str">
        <f t="shared" si="27"/>
        <v/>
      </c>
    </row>
    <row r="1756" spans="2:17" x14ac:dyDescent="0.25">
      <c r="B1756" s="144"/>
      <c r="Q1756" t="str">
        <f t="shared" si="27"/>
        <v/>
      </c>
    </row>
    <row r="1757" spans="2:17" x14ac:dyDescent="0.25">
      <c r="B1757" s="144"/>
      <c r="Q1757" t="str">
        <f t="shared" si="27"/>
        <v/>
      </c>
    </row>
    <row r="1758" spans="2:17" x14ac:dyDescent="0.25">
      <c r="B1758" s="144"/>
      <c r="Q1758" t="str">
        <f t="shared" si="27"/>
        <v/>
      </c>
    </row>
    <row r="1759" spans="2:17" x14ac:dyDescent="0.25">
      <c r="B1759" s="144"/>
      <c r="Q1759" t="str">
        <f t="shared" si="27"/>
        <v/>
      </c>
    </row>
    <row r="1760" spans="2:17" x14ac:dyDescent="0.25">
      <c r="B1760" s="144"/>
      <c r="Q1760" t="str">
        <f t="shared" si="27"/>
        <v/>
      </c>
    </row>
    <row r="1761" spans="2:17" x14ac:dyDescent="0.25">
      <c r="B1761" s="144"/>
      <c r="Q1761" t="str">
        <f t="shared" si="27"/>
        <v/>
      </c>
    </row>
    <row r="1762" spans="2:17" x14ac:dyDescent="0.25">
      <c r="B1762" s="144"/>
      <c r="Q1762" t="str">
        <f t="shared" si="27"/>
        <v/>
      </c>
    </row>
    <row r="1763" spans="2:17" x14ac:dyDescent="0.25">
      <c r="B1763" s="144"/>
      <c r="Q1763" t="str">
        <f t="shared" si="27"/>
        <v/>
      </c>
    </row>
    <row r="1764" spans="2:17" x14ac:dyDescent="0.25">
      <c r="B1764" s="144"/>
      <c r="Q1764" t="str">
        <f t="shared" si="27"/>
        <v/>
      </c>
    </row>
    <row r="1765" spans="2:17" x14ac:dyDescent="0.25">
      <c r="B1765" s="144"/>
      <c r="Q1765" t="str">
        <f t="shared" si="27"/>
        <v/>
      </c>
    </row>
    <row r="1766" spans="2:17" x14ac:dyDescent="0.25">
      <c r="B1766" s="144"/>
      <c r="Q1766" t="str">
        <f t="shared" si="27"/>
        <v/>
      </c>
    </row>
    <row r="1767" spans="2:17" x14ac:dyDescent="0.25">
      <c r="B1767" s="144"/>
      <c r="Q1767" t="str">
        <f t="shared" si="27"/>
        <v/>
      </c>
    </row>
    <row r="1768" spans="2:17" x14ac:dyDescent="0.25">
      <c r="B1768" s="144"/>
      <c r="Q1768" t="str">
        <f t="shared" si="27"/>
        <v/>
      </c>
    </row>
    <row r="1769" spans="2:17" x14ac:dyDescent="0.25">
      <c r="B1769" s="144"/>
      <c r="Q1769" t="str">
        <f t="shared" si="27"/>
        <v/>
      </c>
    </row>
    <row r="1770" spans="2:17" x14ac:dyDescent="0.25">
      <c r="B1770" s="144"/>
      <c r="Q1770" t="str">
        <f t="shared" si="27"/>
        <v/>
      </c>
    </row>
    <row r="1771" spans="2:17" x14ac:dyDescent="0.25">
      <c r="B1771" s="144"/>
      <c r="Q1771" t="str">
        <f t="shared" si="27"/>
        <v/>
      </c>
    </row>
    <row r="1772" spans="2:17" x14ac:dyDescent="0.25">
      <c r="B1772" s="144"/>
      <c r="Q1772" t="str">
        <f t="shared" si="27"/>
        <v/>
      </c>
    </row>
    <row r="1773" spans="2:17" x14ac:dyDescent="0.25">
      <c r="B1773" s="144"/>
      <c r="Q1773" t="str">
        <f t="shared" si="27"/>
        <v/>
      </c>
    </row>
    <row r="1774" spans="2:17" x14ac:dyDescent="0.25">
      <c r="B1774" s="144"/>
      <c r="Q1774" t="str">
        <f t="shared" si="27"/>
        <v/>
      </c>
    </row>
    <row r="1775" spans="2:17" x14ac:dyDescent="0.25">
      <c r="B1775" s="144"/>
      <c r="Q1775" t="str">
        <f t="shared" si="27"/>
        <v/>
      </c>
    </row>
    <row r="1776" spans="2:17" x14ac:dyDescent="0.25">
      <c r="B1776" s="144"/>
      <c r="Q1776" t="str">
        <f t="shared" si="27"/>
        <v/>
      </c>
    </row>
    <row r="1777" spans="2:17" x14ac:dyDescent="0.25">
      <c r="B1777" s="144"/>
      <c r="Q1777" t="str">
        <f t="shared" si="27"/>
        <v/>
      </c>
    </row>
    <row r="1778" spans="2:17" x14ac:dyDescent="0.25">
      <c r="B1778" s="144"/>
      <c r="Q1778" t="str">
        <f t="shared" si="27"/>
        <v/>
      </c>
    </row>
    <row r="1779" spans="2:17" x14ac:dyDescent="0.25">
      <c r="B1779" s="144"/>
      <c r="Q1779" t="str">
        <f t="shared" si="27"/>
        <v/>
      </c>
    </row>
    <row r="1780" spans="2:17" x14ac:dyDescent="0.25">
      <c r="B1780" s="144"/>
      <c r="Q1780" t="str">
        <f t="shared" si="27"/>
        <v/>
      </c>
    </row>
    <row r="1781" spans="2:17" x14ac:dyDescent="0.25">
      <c r="B1781" s="144"/>
      <c r="Q1781" t="str">
        <f t="shared" si="27"/>
        <v/>
      </c>
    </row>
    <row r="1782" spans="2:17" x14ac:dyDescent="0.25">
      <c r="B1782" s="144"/>
      <c r="Q1782" t="str">
        <f t="shared" si="27"/>
        <v/>
      </c>
    </row>
    <row r="1783" spans="2:17" x14ac:dyDescent="0.25">
      <c r="B1783" s="144"/>
      <c r="Q1783" t="str">
        <f t="shared" si="27"/>
        <v/>
      </c>
    </row>
    <row r="1784" spans="2:17" x14ac:dyDescent="0.25">
      <c r="B1784" s="144"/>
      <c r="Q1784" t="str">
        <f t="shared" si="27"/>
        <v/>
      </c>
    </row>
    <row r="1785" spans="2:17" x14ac:dyDescent="0.25">
      <c r="B1785" s="144"/>
      <c r="Q1785" t="str">
        <f t="shared" si="27"/>
        <v/>
      </c>
    </row>
    <row r="1786" spans="2:17" x14ac:dyDescent="0.25">
      <c r="B1786" s="144"/>
      <c r="Q1786" t="str">
        <f t="shared" si="27"/>
        <v/>
      </c>
    </row>
    <row r="1787" spans="2:17" x14ac:dyDescent="0.25">
      <c r="B1787" s="144"/>
      <c r="Q1787" t="str">
        <f t="shared" si="27"/>
        <v/>
      </c>
    </row>
    <row r="1788" spans="2:17" x14ac:dyDescent="0.25">
      <c r="B1788" s="144"/>
      <c r="Q1788" t="str">
        <f t="shared" si="27"/>
        <v/>
      </c>
    </row>
    <row r="1789" spans="2:17" x14ac:dyDescent="0.25">
      <c r="B1789" s="144"/>
      <c r="Q1789" t="str">
        <f t="shared" si="27"/>
        <v/>
      </c>
    </row>
    <row r="1790" spans="2:17" x14ac:dyDescent="0.25">
      <c r="B1790" s="144"/>
      <c r="Q1790" t="str">
        <f t="shared" si="27"/>
        <v/>
      </c>
    </row>
    <row r="1791" spans="2:17" x14ac:dyDescent="0.25">
      <c r="B1791" s="144"/>
      <c r="Q1791" t="str">
        <f t="shared" si="27"/>
        <v/>
      </c>
    </row>
    <row r="1792" spans="2:17" x14ac:dyDescent="0.25">
      <c r="B1792" s="144"/>
      <c r="Q1792" t="str">
        <f t="shared" si="27"/>
        <v/>
      </c>
    </row>
    <row r="1793" spans="2:17" x14ac:dyDescent="0.25">
      <c r="B1793" s="144"/>
      <c r="Q1793" t="str">
        <f t="shared" si="27"/>
        <v/>
      </c>
    </row>
    <row r="1794" spans="2:17" x14ac:dyDescent="0.25">
      <c r="B1794" s="144"/>
      <c r="Q1794" t="str">
        <f t="shared" si="27"/>
        <v/>
      </c>
    </row>
    <row r="1795" spans="2:17" x14ac:dyDescent="0.25">
      <c r="B1795" s="144"/>
      <c r="Q1795" t="str">
        <f t="shared" si="27"/>
        <v/>
      </c>
    </row>
    <row r="1796" spans="2:17" x14ac:dyDescent="0.25">
      <c r="B1796" s="144"/>
      <c r="Q1796" t="str">
        <f t="shared" si="27"/>
        <v/>
      </c>
    </row>
    <row r="1797" spans="2:17" x14ac:dyDescent="0.25">
      <c r="B1797" s="144"/>
      <c r="Q1797" t="str">
        <f t="shared" si="27"/>
        <v/>
      </c>
    </row>
    <row r="1798" spans="2:17" x14ac:dyDescent="0.25">
      <c r="B1798" s="144"/>
      <c r="Q1798" t="str">
        <f t="shared" si="27"/>
        <v/>
      </c>
    </row>
    <row r="1799" spans="2:17" x14ac:dyDescent="0.25">
      <c r="B1799" s="144"/>
      <c r="Q1799" t="str">
        <f t="shared" si="27"/>
        <v/>
      </c>
    </row>
    <row r="1800" spans="2:17" x14ac:dyDescent="0.25">
      <c r="B1800" s="144"/>
      <c r="Q1800" t="str">
        <f t="shared" ref="Q1800:Q1863" si="28">IF(B1800="","",IF(D1800=0,MAX(SUM(E1800:M1800)-P1800,0),(SUM(E1800:F1800)-P1800)))</f>
        <v/>
      </c>
    </row>
    <row r="1801" spans="2:17" x14ac:dyDescent="0.25">
      <c r="B1801" s="144"/>
      <c r="Q1801" t="str">
        <f t="shared" si="28"/>
        <v/>
      </c>
    </row>
    <row r="1802" spans="2:17" x14ac:dyDescent="0.25">
      <c r="B1802" s="144"/>
      <c r="Q1802" t="str">
        <f t="shared" si="28"/>
        <v/>
      </c>
    </row>
    <row r="1803" spans="2:17" x14ac:dyDescent="0.25">
      <c r="B1803" s="144"/>
      <c r="Q1803" t="str">
        <f t="shared" si="28"/>
        <v/>
      </c>
    </row>
    <row r="1804" spans="2:17" x14ac:dyDescent="0.25">
      <c r="B1804" s="144"/>
      <c r="Q1804" t="str">
        <f t="shared" si="28"/>
        <v/>
      </c>
    </row>
    <row r="1805" spans="2:17" x14ac:dyDescent="0.25">
      <c r="B1805" s="144"/>
      <c r="Q1805" t="str">
        <f t="shared" si="28"/>
        <v/>
      </c>
    </row>
    <row r="1806" spans="2:17" x14ac:dyDescent="0.25">
      <c r="B1806" s="144"/>
      <c r="Q1806" t="str">
        <f t="shared" si="28"/>
        <v/>
      </c>
    </row>
    <row r="1807" spans="2:17" x14ac:dyDescent="0.25">
      <c r="B1807" s="144"/>
      <c r="Q1807" t="str">
        <f t="shared" si="28"/>
        <v/>
      </c>
    </row>
    <row r="1808" spans="2:17" x14ac:dyDescent="0.25">
      <c r="B1808" s="144"/>
      <c r="Q1808" t="str">
        <f t="shared" si="28"/>
        <v/>
      </c>
    </row>
    <row r="1809" spans="2:17" x14ac:dyDescent="0.25">
      <c r="B1809" s="144"/>
      <c r="Q1809" t="str">
        <f t="shared" si="28"/>
        <v/>
      </c>
    </row>
    <row r="1810" spans="2:17" x14ac:dyDescent="0.25">
      <c r="B1810" s="144"/>
      <c r="Q1810" t="str">
        <f t="shared" si="28"/>
        <v/>
      </c>
    </row>
    <row r="1811" spans="2:17" x14ac:dyDescent="0.25">
      <c r="B1811" s="144"/>
      <c r="Q1811" t="str">
        <f t="shared" si="28"/>
        <v/>
      </c>
    </row>
    <row r="1812" spans="2:17" x14ac:dyDescent="0.25">
      <c r="B1812" s="144"/>
      <c r="Q1812" t="str">
        <f t="shared" si="28"/>
        <v/>
      </c>
    </row>
    <row r="1813" spans="2:17" x14ac:dyDescent="0.25">
      <c r="B1813" s="144"/>
      <c r="Q1813" t="str">
        <f t="shared" si="28"/>
        <v/>
      </c>
    </row>
    <row r="1814" spans="2:17" x14ac:dyDescent="0.25">
      <c r="B1814" s="144"/>
      <c r="Q1814" t="str">
        <f t="shared" si="28"/>
        <v/>
      </c>
    </row>
    <row r="1815" spans="2:17" x14ac:dyDescent="0.25">
      <c r="B1815" s="144"/>
      <c r="Q1815" t="str">
        <f t="shared" si="28"/>
        <v/>
      </c>
    </row>
    <row r="1816" spans="2:17" x14ac:dyDescent="0.25">
      <c r="B1816" s="144"/>
      <c r="Q1816" t="str">
        <f t="shared" si="28"/>
        <v/>
      </c>
    </row>
    <row r="1817" spans="2:17" x14ac:dyDescent="0.25">
      <c r="B1817" s="144"/>
      <c r="Q1817" t="str">
        <f t="shared" si="28"/>
        <v/>
      </c>
    </row>
    <row r="1818" spans="2:17" x14ac:dyDescent="0.25">
      <c r="B1818" s="144"/>
      <c r="Q1818" t="str">
        <f t="shared" si="28"/>
        <v/>
      </c>
    </row>
    <row r="1819" spans="2:17" x14ac:dyDescent="0.25">
      <c r="B1819" s="144"/>
      <c r="Q1819" t="str">
        <f t="shared" si="28"/>
        <v/>
      </c>
    </row>
    <row r="1820" spans="2:17" x14ac:dyDescent="0.25">
      <c r="B1820" s="144"/>
      <c r="Q1820" t="str">
        <f t="shared" si="28"/>
        <v/>
      </c>
    </row>
    <row r="1821" spans="2:17" x14ac:dyDescent="0.25">
      <c r="B1821" s="144"/>
      <c r="Q1821" t="str">
        <f t="shared" si="28"/>
        <v/>
      </c>
    </row>
    <row r="1822" spans="2:17" x14ac:dyDescent="0.25">
      <c r="B1822" s="144"/>
      <c r="Q1822" t="str">
        <f t="shared" si="28"/>
        <v/>
      </c>
    </row>
    <row r="1823" spans="2:17" x14ac:dyDescent="0.25">
      <c r="B1823" s="144"/>
      <c r="Q1823" t="str">
        <f t="shared" si="28"/>
        <v/>
      </c>
    </row>
    <row r="1824" spans="2:17" x14ac:dyDescent="0.25">
      <c r="B1824" s="144"/>
      <c r="Q1824" t="str">
        <f t="shared" si="28"/>
        <v/>
      </c>
    </row>
    <row r="1825" spans="2:17" x14ac:dyDescent="0.25">
      <c r="B1825" s="144"/>
      <c r="Q1825" t="str">
        <f t="shared" si="28"/>
        <v/>
      </c>
    </row>
    <row r="1826" spans="2:17" x14ac:dyDescent="0.25">
      <c r="B1826" s="144"/>
      <c r="Q1826" t="str">
        <f t="shared" si="28"/>
        <v/>
      </c>
    </row>
    <row r="1827" spans="2:17" x14ac:dyDescent="0.25">
      <c r="B1827" s="144"/>
      <c r="Q1827" t="str">
        <f t="shared" si="28"/>
        <v/>
      </c>
    </row>
    <row r="1828" spans="2:17" x14ac:dyDescent="0.25">
      <c r="B1828" s="144"/>
      <c r="Q1828" t="str">
        <f t="shared" si="28"/>
        <v/>
      </c>
    </row>
    <row r="1829" spans="2:17" x14ac:dyDescent="0.25">
      <c r="B1829" s="144"/>
      <c r="Q1829" t="str">
        <f t="shared" si="28"/>
        <v/>
      </c>
    </row>
    <row r="1830" spans="2:17" x14ac:dyDescent="0.25">
      <c r="B1830" s="144"/>
      <c r="Q1830" t="str">
        <f t="shared" si="28"/>
        <v/>
      </c>
    </row>
    <row r="1831" spans="2:17" x14ac:dyDescent="0.25">
      <c r="B1831" s="144"/>
      <c r="Q1831" t="str">
        <f t="shared" si="28"/>
        <v/>
      </c>
    </row>
    <row r="1832" spans="2:17" x14ac:dyDescent="0.25">
      <c r="B1832" s="144"/>
      <c r="Q1832" t="str">
        <f t="shared" si="28"/>
        <v/>
      </c>
    </row>
    <row r="1833" spans="2:17" x14ac:dyDescent="0.25">
      <c r="B1833" s="144"/>
      <c r="Q1833" t="str">
        <f t="shared" si="28"/>
        <v/>
      </c>
    </row>
    <row r="1834" spans="2:17" x14ac:dyDescent="0.25">
      <c r="B1834" s="144"/>
      <c r="Q1834" t="str">
        <f t="shared" si="28"/>
        <v/>
      </c>
    </row>
    <row r="1835" spans="2:17" x14ac:dyDescent="0.25">
      <c r="B1835" s="144"/>
      <c r="Q1835" t="str">
        <f t="shared" si="28"/>
        <v/>
      </c>
    </row>
    <row r="1836" spans="2:17" x14ac:dyDescent="0.25">
      <c r="B1836" s="144"/>
      <c r="Q1836" t="str">
        <f t="shared" si="28"/>
        <v/>
      </c>
    </row>
    <row r="1837" spans="2:17" x14ac:dyDescent="0.25">
      <c r="B1837" s="144"/>
      <c r="Q1837" t="str">
        <f t="shared" si="28"/>
        <v/>
      </c>
    </row>
    <row r="1838" spans="2:17" x14ac:dyDescent="0.25">
      <c r="B1838" s="144"/>
      <c r="Q1838" t="str">
        <f t="shared" si="28"/>
        <v/>
      </c>
    </row>
    <row r="1839" spans="2:17" x14ac:dyDescent="0.25">
      <c r="B1839" s="144"/>
      <c r="Q1839" t="str">
        <f t="shared" si="28"/>
        <v/>
      </c>
    </row>
    <row r="1840" spans="2:17" x14ac:dyDescent="0.25">
      <c r="B1840" s="144"/>
      <c r="Q1840" t="str">
        <f t="shared" si="28"/>
        <v/>
      </c>
    </row>
    <row r="1841" spans="2:17" x14ac:dyDescent="0.25">
      <c r="B1841" s="144"/>
      <c r="Q1841" t="str">
        <f t="shared" si="28"/>
        <v/>
      </c>
    </row>
    <row r="1842" spans="2:17" x14ac:dyDescent="0.25">
      <c r="B1842" s="144"/>
      <c r="Q1842" t="str">
        <f t="shared" si="28"/>
        <v/>
      </c>
    </row>
    <row r="1843" spans="2:17" x14ac:dyDescent="0.25">
      <c r="B1843" s="144"/>
      <c r="Q1843" t="str">
        <f t="shared" si="28"/>
        <v/>
      </c>
    </row>
    <row r="1844" spans="2:17" x14ac:dyDescent="0.25">
      <c r="B1844" s="144"/>
      <c r="Q1844" t="str">
        <f t="shared" si="28"/>
        <v/>
      </c>
    </row>
    <row r="1845" spans="2:17" x14ac:dyDescent="0.25">
      <c r="B1845" s="144"/>
      <c r="Q1845" t="str">
        <f t="shared" si="28"/>
        <v/>
      </c>
    </row>
    <row r="1846" spans="2:17" x14ac:dyDescent="0.25">
      <c r="B1846" s="144"/>
      <c r="Q1846" t="str">
        <f t="shared" si="28"/>
        <v/>
      </c>
    </row>
    <row r="1847" spans="2:17" x14ac:dyDescent="0.25">
      <c r="B1847" s="144"/>
      <c r="Q1847" t="str">
        <f t="shared" si="28"/>
        <v/>
      </c>
    </row>
    <row r="1848" spans="2:17" x14ac:dyDescent="0.25">
      <c r="B1848" s="144"/>
      <c r="Q1848" t="str">
        <f t="shared" si="28"/>
        <v/>
      </c>
    </row>
    <row r="1849" spans="2:17" x14ac:dyDescent="0.25">
      <c r="B1849" s="144"/>
      <c r="Q1849" t="str">
        <f t="shared" si="28"/>
        <v/>
      </c>
    </row>
    <row r="1850" spans="2:17" x14ac:dyDescent="0.25">
      <c r="B1850" s="144"/>
      <c r="Q1850" t="str">
        <f t="shared" si="28"/>
        <v/>
      </c>
    </row>
    <row r="1851" spans="2:17" x14ac:dyDescent="0.25">
      <c r="B1851" s="144"/>
      <c r="Q1851" t="str">
        <f t="shared" si="28"/>
        <v/>
      </c>
    </row>
    <row r="1852" spans="2:17" x14ac:dyDescent="0.25">
      <c r="B1852" s="144"/>
      <c r="Q1852" t="str">
        <f t="shared" si="28"/>
        <v/>
      </c>
    </row>
    <row r="1853" spans="2:17" x14ac:dyDescent="0.25">
      <c r="B1853" s="144"/>
      <c r="Q1853" t="str">
        <f t="shared" si="28"/>
        <v/>
      </c>
    </row>
    <row r="1854" spans="2:17" x14ac:dyDescent="0.25">
      <c r="B1854" s="144"/>
      <c r="Q1854" t="str">
        <f t="shared" si="28"/>
        <v/>
      </c>
    </row>
    <row r="1855" spans="2:17" x14ac:dyDescent="0.25">
      <c r="B1855" s="144"/>
      <c r="Q1855" t="str">
        <f t="shared" si="28"/>
        <v/>
      </c>
    </row>
    <row r="1856" spans="2:17" x14ac:dyDescent="0.25">
      <c r="B1856" s="144"/>
      <c r="Q1856" t="str">
        <f t="shared" si="28"/>
        <v/>
      </c>
    </row>
    <row r="1857" spans="2:17" x14ac:dyDescent="0.25">
      <c r="B1857" s="144"/>
      <c r="Q1857" t="str">
        <f t="shared" si="28"/>
        <v/>
      </c>
    </row>
    <row r="1858" spans="2:17" x14ac:dyDescent="0.25">
      <c r="B1858" s="144"/>
      <c r="Q1858" t="str">
        <f t="shared" si="28"/>
        <v/>
      </c>
    </row>
    <row r="1859" spans="2:17" x14ac:dyDescent="0.25">
      <c r="B1859" s="144"/>
      <c r="Q1859" t="str">
        <f t="shared" si="28"/>
        <v/>
      </c>
    </row>
    <row r="1860" spans="2:17" x14ac:dyDescent="0.25">
      <c r="B1860" s="144"/>
      <c r="Q1860" t="str">
        <f t="shared" si="28"/>
        <v/>
      </c>
    </row>
    <row r="1861" spans="2:17" x14ac:dyDescent="0.25">
      <c r="B1861" s="144"/>
      <c r="Q1861" t="str">
        <f t="shared" si="28"/>
        <v/>
      </c>
    </row>
    <row r="1862" spans="2:17" x14ac:dyDescent="0.25">
      <c r="B1862" s="144"/>
      <c r="Q1862" t="str">
        <f t="shared" si="28"/>
        <v/>
      </c>
    </row>
    <row r="1863" spans="2:17" x14ac:dyDescent="0.25">
      <c r="B1863" s="144"/>
      <c r="Q1863" t="str">
        <f t="shared" si="28"/>
        <v/>
      </c>
    </row>
    <row r="1864" spans="2:17" x14ac:dyDescent="0.25">
      <c r="B1864" s="144"/>
      <c r="Q1864" t="str">
        <f t="shared" ref="Q1864:Q1927" si="29">IF(B1864="","",IF(D1864=0,MAX(SUM(E1864:M1864)-P1864,0),(SUM(E1864:F1864)-P1864)))</f>
        <v/>
      </c>
    </row>
    <row r="1865" spans="2:17" x14ac:dyDescent="0.25">
      <c r="B1865" s="144"/>
      <c r="Q1865" t="str">
        <f t="shared" si="29"/>
        <v/>
      </c>
    </row>
    <row r="1866" spans="2:17" x14ac:dyDescent="0.25">
      <c r="B1866" s="144"/>
      <c r="Q1866" t="str">
        <f t="shared" si="29"/>
        <v/>
      </c>
    </row>
    <row r="1867" spans="2:17" x14ac:dyDescent="0.25">
      <c r="B1867" s="144"/>
      <c r="Q1867" t="str">
        <f t="shared" si="29"/>
        <v/>
      </c>
    </row>
    <row r="1868" spans="2:17" x14ac:dyDescent="0.25">
      <c r="B1868" s="144"/>
      <c r="Q1868" t="str">
        <f t="shared" si="29"/>
        <v/>
      </c>
    </row>
    <row r="1869" spans="2:17" x14ac:dyDescent="0.25">
      <c r="B1869" s="144"/>
      <c r="Q1869" t="str">
        <f t="shared" si="29"/>
        <v/>
      </c>
    </row>
    <row r="1870" spans="2:17" x14ac:dyDescent="0.25">
      <c r="B1870" s="144"/>
      <c r="Q1870" t="str">
        <f t="shared" si="29"/>
        <v/>
      </c>
    </row>
    <row r="1871" spans="2:17" x14ac:dyDescent="0.25">
      <c r="B1871" s="144"/>
      <c r="Q1871" t="str">
        <f t="shared" si="29"/>
        <v/>
      </c>
    </row>
    <row r="1872" spans="2:17" x14ac:dyDescent="0.25">
      <c r="B1872" s="144"/>
      <c r="Q1872" t="str">
        <f t="shared" si="29"/>
        <v/>
      </c>
    </row>
    <row r="1873" spans="2:17" x14ac:dyDescent="0.25">
      <c r="B1873" s="144"/>
      <c r="Q1873" t="str">
        <f t="shared" si="29"/>
        <v/>
      </c>
    </row>
    <row r="1874" spans="2:17" x14ac:dyDescent="0.25">
      <c r="B1874" s="144"/>
      <c r="Q1874" t="str">
        <f t="shared" si="29"/>
        <v/>
      </c>
    </row>
    <row r="1875" spans="2:17" x14ac:dyDescent="0.25">
      <c r="B1875" s="144"/>
      <c r="Q1875" t="str">
        <f t="shared" si="29"/>
        <v/>
      </c>
    </row>
    <row r="1876" spans="2:17" x14ac:dyDescent="0.25">
      <c r="B1876" s="144"/>
      <c r="Q1876" t="str">
        <f t="shared" si="29"/>
        <v/>
      </c>
    </row>
    <row r="1877" spans="2:17" x14ac:dyDescent="0.25">
      <c r="B1877" s="144"/>
      <c r="Q1877" t="str">
        <f t="shared" si="29"/>
        <v/>
      </c>
    </row>
    <row r="1878" spans="2:17" x14ac:dyDescent="0.25">
      <c r="B1878" s="144"/>
      <c r="Q1878" t="str">
        <f t="shared" si="29"/>
        <v/>
      </c>
    </row>
    <row r="1879" spans="2:17" x14ac:dyDescent="0.25">
      <c r="B1879" s="144"/>
      <c r="Q1879" t="str">
        <f t="shared" si="29"/>
        <v/>
      </c>
    </row>
    <row r="1880" spans="2:17" x14ac:dyDescent="0.25">
      <c r="B1880" s="144"/>
      <c r="Q1880" t="str">
        <f t="shared" si="29"/>
        <v/>
      </c>
    </row>
    <row r="1881" spans="2:17" x14ac:dyDescent="0.25">
      <c r="B1881" s="144"/>
      <c r="Q1881" t="str">
        <f t="shared" si="29"/>
        <v/>
      </c>
    </row>
    <row r="1882" spans="2:17" x14ac:dyDescent="0.25">
      <c r="B1882" s="144"/>
      <c r="Q1882" t="str">
        <f t="shared" si="29"/>
        <v/>
      </c>
    </row>
    <row r="1883" spans="2:17" x14ac:dyDescent="0.25">
      <c r="B1883" s="144"/>
      <c r="Q1883" t="str">
        <f t="shared" si="29"/>
        <v/>
      </c>
    </row>
    <row r="1884" spans="2:17" x14ac:dyDescent="0.25">
      <c r="B1884" s="144"/>
      <c r="Q1884" t="str">
        <f t="shared" si="29"/>
        <v/>
      </c>
    </row>
    <row r="1885" spans="2:17" x14ac:dyDescent="0.25">
      <c r="B1885" s="144"/>
      <c r="Q1885" t="str">
        <f t="shared" si="29"/>
        <v/>
      </c>
    </row>
    <row r="1886" spans="2:17" x14ac:dyDescent="0.25">
      <c r="B1886" s="144"/>
      <c r="Q1886" t="str">
        <f t="shared" si="29"/>
        <v/>
      </c>
    </row>
    <row r="1887" spans="2:17" x14ac:dyDescent="0.25">
      <c r="B1887" s="144"/>
      <c r="Q1887" t="str">
        <f t="shared" si="29"/>
        <v/>
      </c>
    </row>
    <row r="1888" spans="2:17" x14ac:dyDescent="0.25">
      <c r="B1888" s="144"/>
      <c r="Q1888" t="str">
        <f t="shared" si="29"/>
        <v/>
      </c>
    </row>
    <row r="1889" spans="2:17" x14ac:dyDescent="0.25">
      <c r="B1889" s="144"/>
      <c r="Q1889" t="str">
        <f t="shared" si="29"/>
        <v/>
      </c>
    </row>
    <row r="1890" spans="2:17" x14ac:dyDescent="0.25">
      <c r="B1890" s="144"/>
      <c r="Q1890" t="str">
        <f t="shared" si="29"/>
        <v/>
      </c>
    </row>
    <row r="1891" spans="2:17" x14ac:dyDescent="0.25">
      <c r="B1891" s="144"/>
      <c r="Q1891" t="str">
        <f t="shared" si="29"/>
        <v/>
      </c>
    </row>
    <row r="1892" spans="2:17" x14ac:dyDescent="0.25">
      <c r="B1892" s="144"/>
      <c r="Q1892" t="str">
        <f t="shared" si="29"/>
        <v/>
      </c>
    </row>
    <row r="1893" spans="2:17" x14ac:dyDescent="0.25">
      <c r="B1893" s="144"/>
      <c r="Q1893" t="str">
        <f t="shared" si="29"/>
        <v/>
      </c>
    </row>
    <row r="1894" spans="2:17" x14ac:dyDescent="0.25">
      <c r="B1894" s="144"/>
      <c r="Q1894" t="str">
        <f t="shared" si="29"/>
        <v/>
      </c>
    </row>
    <row r="1895" spans="2:17" x14ac:dyDescent="0.25">
      <c r="B1895" s="144"/>
      <c r="Q1895" t="str">
        <f t="shared" si="29"/>
        <v/>
      </c>
    </row>
    <row r="1896" spans="2:17" x14ac:dyDescent="0.25">
      <c r="B1896" s="144"/>
      <c r="Q1896" t="str">
        <f t="shared" si="29"/>
        <v/>
      </c>
    </row>
    <row r="1897" spans="2:17" x14ac:dyDescent="0.25">
      <c r="B1897" s="144"/>
      <c r="Q1897" t="str">
        <f t="shared" si="29"/>
        <v/>
      </c>
    </row>
    <row r="1898" spans="2:17" x14ac:dyDescent="0.25">
      <c r="B1898" s="144"/>
      <c r="Q1898" t="str">
        <f t="shared" si="29"/>
        <v/>
      </c>
    </row>
    <row r="1899" spans="2:17" x14ac:dyDescent="0.25">
      <c r="B1899" s="144"/>
      <c r="Q1899" t="str">
        <f t="shared" si="29"/>
        <v/>
      </c>
    </row>
    <row r="1900" spans="2:17" x14ac:dyDescent="0.25">
      <c r="B1900" s="144"/>
      <c r="Q1900" t="str">
        <f t="shared" si="29"/>
        <v/>
      </c>
    </row>
    <row r="1901" spans="2:17" x14ac:dyDescent="0.25">
      <c r="B1901" s="144"/>
      <c r="Q1901" t="str">
        <f t="shared" si="29"/>
        <v/>
      </c>
    </row>
    <row r="1902" spans="2:17" x14ac:dyDescent="0.25">
      <c r="B1902" s="144"/>
      <c r="Q1902" t="str">
        <f t="shared" si="29"/>
        <v/>
      </c>
    </row>
    <row r="1903" spans="2:17" x14ac:dyDescent="0.25">
      <c r="B1903" s="144"/>
      <c r="Q1903" t="str">
        <f t="shared" si="29"/>
        <v/>
      </c>
    </row>
    <row r="1904" spans="2:17" x14ac:dyDescent="0.25">
      <c r="B1904" s="144"/>
      <c r="Q1904" t="str">
        <f t="shared" si="29"/>
        <v/>
      </c>
    </row>
    <row r="1905" spans="2:17" x14ac:dyDescent="0.25">
      <c r="B1905" s="144"/>
      <c r="Q1905" t="str">
        <f t="shared" si="29"/>
        <v/>
      </c>
    </row>
    <row r="1906" spans="2:17" x14ac:dyDescent="0.25">
      <c r="B1906" s="144"/>
      <c r="Q1906" t="str">
        <f t="shared" si="29"/>
        <v/>
      </c>
    </row>
    <row r="1907" spans="2:17" x14ac:dyDescent="0.25">
      <c r="B1907" s="144"/>
      <c r="Q1907" t="str">
        <f t="shared" si="29"/>
        <v/>
      </c>
    </row>
    <row r="1908" spans="2:17" x14ac:dyDescent="0.25">
      <c r="B1908" s="144"/>
      <c r="Q1908" t="str">
        <f t="shared" si="29"/>
        <v/>
      </c>
    </row>
    <row r="1909" spans="2:17" x14ac:dyDescent="0.25">
      <c r="B1909" s="144"/>
      <c r="Q1909" t="str">
        <f t="shared" si="29"/>
        <v/>
      </c>
    </row>
    <row r="1910" spans="2:17" x14ac:dyDescent="0.25">
      <c r="B1910" s="144"/>
      <c r="Q1910" t="str">
        <f t="shared" si="29"/>
        <v/>
      </c>
    </row>
    <row r="1911" spans="2:17" x14ac:dyDescent="0.25">
      <c r="B1911" s="144"/>
      <c r="Q1911" t="str">
        <f t="shared" si="29"/>
        <v/>
      </c>
    </row>
    <row r="1912" spans="2:17" x14ac:dyDescent="0.25">
      <c r="B1912" s="144"/>
      <c r="Q1912" t="str">
        <f t="shared" si="29"/>
        <v/>
      </c>
    </row>
    <row r="1913" spans="2:17" x14ac:dyDescent="0.25">
      <c r="B1913" s="144"/>
      <c r="Q1913" t="str">
        <f t="shared" si="29"/>
        <v/>
      </c>
    </row>
    <row r="1914" spans="2:17" x14ac:dyDescent="0.25">
      <c r="B1914" s="144"/>
      <c r="Q1914" t="str">
        <f t="shared" si="29"/>
        <v/>
      </c>
    </row>
    <row r="1915" spans="2:17" x14ac:dyDescent="0.25">
      <c r="B1915" s="144"/>
      <c r="Q1915" t="str">
        <f t="shared" si="29"/>
        <v/>
      </c>
    </row>
    <row r="1916" spans="2:17" x14ac:dyDescent="0.25">
      <c r="B1916" s="144"/>
      <c r="Q1916" t="str">
        <f t="shared" si="29"/>
        <v/>
      </c>
    </row>
    <row r="1917" spans="2:17" x14ac:dyDescent="0.25">
      <c r="B1917" s="144"/>
      <c r="Q1917" t="str">
        <f t="shared" si="29"/>
        <v/>
      </c>
    </row>
    <row r="1918" spans="2:17" x14ac:dyDescent="0.25">
      <c r="B1918" s="144"/>
      <c r="Q1918" t="str">
        <f t="shared" si="29"/>
        <v/>
      </c>
    </row>
    <row r="1919" spans="2:17" x14ac:dyDescent="0.25">
      <c r="B1919" s="144"/>
      <c r="Q1919" t="str">
        <f t="shared" si="29"/>
        <v/>
      </c>
    </row>
    <row r="1920" spans="2:17" x14ac:dyDescent="0.25">
      <c r="B1920" s="144"/>
      <c r="Q1920" t="str">
        <f t="shared" si="29"/>
        <v/>
      </c>
    </row>
    <row r="1921" spans="2:17" x14ac:dyDescent="0.25">
      <c r="B1921" s="144"/>
      <c r="Q1921" t="str">
        <f t="shared" si="29"/>
        <v/>
      </c>
    </row>
    <row r="1922" spans="2:17" x14ac:dyDescent="0.25">
      <c r="B1922" s="144"/>
      <c r="Q1922" t="str">
        <f t="shared" si="29"/>
        <v/>
      </c>
    </row>
    <row r="1923" spans="2:17" x14ac:dyDescent="0.25">
      <c r="B1923" s="144"/>
      <c r="Q1923" t="str">
        <f t="shared" si="29"/>
        <v/>
      </c>
    </row>
    <row r="1924" spans="2:17" x14ac:dyDescent="0.25">
      <c r="B1924" s="144"/>
      <c r="Q1924" t="str">
        <f t="shared" si="29"/>
        <v/>
      </c>
    </row>
    <row r="1925" spans="2:17" x14ac:dyDescent="0.25">
      <c r="B1925" s="144"/>
      <c r="Q1925" t="str">
        <f t="shared" si="29"/>
        <v/>
      </c>
    </row>
    <row r="1926" spans="2:17" x14ac:dyDescent="0.25">
      <c r="B1926" s="144"/>
      <c r="Q1926" t="str">
        <f t="shared" si="29"/>
        <v/>
      </c>
    </row>
    <row r="1927" spans="2:17" x14ac:dyDescent="0.25">
      <c r="B1927" s="144"/>
      <c r="Q1927" t="str">
        <f t="shared" si="29"/>
        <v/>
      </c>
    </row>
    <row r="1928" spans="2:17" x14ac:dyDescent="0.25">
      <c r="B1928" s="144"/>
      <c r="Q1928" t="str">
        <f t="shared" ref="Q1928:Q1991" si="30">IF(B1928="","",IF(D1928=0,MAX(SUM(E1928:M1928)-P1928,0),(SUM(E1928:F1928)-P1928)))</f>
        <v/>
      </c>
    </row>
    <row r="1929" spans="2:17" x14ac:dyDescent="0.25">
      <c r="B1929" s="144"/>
      <c r="Q1929" t="str">
        <f t="shared" si="30"/>
        <v/>
      </c>
    </row>
    <row r="1930" spans="2:17" x14ac:dyDescent="0.25">
      <c r="B1930" s="144"/>
      <c r="Q1930" t="str">
        <f t="shared" si="30"/>
        <v/>
      </c>
    </row>
    <row r="1931" spans="2:17" x14ac:dyDescent="0.25">
      <c r="B1931" s="144"/>
      <c r="Q1931" t="str">
        <f t="shared" si="30"/>
        <v/>
      </c>
    </row>
    <row r="1932" spans="2:17" x14ac:dyDescent="0.25">
      <c r="B1932" s="144"/>
      <c r="Q1932" t="str">
        <f t="shared" si="30"/>
        <v/>
      </c>
    </row>
    <row r="1933" spans="2:17" x14ac:dyDescent="0.25">
      <c r="B1933" s="144"/>
      <c r="Q1933" t="str">
        <f t="shared" si="30"/>
        <v/>
      </c>
    </row>
    <row r="1934" spans="2:17" x14ac:dyDescent="0.25">
      <c r="B1934" s="144"/>
      <c r="Q1934" t="str">
        <f t="shared" si="30"/>
        <v/>
      </c>
    </row>
    <row r="1935" spans="2:17" x14ac:dyDescent="0.25">
      <c r="B1935" s="144"/>
      <c r="Q1935" t="str">
        <f t="shared" si="30"/>
        <v/>
      </c>
    </row>
    <row r="1936" spans="2:17" x14ac:dyDescent="0.25">
      <c r="B1936" s="144"/>
      <c r="Q1936" t="str">
        <f t="shared" si="30"/>
        <v/>
      </c>
    </row>
    <row r="1937" spans="2:17" x14ac:dyDescent="0.25">
      <c r="B1937" s="144"/>
      <c r="Q1937" t="str">
        <f t="shared" si="30"/>
        <v/>
      </c>
    </row>
    <row r="1938" spans="2:17" x14ac:dyDescent="0.25">
      <c r="B1938" s="144"/>
      <c r="Q1938" t="str">
        <f t="shared" si="30"/>
        <v/>
      </c>
    </row>
    <row r="1939" spans="2:17" x14ac:dyDescent="0.25">
      <c r="B1939" s="144"/>
      <c r="Q1939" t="str">
        <f t="shared" si="30"/>
        <v/>
      </c>
    </row>
    <row r="1940" spans="2:17" x14ac:dyDescent="0.25">
      <c r="B1940" s="144"/>
      <c r="Q1940" t="str">
        <f t="shared" si="30"/>
        <v/>
      </c>
    </row>
    <row r="1941" spans="2:17" x14ac:dyDescent="0.25">
      <c r="B1941" s="144"/>
      <c r="Q1941" t="str">
        <f t="shared" si="30"/>
        <v/>
      </c>
    </row>
    <row r="1942" spans="2:17" x14ac:dyDescent="0.25">
      <c r="B1942" s="144"/>
      <c r="Q1942" t="str">
        <f t="shared" si="30"/>
        <v/>
      </c>
    </row>
    <row r="1943" spans="2:17" x14ac:dyDescent="0.25">
      <c r="B1943" s="144"/>
      <c r="Q1943" t="str">
        <f t="shared" si="30"/>
        <v/>
      </c>
    </row>
    <row r="1944" spans="2:17" x14ac:dyDescent="0.25">
      <c r="B1944" s="144"/>
      <c r="Q1944" t="str">
        <f t="shared" si="30"/>
        <v/>
      </c>
    </row>
    <row r="1945" spans="2:17" x14ac:dyDescent="0.25">
      <c r="B1945" s="144"/>
      <c r="Q1945" t="str">
        <f t="shared" si="30"/>
        <v/>
      </c>
    </row>
    <row r="1946" spans="2:17" x14ac:dyDescent="0.25">
      <c r="B1946" s="144"/>
      <c r="Q1946" t="str">
        <f t="shared" si="30"/>
        <v/>
      </c>
    </row>
    <row r="1947" spans="2:17" x14ac:dyDescent="0.25">
      <c r="B1947" s="144"/>
      <c r="Q1947" t="str">
        <f t="shared" si="30"/>
        <v/>
      </c>
    </row>
    <row r="1948" spans="2:17" x14ac:dyDescent="0.25">
      <c r="B1948" s="144"/>
      <c r="Q1948" t="str">
        <f t="shared" si="30"/>
        <v/>
      </c>
    </row>
    <row r="1949" spans="2:17" x14ac:dyDescent="0.25">
      <c r="B1949" s="144"/>
      <c r="Q1949" t="str">
        <f t="shared" si="30"/>
        <v/>
      </c>
    </row>
    <row r="1950" spans="2:17" x14ac:dyDescent="0.25">
      <c r="B1950" s="144"/>
      <c r="Q1950" t="str">
        <f t="shared" si="30"/>
        <v/>
      </c>
    </row>
    <row r="1951" spans="2:17" x14ac:dyDescent="0.25">
      <c r="B1951" s="144"/>
      <c r="Q1951" t="str">
        <f t="shared" si="30"/>
        <v/>
      </c>
    </row>
    <row r="1952" spans="2:17" x14ac:dyDescent="0.25">
      <c r="B1952" s="144"/>
      <c r="Q1952" t="str">
        <f t="shared" si="30"/>
        <v/>
      </c>
    </row>
    <row r="1953" spans="2:17" x14ac:dyDescent="0.25">
      <c r="B1953" s="144"/>
      <c r="Q1953" t="str">
        <f t="shared" si="30"/>
        <v/>
      </c>
    </row>
    <row r="1954" spans="2:17" x14ac:dyDescent="0.25">
      <c r="B1954" s="144"/>
      <c r="Q1954" t="str">
        <f t="shared" si="30"/>
        <v/>
      </c>
    </row>
    <row r="1955" spans="2:17" x14ac:dyDescent="0.25">
      <c r="B1955" s="144"/>
      <c r="Q1955" t="str">
        <f t="shared" si="30"/>
        <v/>
      </c>
    </row>
    <row r="1956" spans="2:17" x14ac:dyDescent="0.25">
      <c r="B1956" s="144"/>
      <c r="Q1956" t="str">
        <f t="shared" si="30"/>
        <v/>
      </c>
    </row>
    <row r="1957" spans="2:17" x14ac:dyDescent="0.25">
      <c r="B1957" s="144"/>
      <c r="Q1957" t="str">
        <f t="shared" si="30"/>
        <v/>
      </c>
    </row>
    <row r="1958" spans="2:17" x14ac:dyDescent="0.25">
      <c r="B1958" s="144"/>
      <c r="Q1958" t="str">
        <f t="shared" si="30"/>
        <v/>
      </c>
    </row>
    <row r="1959" spans="2:17" x14ac:dyDescent="0.25">
      <c r="B1959" s="144"/>
      <c r="Q1959" t="str">
        <f t="shared" si="30"/>
        <v/>
      </c>
    </row>
    <row r="1960" spans="2:17" x14ac:dyDescent="0.25">
      <c r="B1960" s="144"/>
      <c r="Q1960" t="str">
        <f t="shared" si="30"/>
        <v/>
      </c>
    </row>
    <row r="1961" spans="2:17" x14ac:dyDescent="0.25">
      <c r="B1961" s="144"/>
      <c r="Q1961" t="str">
        <f t="shared" si="30"/>
        <v/>
      </c>
    </row>
    <row r="1962" spans="2:17" x14ac:dyDescent="0.25">
      <c r="B1962" s="144"/>
      <c r="Q1962" t="str">
        <f t="shared" si="30"/>
        <v/>
      </c>
    </row>
    <row r="1963" spans="2:17" x14ac:dyDescent="0.25">
      <c r="B1963" s="144"/>
      <c r="Q1963" t="str">
        <f t="shared" si="30"/>
        <v/>
      </c>
    </row>
    <row r="1964" spans="2:17" x14ac:dyDescent="0.25">
      <c r="B1964" s="144"/>
      <c r="Q1964" t="str">
        <f t="shared" si="30"/>
        <v/>
      </c>
    </row>
    <row r="1965" spans="2:17" x14ac:dyDescent="0.25">
      <c r="B1965" s="144"/>
      <c r="Q1965" t="str">
        <f t="shared" si="30"/>
        <v/>
      </c>
    </row>
    <row r="1966" spans="2:17" x14ac:dyDescent="0.25">
      <c r="B1966" s="144"/>
      <c r="Q1966" t="str">
        <f t="shared" si="30"/>
        <v/>
      </c>
    </row>
    <row r="1967" spans="2:17" x14ac:dyDescent="0.25">
      <c r="B1967" s="144"/>
      <c r="Q1967" t="str">
        <f t="shared" si="30"/>
        <v/>
      </c>
    </row>
    <row r="1968" spans="2:17" x14ac:dyDescent="0.25">
      <c r="B1968" s="144"/>
      <c r="Q1968" t="str">
        <f t="shared" si="30"/>
        <v/>
      </c>
    </row>
    <row r="1969" spans="2:17" x14ac:dyDescent="0.25">
      <c r="B1969" s="144"/>
      <c r="Q1969" t="str">
        <f t="shared" si="30"/>
        <v/>
      </c>
    </row>
    <row r="1970" spans="2:17" x14ac:dyDescent="0.25">
      <c r="B1970" s="144"/>
      <c r="Q1970" t="str">
        <f t="shared" si="30"/>
        <v/>
      </c>
    </row>
    <row r="1971" spans="2:17" x14ac:dyDescent="0.25">
      <c r="B1971" s="144"/>
      <c r="Q1971" t="str">
        <f t="shared" si="30"/>
        <v/>
      </c>
    </row>
    <row r="1972" spans="2:17" x14ac:dyDescent="0.25">
      <c r="B1972" s="144"/>
      <c r="Q1972" t="str">
        <f t="shared" si="30"/>
        <v/>
      </c>
    </row>
    <row r="1973" spans="2:17" x14ac:dyDescent="0.25">
      <c r="B1973" s="144"/>
      <c r="Q1973" t="str">
        <f t="shared" si="30"/>
        <v/>
      </c>
    </row>
    <row r="1974" spans="2:17" x14ac:dyDescent="0.25">
      <c r="B1974" s="144"/>
      <c r="Q1974" t="str">
        <f t="shared" si="30"/>
        <v/>
      </c>
    </row>
    <row r="1975" spans="2:17" x14ac:dyDescent="0.25">
      <c r="B1975" s="144"/>
      <c r="Q1975" t="str">
        <f t="shared" si="30"/>
        <v/>
      </c>
    </row>
    <row r="1976" spans="2:17" x14ac:dyDescent="0.25">
      <c r="B1976" s="144"/>
      <c r="Q1976" t="str">
        <f t="shared" si="30"/>
        <v/>
      </c>
    </row>
    <row r="1977" spans="2:17" x14ac:dyDescent="0.25">
      <c r="B1977" s="144"/>
      <c r="Q1977" t="str">
        <f t="shared" si="30"/>
        <v/>
      </c>
    </row>
    <row r="1978" spans="2:17" x14ac:dyDescent="0.25">
      <c r="B1978" s="144"/>
      <c r="Q1978" t="str">
        <f t="shared" si="30"/>
        <v/>
      </c>
    </row>
    <row r="1979" spans="2:17" x14ac:dyDescent="0.25">
      <c r="B1979" s="144"/>
      <c r="Q1979" t="str">
        <f t="shared" si="30"/>
        <v/>
      </c>
    </row>
    <row r="1980" spans="2:17" x14ac:dyDescent="0.25">
      <c r="B1980" s="144"/>
      <c r="Q1980" t="str">
        <f t="shared" si="30"/>
        <v/>
      </c>
    </row>
    <row r="1981" spans="2:17" x14ac:dyDescent="0.25">
      <c r="B1981" s="144"/>
      <c r="Q1981" t="str">
        <f t="shared" si="30"/>
        <v/>
      </c>
    </row>
    <row r="1982" spans="2:17" x14ac:dyDescent="0.25">
      <c r="B1982" s="144"/>
      <c r="Q1982" t="str">
        <f t="shared" si="30"/>
        <v/>
      </c>
    </row>
    <row r="1983" spans="2:17" x14ac:dyDescent="0.25">
      <c r="B1983" s="144"/>
      <c r="Q1983" t="str">
        <f t="shared" si="30"/>
        <v/>
      </c>
    </row>
    <row r="1984" spans="2:17" x14ac:dyDescent="0.25">
      <c r="B1984" s="144"/>
      <c r="Q1984" t="str">
        <f t="shared" si="30"/>
        <v/>
      </c>
    </row>
    <row r="1985" spans="2:17" x14ac:dyDescent="0.25">
      <c r="B1985" s="144"/>
      <c r="Q1985" t="str">
        <f t="shared" si="30"/>
        <v/>
      </c>
    </row>
    <row r="1986" spans="2:17" x14ac:dyDescent="0.25">
      <c r="B1986" s="144"/>
      <c r="Q1986" t="str">
        <f t="shared" si="30"/>
        <v/>
      </c>
    </row>
    <row r="1987" spans="2:17" x14ac:dyDescent="0.25">
      <c r="B1987" s="144"/>
      <c r="Q1987" t="str">
        <f t="shared" si="30"/>
        <v/>
      </c>
    </row>
    <row r="1988" spans="2:17" x14ac:dyDescent="0.25">
      <c r="B1988" s="144"/>
      <c r="Q1988" t="str">
        <f t="shared" si="30"/>
        <v/>
      </c>
    </row>
    <row r="1989" spans="2:17" x14ac:dyDescent="0.25">
      <c r="B1989" s="144"/>
      <c r="Q1989" t="str">
        <f t="shared" si="30"/>
        <v/>
      </c>
    </row>
    <row r="1990" spans="2:17" x14ac:dyDescent="0.25">
      <c r="B1990" s="144"/>
      <c r="Q1990" t="str">
        <f t="shared" si="30"/>
        <v/>
      </c>
    </row>
    <row r="1991" spans="2:17" x14ac:dyDescent="0.25">
      <c r="B1991" s="144"/>
      <c r="Q1991" t="str">
        <f t="shared" si="30"/>
        <v/>
      </c>
    </row>
    <row r="1992" spans="2:17" x14ac:dyDescent="0.25">
      <c r="B1992" s="144"/>
      <c r="Q1992" t="str">
        <f t="shared" ref="Q1992:Q2055" si="31">IF(B1992="","",IF(D1992=0,MAX(SUM(E1992:M1992)-P1992,0),(SUM(E1992:F1992)-P1992)))</f>
        <v/>
      </c>
    </row>
    <row r="1993" spans="2:17" x14ac:dyDescent="0.25">
      <c r="B1993" s="144"/>
      <c r="Q1993" t="str">
        <f t="shared" si="31"/>
        <v/>
      </c>
    </row>
    <row r="1994" spans="2:17" x14ac:dyDescent="0.25">
      <c r="B1994" s="144"/>
      <c r="Q1994" t="str">
        <f t="shared" si="31"/>
        <v/>
      </c>
    </row>
    <row r="1995" spans="2:17" x14ac:dyDescent="0.25">
      <c r="B1995" s="144"/>
      <c r="Q1995" t="str">
        <f t="shared" si="31"/>
        <v/>
      </c>
    </row>
    <row r="1996" spans="2:17" x14ac:dyDescent="0.25">
      <c r="B1996" s="144"/>
      <c r="Q1996" t="str">
        <f t="shared" si="31"/>
        <v/>
      </c>
    </row>
    <row r="1997" spans="2:17" x14ac:dyDescent="0.25">
      <c r="B1997" s="144"/>
      <c r="Q1997" t="str">
        <f t="shared" si="31"/>
        <v/>
      </c>
    </row>
    <row r="1998" spans="2:17" x14ac:dyDescent="0.25">
      <c r="B1998" s="144"/>
      <c r="Q1998" t="str">
        <f t="shared" si="31"/>
        <v/>
      </c>
    </row>
    <row r="1999" spans="2:17" x14ac:dyDescent="0.25">
      <c r="B1999" s="144"/>
      <c r="Q1999" t="str">
        <f t="shared" si="31"/>
        <v/>
      </c>
    </row>
    <row r="2000" spans="2:17" x14ac:dyDescent="0.25">
      <c r="B2000" s="144"/>
      <c r="Q2000" t="str">
        <f t="shared" si="31"/>
        <v/>
      </c>
    </row>
    <row r="2001" spans="2:17" x14ac:dyDescent="0.25">
      <c r="B2001" s="144"/>
      <c r="Q2001" t="str">
        <f t="shared" si="31"/>
        <v/>
      </c>
    </row>
    <row r="2002" spans="2:17" x14ac:dyDescent="0.25">
      <c r="B2002" s="144"/>
      <c r="Q2002" t="str">
        <f t="shared" si="31"/>
        <v/>
      </c>
    </row>
    <row r="2003" spans="2:17" x14ac:dyDescent="0.25">
      <c r="B2003" s="144"/>
      <c r="Q2003" t="str">
        <f t="shared" si="31"/>
        <v/>
      </c>
    </row>
    <row r="2004" spans="2:17" x14ac:dyDescent="0.25">
      <c r="B2004" s="144"/>
      <c r="Q2004" t="str">
        <f t="shared" si="31"/>
        <v/>
      </c>
    </row>
    <row r="2005" spans="2:17" x14ac:dyDescent="0.25">
      <c r="B2005" s="144"/>
      <c r="Q2005" t="str">
        <f t="shared" si="31"/>
        <v/>
      </c>
    </row>
    <row r="2006" spans="2:17" x14ac:dyDescent="0.25">
      <c r="B2006" s="144"/>
      <c r="Q2006" t="str">
        <f t="shared" si="31"/>
        <v/>
      </c>
    </row>
    <row r="2007" spans="2:17" x14ac:dyDescent="0.25">
      <c r="B2007" s="144"/>
      <c r="Q2007" t="str">
        <f t="shared" si="31"/>
        <v/>
      </c>
    </row>
    <row r="2008" spans="2:17" x14ac:dyDescent="0.25">
      <c r="B2008" s="144"/>
      <c r="Q2008" t="str">
        <f t="shared" si="31"/>
        <v/>
      </c>
    </row>
    <row r="2009" spans="2:17" x14ac:dyDescent="0.25">
      <c r="B2009" s="144"/>
      <c r="Q2009" t="str">
        <f t="shared" si="31"/>
        <v/>
      </c>
    </row>
    <row r="2010" spans="2:17" x14ac:dyDescent="0.25">
      <c r="B2010" s="144"/>
      <c r="Q2010" t="str">
        <f t="shared" si="31"/>
        <v/>
      </c>
    </row>
    <row r="2011" spans="2:17" x14ac:dyDescent="0.25">
      <c r="B2011" s="144"/>
      <c r="Q2011" t="str">
        <f t="shared" si="31"/>
        <v/>
      </c>
    </row>
    <row r="2012" spans="2:17" x14ac:dyDescent="0.25">
      <c r="B2012" s="144"/>
      <c r="Q2012" t="str">
        <f t="shared" si="31"/>
        <v/>
      </c>
    </row>
    <row r="2013" spans="2:17" x14ac:dyDescent="0.25">
      <c r="B2013" s="144"/>
      <c r="Q2013" t="str">
        <f t="shared" si="31"/>
        <v/>
      </c>
    </row>
    <row r="2014" spans="2:17" x14ac:dyDescent="0.25">
      <c r="B2014" s="144"/>
      <c r="Q2014" t="str">
        <f t="shared" si="31"/>
        <v/>
      </c>
    </row>
    <row r="2015" spans="2:17" x14ac:dyDescent="0.25">
      <c r="B2015" s="144"/>
      <c r="Q2015" t="str">
        <f t="shared" si="31"/>
        <v/>
      </c>
    </row>
    <row r="2016" spans="2:17" x14ac:dyDescent="0.25">
      <c r="B2016" s="144"/>
      <c r="Q2016" t="str">
        <f t="shared" si="31"/>
        <v/>
      </c>
    </row>
    <row r="2017" spans="2:17" x14ac:dyDescent="0.25">
      <c r="B2017" s="144"/>
      <c r="Q2017" t="str">
        <f t="shared" si="31"/>
        <v/>
      </c>
    </row>
    <row r="2018" spans="2:17" x14ac:dyDescent="0.25">
      <c r="B2018" s="144"/>
      <c r="Q2018" t="str">
        <f t="shared" si="31"/>
        <v/>
      </c>
    </row>
    <row r="2019" spans="2:17" x14ac:dyDescent="0.25">
      <c r="B2019" s="144"/>
      <c r="Q2019" t="str">
        <f t="shared" si="31"/>
        <v/>
      </c>
    </row>
    <row r="2020" spans="2:17" x14ac:dyDescent="0.25">
      <c r="B2020" s="144"/>
      <c r="Q2020" t="str">
        <f t="shared" si="31"/>
        <v/>
      </c>
    </row>
    <row r="2021" spans="2:17" x14ac:dyDescent="0.25">
      <c r="B2021" s="144"/>
      <c r="Q2021" t="str">
        <f t="shared" si="31"/>
        <v/>
      </c>
    </row>
    <row r="2022" spans="2:17" x14ac:dyDescent="0.25">
      <c r="B2022" s="144"/>
      <c r="Q2022" t="str">
        <f t="shared" si="31"/>
        <v/>
      </c>
    </row>
    <row r="2023" spans="2:17" x14ac:dyDescent="0.25">
      <c r="B2023" s="144"/>
      <c r="Q2023" t="str">
        <f t="shared" si="31"/>
        <v/>
      </c>
    </row>
    <row r="2024" spans="2:17" x14ac:dyDescent="0.25">
      <c r="B2024" s="144"/>
      <c r="Q2024" t="str">
        <f t="shared" si="31"/>
        <v/>
      </c>
    </row>
    <row r="2025" spans="2:17" x14ac:dyDescent="0.25">
      <c r="B2025" s="144"/>
      <c r="Q2025" t="str">
        <f t="shared" si="31"/>
        <v/>
      </c>
    </row>
    <row r="2026" spans="2:17" x14ac:dyDescent="0.25">
      <c r="B2026" s="144"/>
      <c r="Q2026" t="str">
        <f t="shared" si="31"/>
        <v/>
      </c>
    </row>
    <row r="2027" spans="2:17" x14ac:dyDescent="0.25">
      <c r="B2027" s="144"/>
      <c r="Q2027" t="str">
        <f t="shared" si="31"/>
        <v/>
      </c>
    </row>
    <row r="2028" spans="2:17" x14ac:dyDescent="0.25">
      <c r="B2028" s="144"/>
      <c r="Q2028" t="str">
        <f t="shared" si="31"/>
        <v/>
      </c>
    </row>
    <row r="2029" spans="2:17" x14ac:dyDescent="0.25">
      <c r="B2029" s="144"/>
      <c r="Q2029" t="str">
        <f t="shared" si="31"/>
        <v/>
      </c>
    </row>
    <row r="2030" spans="2:17" x14ac:dyDescent="0.25">
      <c r="B2030" s="144"/>
      <c r="Q2030" t="str">
        <f t="shared" si="31"/>
        <v/>
      </c>
    </row>
    <row r="2031" spans="2:17" x14ac:dyDescent="0.25">
      <c r="B2031" s="144"/>
      <c r="Q2031" t="str">
        <f t="shared" si="31"/>
        <v/>
      </c>
    </row>
    <row r="2032" spans="2:17" x14ac:dyDescent="0.25">
      <c r="B2032" s="144"/>
      <c r="Q2032" t="str">
        <f t="shared" si="31"/>
        <v/>
      </c>
    </row>
    <row r="2033" spans="2:17" x14ac:dyDescent="0.25">
      <c r="B2033" s="144"/>
      <c r="Q2033" t="str">
        <f t="shared" si="31"/>
        <v/>
      </c>
    </row>
    <row r="2034" spans="2:17" x14ac:dyDescent="0.25">
      <c r="B2034" s="144"/>
      <c r="Q2034" t="str">
        <f t="shared" si="31"/>
        <v/>
      </c>
    </row>
    <row r="2035" spans="2:17" x14ac:dyDescent="0.25">
      <c r="B2035" s="144"/>
      <c r="Q2035" t="str">
        <f t="shared" si="31"/>
        <v/>
      </c>
    </row>
    <row r="2036" spans="2:17" x14ac:dyDescent="0.25">
      <c r="B2036" s="144"/>
      <c r="Q2036" t="str">
        <f t="shared" si="31"/>
        <v/>
      </c>
    </row>
    <row r="2037" spans="2:17" x14ac:dyDescent="0.25">
      <c r="B2037" s="144"/>
      <c r="Q2037" t="str">
        <f t="shared" si="31"/>
        <v/>
      </c>
    </row>
    <row r="2038" spans="2:17" x14ac:dyDescent="0.25">
      <c r="B2038" s="144"/>
      <c r="Q2038" t="str">
        <f t="shared" si="31"/>
        <v/>
      </c>
    </row>
    <row r="2039" spans="2:17" x14ac:dyDescent="0.25">
      <c r="B2039" s="144"/>
      <c r="Q2039" t="str">
        <f t="shared" si="31"/>
        <v/>
      </c>
    </row>
    <row r="2040" spans="2:17" x14ac:dyDescent="0.25">
      <c r="B2040" s="144"/>
      <c r="Q2040" t="str">
        <f t="shared" si="31"/>
        <v/>
      </c>
    </row>
    <row r="2041" spans="2:17" x14ac:dyDescent="0.25">
      <c r="B2041" s="144"/>
      <c r="Q2041" t="str">
        <f t="shared" si="31"/>
        <v/>
      </c>
    </row>
    <row r="2042" spans="2:17" x14ac:dyDescent="0.25">
      <c r="B2042" s="144"/>
      <c r="Q2042" t="str">
        <f t="shared" si="31"/>
        <v/>
      </c>
    </row>
    <row r="2043" spans="2:17" x14ac:dyDescent="0.25">
      <c r="B2043" s="144"/>
      <c r="Q2043" t="str">
        <f t="shared" si="31"/>
        <v/>
      </c>
    </row>
    <row r="2044" spans="2:17" x14ac:dyDescent="0.25">
      <c r="B2044" s="144"/>
      <c r="Q2044" t="str">
        <f t="shared" si="31"/>
        <v/>
      </c>
    </row>
    <row r="2045" spans="2:17" x14ac:dyDescent="0.25">
      <c r="B2045" s="144"/>
      <c r="Q2045" t="str">
        <f t="shared" si="31"/>
        <v/>
      </c>
    </row>
    <row r="2046" spans="2:17" x14ac:dyDescent="0.25">
      <c r="B2046" s="144"/>
      <c r="Q2046" t="str">
        <f t="shared" si="31"/>
        <v/>
      </c>
    </row>
    <row r="2047" spans="2:17" x14ac:dyDescent="0.25">
      <c r="B2047" s="144"/>
      <c r="Q2047" t="str">
        <f t="shared" si="31"/>
        <v/>
      </c>
    </row>
    <row r="2048" spans="2:17" x14ac:dyDescent="0.25">
      <c r="B2048" s="144"/>
      <c r="Q2048" t="str">
        <f t="shared" si="31"/>
        <v/>
      </c>
    </row>
    <row r="2049" spans="2:17" x14ac:dyDescent="0.25">
      <c r="B2049" s="144"/>
      <c r="Q2049" t="str">
        <f t="shared" si="31"/>
        <v/>
      </c>
    </row>
    <row r="2050" spans="2:17" x14ac:dyDescent="0.25">
      <c r="B2050" s="144"/>
      <c r="Q2050" t="str">
        <f t="shared" si="31"/>
        <v/>
      </c>
    </row>
    <row r="2051" spans="2:17" x14ac:dyDescent="0.25">
      <c r="B2051" s="144"/>
      <c r="Q2051" t="str">
        <f t="shared" si="31"/>
        <v/>
      </c>
    </row>
    <row r="2052" spans="2:17" x14ac:dyDescent="0.25">
      <c r="B2052" s="144"/>
      <c r="Q2052" t="str">
        <f t="shared" si="31"/>
        <v/>
      </c>
    </row>
    <row r="2053" spans="2:17" x14ac:dyDescent="0.25">
      <c r="B2053" s="144"/>
      <c r="Q2053" t="str">
        <f t="shared" si="31"/>
        <v/>
      </c>
    </row>
    <row r="2054" spans="2:17" x14ac:dyDescent="0.25">
      <c r="B2054" s="144"/>
      <c r="Q2054" t="str">
        <f t="shared" si="31"/>
        <v/>
      </c>
    </row>
    <row r="2055" spans="2:17" x14ac:dyDescent="0.25">
      <c r="B2055" s="144"/>
      <c r="Q2055" t="str">
        <f t="shared" si="31"/>
        <v/>
      </c>
    </row>
    <row r="2056" spans="2:17" x14ac:dyDescent="0.25">
      <c r="B2056" s="144"/>
      <c r="Q2056" t="str">
        <f t="shared" ref="Q2056:Q2119" si="32">IF(B2056="","",IF(D2056=0,MAX(SUM(E2056:M2056)-P2056,0),(SUM(E2056:F2056)-P2056)))</f>
        <v/>
      </c>
    </row>
    <row r="2057" spans="2:17" x14ac:dyDescent="0.25">
      <c r="B2057" s="144"/>
      <c r="Q2057" t="str">
        <f t="shared" si="32"/>
        <v/>
      </c>
    </row>
    <row r="2058" spans="2:17" x14ac:dyDescent="0.25">
      <c r="B2058" s="144"/>
      <c r="Q2058" t="str">
        <f t="shared" si="32"/>
        <v/>
      </c>
    </row>
    <row r="2059" spans="2:17" x14ac:dyDescent="0.25">
      <c r="B2059" s="144"/>
      <c r="Q2059" t="str">
        <f t="shared" si="32"/>
        <v/>
      </c>
    </row>
    <row r="2060" spans="2:17" x14ac:dyDescent="0.25">
      <c r="B2060" s="144"/>
      <c r="Q2060" t="str">
        <f t="shared" si="32"/>
        <v/>
      </c>
    </row>
    <row r="2061" spans="2:17" x14ac:dyDescent="0.25">
      <c r="B2061" s="144"/>
      <c r="Q2061" t="str">
        <f t="shared" si="32"/>
        <v/>
      </c>
    </row>
    <row r="2062" spans="2:17" x14ac:dyDescent="0.25">
      <c r="B2062" s="144"/>
      <c r="Q2062" t="str">
        <f t="shared" si="32"/>
        <v/>
      </c>
    </row>
    <row r="2063" spans="2:17" x14ac:dyDescent="0.25">
      <c r="B2063" s="144"/>
      <c r="Q2063" t="str">
        <f t="shared" si="32"/>
        <v/>
      </c>
    </row>
    <row r="2064" spans="2:17" x14ac:dyDescent="0.25">
      <c r="B2064" s="144"/>
      <c r="Q2064" t="str">
        <f t="shared" si="32"/>
        <v/>
      </c>
    </row>
    <row r="2065" spans="2:17" x14ac:dyDescent="0.25">
      <c r="B2065" s="144"/>
      <c r="Q2065" t="str">
        <f t="shared" si="32"/>
        <v/>
      </c>
    </row>
    <row r="2066" spans="2:17" x14ac:dyDescent="0.25">
      <c r="B2066" s="144"/>
      <c r="Q2066" t="str">
        <f t="shared" si="32"/>
        <v/>
      </c>
    </row>
    <row r="2067" spans="2:17" x14ac:dyDescent="0.25">
      <c r="B2067" s="144"/>
      <c r="Q2067" t="str">
        <f t="shared" si="32"/>
        <v/>
      </c>
    </row>
    <row r="2068" spans="2:17" x14ac:dyDescent="0.25">
      <c r="B2068" s="144"/>
      <c r="Q2068" t="str">
        <f t="shared" si="32"/>
        <v/>
      </c>
    </row>
    <row r="2069" spans="2:17" x14ac:dyDescent="0.25">
      <c r="B2069" s="144"/>
      <c r="Q2069" t="str">
        <f t="shared" si="32"/>
        <v/>
      </c>
    </row>
    <row r="2070" spans="2:17" x14ac:dyDescent="0.25">
      <c r="B2070" s="144"/>
      <c r="Q2070" t="str">
        <f t="shared" si="32"/>
        <v/>
      </c>
    </row>
    <row r="2071" spans="2:17" x14ac:dyDescent="0.25">
      <c r="B2071" s="144"/>
      <c r="Q2071" t="str">
        <f t="shared" si="32"/>
        <v/>
      </c>
    </row>
    <row r="2072" spans="2:17" x14ac:dyDescent="0.25">
      <c r="B2072" s="144"/>
      <c r="Q2072" t="str">
        <f t="shared" si="32"/>
        <v/>
      </c>
    </row>
    <row r="2073" spans="2:17" x14ac:dyDescent="0.25">
      <c r="B2073" s="144"/>
      <c r="Q2073" t="str">
        <f t="shared" si="32"/>
        <v/>
      </c>
    </row>
    <row r="2074" spans="2:17" x14ac:dyDescent="0.25">
      <c r="B2074" s="144"/>
      <c r="Q2074" t="str">
        <f t="shared" si="32"/>
        <v/>
      </c>
    </row>
    <row r="2075" spans="2:17" x14ac:dyDescent="0.25">
      <c r="B2075" s="144"/>
      <c r="Q2075" t="str">
        <f t="shared" si="32"/>
        <v/>
      </c>
    </row>
    <row r="2076" spans="2:17" x14ac:dyDescent="0.25">
      <c r="B2076" s="144"/>
      <c r="Q2076" t="str">
        <f t="shared" si="32"/>
        <v/>
      </c>
    </row>
    <row r="2077" spans="2:17" x14ac:dyDescent="0.25">
      <c r="B2077" s="144"/>
      <c r="Q2077" t="str">
        <f t="shared" si="32"/>
        <v/>
      </c>
    </row>
    <row r="2078" spans="2:17" x14ac:dyDescent="0.25">
      <c r="B2078" s="144"/>
      <c r="Q2078" t="str">
        <f t="shared" si="32"/>
        <v/>
      </c>
    </row>
    <row r="2079" spans="2:17" x14ac:dyDescent="0.25">
      <c r="B2079" s="144"/>
      <c r="Q2079" t="str">
        <f t="shared" si="32"/>
        <v/>
      </c>
    </row>
    <row r="2080" spans="2:17" x14ac:dyDescent="0.25">
      <c r="B2080" s="144"/>
      <c r="Q2080" t="str">
        <f t="shared" si="32"/>
        <v/>
      </c>
    </row>
    <row r="2081" spans="2:17" x14ac:dyDescent="0.25">
      <c r="B2081" s="144"/>
      <c r="Q2081" t="str">
        <f t="shared" si="32"/>
        <v/>
      </c>
    </row>
    <row r="2082" spans="2:17" x14ac:dyDescent="0.25">
      <c r="B2082" s="144"/>
      <c r="Q2082" t="str">
        <f t="shared" si="32"/>
        <v/>
      </c>
    </row>
    <row r="2083" spans="2:17" x14ac:dyDescent="0.25">
      <c r="B2083" s="144"/>
      <c r="Q2083" t="str">
        <f t="shared" si="32"/>
        <v/>
      </c>
    </row>
    <row r="2084" spans="2:17" x14ac:dyDescent="0.25">
      <c r="B2084" s="144"/>
      <c r="Q2084" t="str">
        <f t="shared" si="32"/>
        <v/>
      </c>
    </row>
    <row r="2085" spans="2:17" x14ac:dyDescent="0.25">
      <c r="B2085" s="144"/>
      <c r="Q2085" t="str">
        <f t="shared" si="32"/>
        <v/>
      </c>
    </row>
    <row r="2086" spans="2:17" x14ac:dyDescent="0.25">
      <c r="B2086" s="144"/>
      <c r="Q2086" t="str">
        <f t="shared" si="32"/>
        <v/>
      </c>
    </row>
    <row r="2087" spans="2:17" x14ac:dyDescent="0.25">
      <c r="B2087" s="144"/>
      <c r="Q2087" t="str">
        <f t="shared" si="32"/>
        <v/>
      </c>
    </row>
    <row r="2088" spans="2:17" x14ac:dyDescent="0.25">
      <c r="B2088" s="144"/>
      <c r="Q2088" t="str">
        <f t="shared" si="32"/>
        <v/>
      </c>
    </row>
    <row r="2089" spans="2:17" x14ac:dyDescent="0.25">
      <c r="B2089" s="144"/>
      <c r="Q2089" t="str">
        <f t="shared" si="32"/>
        <v/>
      </c>
    </row>
    <row r="2090" spans="2:17" x14ac:dyDescent="0.25">
      <c r="B2090" s="144"/>
      <c r="Q2090" t="str">
        <f t="shared" si="32"/>
        <v/>
      </c>
    </row>
    <row r="2091" spans="2:17" x14ac:dyDescent="0.25">
      <c r="B2091" s="144"/>
      <c r="Q2091" t="str">
        <f t="shared" si="32"/>
        <v/>
      </c>
    </row>
    <row r="2092" spans="2:17" x14ac:dyDescent="0.25">
      <c r="B2092" s="144"/>
      <c r="Q2092" t="str">
        <f t="shared" si="32"/>
        <v/>
      </c>
    </row>
    <row r="2093" spans="2:17" x14ac:dyDescent="0.25">
      <c r="B2093" s="144"/>
      <c r="Q2093" t="str">
        <f t="shared" si="32"/>
        <v/>
      </c>
    </row>
    <row r="2094" spans="2:17" x14ac:dyDescent="0.25">
      <c r="B2094" s="144"/>
      <c r="Q2094" t="str">
        <f t="shared" si="32"/>
        <v/>
      </c>
    </row>
    <row r="2095" spans="2:17" x14ac:dyDescent="0.25">
      <c r="B2095" s="144"/>
      <c r="Q2095" t="str">
        <f t="shared" si="32"/>
        <v/>
      </c>
    </row>
    <row r="2096" spans="2:17" x14ac:dyDescent="0.25">
      <c r="B2096" s="144"/>
      <c r="Q2096" t="str">
        <f t="shared" si="32"/>
        <v/>
      </c>
    </row>
    <row r="2097" spans="2:17" x14ac:dyDescent="0.25">
      <c r="B2097" s="144"/>
      <c r="Q2097" t="str">
        <f t="shared" si="32"/>
        <v/>
      </c>
    </row>
    <row r="2098" spans="2:17" x14ac:dyDescent="0.25">
      <c r="B2098" s="144"/>
      <c r="Q2098" t="str">
        <f t="shared" si="32"/>
        <v/>
      </c>
    </row>
    <row r="2099" spans="2:17" x14ac:dyDescent="0.25">
      <c r="B2099" s="144"/>
      <c r="Q2099" t="str">
        <f t="shared" si="32"/>
        <v/>
      </c>
    </row>
    <row r="2100" spans="2:17" x14ac:dyDescent="0.25">
      <c r="B2100" s="144"/>
      <c r="Q2100" t="str">
        <f t="shared" si="32"/>
        <v/>
      </c>
    </row>
    <row r="2101" spans="2:17" x14ac:dyDescent="0.25">
      <c r="B2101" s="144"/>
      <c r="Q2101" t="str">
        <f t="shared" si="32"/>
        <v/>
      </c>
    </row>
    <row r="2102" spans="2:17" x14ac:dyDescent="0.25">
      <c r="B2102" s="144"/>
      <c r="Q2102" t="str">
        <f t="shared" si="32"/>
        <v/>
      </c>
    </row>
    <row r="2103" spans="2:17" x14ac:dyDescent="0.25">
      <c r="B2103" s="144"/>
      <c r="Q2103" t="str">
        <f t="shared" si="32"/>
        <v/>
      </c>
    </row>
    <row r="2104" spans="2:17" x14ac:dyDescent="0.25">
      <c r="B2104" s="144"/>
      <c r="Q2104" t="str">
        <f t="shared" si="32"/>
        <v/>
      </c>
    </row>
    <row r="2105" spans="2:17" x14ac:dyDescent="0.25">
      <c r="B2105" s="144"/>
      <c r="Q2105" t="str">
        <f t="shared" si="32"/>
        <v/>
      </c>
    </row>
    <row r="2106" spans="2:17" x14ac:dyDescent="0.25">
      <c r="B2106" s="144"/>
      <c r="Q2106" t="str">
        <f t="shared" si="32"/>
        <v/>
      </c>
    </row>
    <row r="2107" spans="2:17" x14ac:dyDescent="0.25">
      <c r="B2107" s="144"/>
      <c r="Q2107" t="str">
        <f t="shared" si="32"/>
        <v/>
      </c>
    </row>
    <row r="2108" spans="2:17" x14ac:dyDescent="0.25">
      <c r="B2108" s="144"/>
      <c r="Q2108" t="str">
        <f t="shared" si="32"/>
        <v/>
      </c>
    </row>
    <row r="2109" spans="2:17" x14ac:dyDescent="0.25">
      <c r="B2109" s="144"/>
      <c r="Q2109" t="str">
        <f t="shared" si="32"/>
        <v/>
      </c>
    </row>
    <row r="2110" spans="2:17" x14ac:dyDescent="0.25">
      <c r="B2110" s="144"/>
      <c r="Q2110" t="str">
        <f t="shared" si="32"/>
        <v/>
      </c>
    </row>
    <row r="2111" spans="2:17" x14ac:dyDescent="0.25">
      <c r="B2111" s="144"/>
      <c r="Q2111" t="str">
        <f t="shared" si="32"/>
        <v/>
      </c>
    </row>
    <row r="2112" spans="2:17" x14ac:dyDescent="0.25">
      <c r="B2112" s="144"/>
      <c r="Q2112" t="str">
        <f t="shared" si="32"/>
        <v/>
      </c>
    </row>
    <row r="2113" spans="2:17" x14ac:dyDescent="0.25">
      <c r="B2113" s="144"/>
      <c r="Q2113" t="str">
        <f t="shared" si="32"/>
        <v/>
      </c>
    </row>
    <row r="2114" spans="2:17" x14ac:dyDescent="0.25">
      <c r="B2114" s="144"/>
      <c r="Q2114" t="str">
        <f t="shared" si="32"/>
        <v/>
      </c>
    </row>
    <row r="2115" spans="2:17" x14ac:dyDescent="0.25">
      <c r="B2115" s="144"/>
      <c r="Q2115" t="str">
        <f t="shared" si="32"/>
        <v/>
      </c>
    </row>
    <row r="2116" spans="2:17" x14ac:dyDescent="0.25">
      <c r="B2116" s="144"/>
      <c r="Q2116" t="str">
        <f t="shared" si="32"/>
        <v/>
      </c>
    </row>
    <row r="2117" spans="2:17" x14ac:dyDescent="0.25">
      <c r="B2117" s="144"/>
      <c r="Q2117" t="str">
        <f t="shared" si="32"/>
        <v/>
      </c>
    </row>
    <row r="2118" spans="2:17" x14ac:dyDescent="0.25">
      <c r="B2118" s="144"/>
      <c r="Q2118" t="str">
        <f t="shared" si="32"/>
        <v/>
      </c>
    </row>
    <row r="2119" spans="2:17" x14ac:dyDescent="0.25">
      <c r="B2119" s="144"/>
      <c r="Q2119" t="str">
        <f t="shared" si="32"/>
        <v/>
      </c>
    </row>
    <row r="2120" spans="2:17" x14ac:dyDescent="0.25">
      <c r="B2120" s="144"/>
      <c r="Q2120" t="str">
        <f t="shared" ref="Q2120:Q2183" si="33">IF(B2120="","",IF(D2120=0,MAX(SUM(E2120:M2120)-P2120,0),(SUM(E2120:F2120)-P2120)))</f>
        <v/>
      </c>
    </row>
    <row r="2121" spans="2:17" x14ac:dyDescent="0.25">
      <c r="B2121" s="144"/>
      <c r="Q2121" t="str">
        <f t="shared" si="33"/>
        <v/>
      </c>
    </row>
    <row r="2122" spans="2:17" x14ac:dyDescent="0.25">
      <c r="B2122" s="144"/>
      <c r="Q2122" t="str">
        <f t="shared" si="33"/>
        <v/>
      </c>
    </row>
    <row r="2123" spans="2:17" x14ac:dyDescent="0.25">
      <c r="B2123" s="144"/>
      <c r="Q2123" t="str">
        <f t="shared" si="33"/>
        <v/>
      </c>
    </row>
    <row r="2124" spans="2:17" x14ac:dyDescent="0.25">
      <c r="B2124" s="144"/>
      <c r="Q2124" t="str">
        <f t="shared" si="33"/>
        <v/>
      </c>
    </row>
    <row r="2125" spans="2:17" x14ac:dyDescent="0.25">
      <c r="B2125" s="144"/>
      <c r="Q2125" t="str">
        <f t="shared" si="33"/>
        <v/>
      </c>
    </row>
    <row r="2126" spans="2:17" x14ac:dyDescent="0.25">
      <c r="B2126" s="144"/>
      <c r="Q2126" t="str">
        <f t="shared" si="33"/>
        <v/>
      </c>
    </row>
    <row r="2127" spans="2:17" x14ac:dyDescent="0.25">
      <c r="B2127" s="144"/>
      <c r="Q2127" t="str">
        <f t="shared" si="33"/>
        <v/>
      </c>
    </row>
    <row r="2128" spans="2:17" x14ac:dyDescent="0.25">
      <c r="B2128" s="144"/>
      <c r="Q2128" t="str">
        <f t="shared" si="33"/>
        <v/>
      </c>
    </row>
    <row r="2129" spans="2:17" x14ac:dyDescent="0.25">
      <c r="B2129" s="144"/>
      <c r="Q2129" t="str">
        <f t="shared" si="33"/>
        <v/>
      </c>
    </row>
    <row r="2130" spans="2:17" x14ac:dyDescent="0.25">
      <c r="B2130" s="144"/>
      <c r="Q2130" t="str">
        <f t="shared" si="33"/>
        <v/>
      </c>
    </row>
    <row r="2131" spans="2:17" x14ac:dyDescent="0.25">
      <c r="B2131" s="144"/>
      <c r="Q2131" t="str">
        <f t="shared" si="33"/>
        <v/>
      </c>
    </row>
    <row r="2132" spans="2:17" x14ac:dyDescent="0.25">
      <c r="B2132" s="144"/>
      <c r="Q2132" t="str">
        <f t="shared" si="33"/>
        <v/>
      </c>
    </row>
    <row r="2133" spans="2:17" x14ac:dyDescent="0.25">
      <c r="B2133" s="144"/>
      <c r="Q2133" t="str">
        <f t="shared" si="33"/>
        <v/>
      </c>
    </row>
    <row r="2134" spans="2:17" x14ac:dyDescent="0.25">
      <c r="B2134" s="144"/>
      <c r="Q2134" t="str">
        <f t="shared" si="33"/>
        <v/>
      </c>
    </row>
    <row r="2135" spans="2:17" x14ac:dyDescent="0.25">
      <c r="B2135" s="144"/>
      <c r="Q2135" t="str">
        <f t="shared" si="33"/>
        <v/>
      </c>
    </row>
    <row r="2136" spans="2:17" x14ac:dyDescent="0.25">
      <c r="B2136" s="144"/>
      <c r="Q2136" t="str">
        <f t="shared" si="33"/>
        <v/>
      </c>
    </row>
    <row r="2137" spans="2:17" x14ac:dyDescent="0.25">
      <c r="B2137" s="144"/>
      <c r="Q2137" t="str">
        <f t="shared" si="33"/>
        <v/>
      </c>
    </row>
    <row r="2138" spans="2:17" x14ac:dyDescent="0.25">
      <c r="B2138" s="144"/>
      <c r="Q2138" t="str">
        <f t="shared" si="33"/>
        <v/>
      </c>
    </row>
    <row r="2139" spans="2:17" x14ac:dyDescent="0.25">
      <c r="B2139" s="144"/>
      <c r="Q2139" t="str">
        <f t="shared" si="33"/>
        <v/>
      </c>
    </row>
    <row r="2140" spans="2:17" x14ac:dyDescent="0.25">
      <c r="B2140" s="144"/>
      <c r="Q2140" t="str">
        <f t="shared" si="33"/>
        <v/>
      </c>
    </row>
    <row r="2141" spans="2:17" x14ac:dyDescent="0.25">
      <c r="B2141" s="144"/>
      <c r="Q2141" t="str">
        <f t="shared" si="33"/>
        <v/>
      </c>
    </row>
    <row r="2142" spans="2:17" x14ac:dyDescent="0.25">
      <c r="B2142" s="144"/>
      <c r="Q2142" t="str">
        <f t="shared" si="33"/>
        <v/>
      </c>
    </row>
    <row r="2143" spans="2:17" x14ac:dyDescent="0.25">
      <c r="B2143" s="144"/>
      <c r="Q2143" t="str">
        <f t="shared" si="33"/>
        <v/>
      </c>
    </row>
    <row r="2144" spans="2:17" x14ac:dyDescent="0.25">
      <c r="B2144" s="144"/>
      <c r="Q2144" t="str">
        <f t="shared" si="33"/>
        <v/>
      </c>
    </row>
    <row r="2145" spans="2:17" x14ac:dyDescent="0.25">
      <c r="B2145" s="144"/>
      <c r="Q2145" t="str">
        <f t="shared" si="33"/>
        <v/>
      </c>
    </row>
    <row r="2146" spans="2:17" x14ac:dyDescent="0.25">
      <c r="B2146" s="144"/>
      <c r="Q2146" t="str">
        <f t="shared" si="33"/>
        <v/>
      </c>
    </row>
    <row r="2147" spans="2:17" x14ac:dyDescent="0.25">
      <c r="B2147" s="144"/>
      <c r="Q2147" t="str">
        <f t="shared" si="33"/>
        <v/>
      </c>
    </row>
    <row r="2148" spans="2:17" x14ac:dyDescent="0.25">
      <c r="B2148" s="144"/>
      <c r="Q2148" t="str">
        <f t="shared" si="33"/>
        <v/>
      </c>
    </row>
    <row r="2149" spans="2:17" x14ac:dyDescent="0.25">
      <c r="B2149" s="144"/>
      <c r="Q2149" t="str">
        <f t="shared" si="33"/>
        <v/>
      </c>
    </row>
    <row r="2150" spans="2:17" x14ac:dyDescent="0.25">
      <c r="B2150" s="144"/>
      <c r="Q2150" t="str">
        <f t="shared" si="33"/>
        <v/>
      </c>
    </row>
    <row r="2151" spans="2:17" x14ac:dyDescent="0.25">
      <c r="B2151" s="144"/>
      <c r="Q2151" t="str">
        <f t="shared" si="33"/>
        <v/>
      </c>
    </row>
    <row r="2152" spans="2:17" x14ac:dyDescent="0.25">
      <c r="B2152" s="144"/>
      <c r="Q2152" t="str">
        <f t="shared" si="33"/>
        <v/>
      </c>
    </row>
    <row r="2153" spans="2:17" x14ac:dyDescent="0.25">
      <c r="B2153" s="144"/>
      <c r="Q2153" t="str">
        <f t="shared" si="33"/>
        <v/>
      </c>
    </row>
    <row r="2154" spans="2:17" x14ac:dyDescent="0.25">
      <c r="B2154" s="144"/>
      <c r="Q2154" t="str">
        <f t="shared" si="33"/>
        <v/>
      </c>
    </row>
    <row r="2155" spans="2:17" x14ac:dyDescent="0.25">
      <c r="B2155" s="144"/>
      <c r="Q2155" t="str">
        <f t="shared" si="33"/>
        <v/>
      </c>
    </row>
    <row r="2156" spans="2:17" x14ac:dyDescent="0.25">
      <c r="B2156" s="144"/>
      <c r="Q2156" t="str">
        <f t="shared" si="33"/>
        <v/>
      </c>
    </row>
    <row r="2157" spans="2:17" x14ac:dyDescent="0.25">
      <c r="B2157" s="144"/>
      <c r="Q2157" t="str">
        <f t="shared" si="33"/>
        <v/>
      </c>
    </row>
    <row r="2158" spans="2:17" x14ac:dyDescent="0.25">
      <c r="B2158" s="144"/>
      <c r="Q2158" t="str">
        <f t="shared" si="33"/>
        <v/>
      </c>
    </row>
    <row r="2159" spans="2:17" x14ac:dyDescent="0.25">
      <c r="B2159" s="144"/>
      <c r="Q2159" t="str">
        <f t="shared" si="33"/>
        <v/>
      </c>
    </row>
    <row r="2160" spans="2:17" x14ac:dyDescent="0.25">
      <c r="B2160" s="144"/>
      <c r="Q2160" t="str">
        <f t="shared" si="33"/>
        <v/>
      </c>
    </row>
    <row r="2161" spans="2:17" x14ac:dyDescent="0.25">
      <c r="B2161" s="144"/>
      <c r="Q2161" t="str">
        <f t="shared" si="33"/>
        <v/>
      </c>
    </row>
    <row r="2162" spans="2:17" x14ac:dyDescent="0.25">
      <c r="B2162" s="144"/>
      <c r="Q2162" t="str">
        <f t="shared" si="33"/>
        <v/>
      </c>
    </row>
    <row r="2163" spans="2:17" x14ac:dyDescent="0.25">
      <c r="B2163" s="144"/>
      <c r="Q2163" t="str">
        <f t="shared" si="33"/>
        <v/>
      </c>
    </row>
    <row r="2164" spans="2:17" x14ac:dyDescent="0.25">
      <c r="B2164" s="144"/>
      <c r="Q2164" t="str">
        <f t="shared" si="33"/>
        <v/>
      </c>
    </row>
    <row r="2165" spans="2:17" x14ac:dyDescent="0.25">
      <c r="B2165" s="144"/>
      <c r="Q2165" t="str">
        <f t="shared" si="33"/>
        <v/>
      </c>
    </row>
    <row r="2166" spans="2:17" x14ac:dyDescent="0.25">
      <c r="B2166" s="144"/>
      <c r="Q2166" t="str">
        <f t="shared" si="33"/>
        <v/>
      </c>
    </row>
    <row r="2167" spans="2:17" x14ac:dyDescent="0.25">
      <c r="B2167" s="144"/>
      <c r="Q2167" t="str">
        <f t="shared" si="33"/>
        <v/>
      </c>
    </row>
    <row r="2168" spans="2:17" x14ac:dyDescent="0.25">
      <c r="B2168" s="144"/>
      <c r="Q2168" t="str">
        <f t="shared" si="33"/>
        <v/>
      </c>
    </row>
    <row r="2169" spans="2:17" x14ac:dyDescent="0.25">
      <c r="B2169" s="144"/>
      <c r="Q2169" t="str">
        <f t="shared" si="33"/>
        <v/>
      </c>
    </row>
    <row r="2170" spans="2:17" x14ac:dyDescent="0.25">
      <c r="B2170" s="144"/>
      <c r="Q2170" t="str">
        <f t="shared" si="33"/>
        <v/>
      </c>
    </row>
    <row r="2171" spans="2:17" x14ac:dyDescent="0.25">
      <c r="B2171" s="144"/>
      <c r="Q2171" t="str">
        <f t="shared" si="33"/>
        <v/>
      </c>
    </row>
    <row r="2172" spans="2:17" x14ac:dyDescent="0.25">
      <c r="B2172" s="144"/>
      <c r="Q2172" t="str">
        <f t="shared" si="33"/>
        <v/>
      </c>
    </row>
    <row r="2173" spans="2:17" x14ac:dyDescent="0.25">
      <c r="B2173" s="144"/>
      <c r="Q2173" t="str">
        <f t="shared" si="33"/>
        <v/>
      </c>
    </row>
    <row r="2174" spans="2:17" x14ac:dyDescent="0.25">
      <c r="B2174" s="144"/>
      <c r="Q2174" t="str">
        <f t="shared" si="33"/>
        <v/>
      </c>
    </row>
    <row r="2175" spans="2:17" x14ac:dyDescent="0.25">
      <c r="B2175" s="144"/>
      <c r="Q2175" t="str">
        <f t="shared" si="33"/>
        <v/>
      </c>
    </row>
    <row r="2176" spans="2:17" x14ac:dyDescent="0.25">
      <c r="B2176" s="144"/>
      <c r="Q2176" t="str">
        <f t="shared" si="33"/>
        <v/>
      </c>
    </row>
    <row r="2177" spans="2:17" x14ac:dyDescent="0.25">
      <c r="B2177" s="144"/>
      <c r="Q2177" t="str">
        <f t="shared" si="33"/>
        <v/>
      </c>
    </row>
    <row r="2178" spans="2:17" x14ac:dyDescent="0.25">
      <c r="B2178" s="144"/>
      <c r="Q2178" t="str">
        <f t="shared" si="33"/>
        <v/>
      </c>
    </row>
    <row r="2179" spans="2:17" x14ac:dyDescent="0.25">
      <c r="B2179" s="144"/>
      <c r="Q2179" t="str">
        <f t="shared" si="33"/>
        <v/>
      </c>
    </row>
    <row r="2180" spans="2:17" x14ac:dyDescent="0.25">
      <c r="B2180" s="144"/>
      <c r="Q2180" t="str">
        <f t="shared" si="33"/>
        <v/>
      </c>
    </row>
    <row r="2181" spans="2:17" x14ac:dyDescent="0.25">
      <c r="B2181" s="144"/>
      <c r="Q2181" t="str">
        <f t="shared" si="33"/>
        <v/>
      </c>
    </row>
    <row r="2182" spans="2:17" x14ac:dyDescent="0.25">
      <c r="B2182" s="144"/>
      <c r="Q2182" t="str">
        <f t="shared" si="33"/>
        <v/>
      </c>
    </row>
    <row r="2183" spans="2:17" x14ac:dyDescent="0.25">
      <c r="B2183" s="144"/>
      <c r="Q2183" t="str">
        <f t="shared" si="33"/>
        <v/>
      </c>
    </row>
    <row r="2184" spans="2:17" x14ac:dyDescent="0.25">
      <c r="B2184" s="144"/>
      <c r="Q2184" t="str">
        <f t="shared" ref="Q2184:Q2225" si="34">IF(B2184="","",IF(D2184=0,MAX(SUM(E2184:M2184)-P2184,0),(SUM(E2184:F2184)-P2184)))</f>
        <v/>
      </c>
    </row>
    <row r="2185" spans="2:17" x14ac:dyDescent="0.25">
      <c r="B2185" s="144"/>
      <c r="Q2185" t="str">
        <f t="shared" si="34"/>
        <v/>
      </c>
    </row>
    <row r="2186" spans="2:17" x14ac:dyDescent="0.25">
      <c r="B2186" s="144"/>
      <c r="Q2186" t="str">
        <f t="shared" si="34"/>
        <v/>
      </c>
    </row>
    <row r="2187" spans="2:17" x14ac:dyDescent="0.25">
      <c r="B2187" s="144"/>
      <c r="Q2187" t="str">
        <f t="shared" si="34"/>
        <v/>
      </c>
    </row>
    <row r="2188" spans="2:17" x14ac:dyDescent="0.25">
      <c r="B2188" s="144"/>
      <c r="Q2188" t="str">
        <f t="shared" si="34"/>
        <v/>
      </c>
    </row>
    <row r="2189" spans="2:17" x14ac:dyDescent="0.25">
      <c r="B2189" s="144"/>
      <c r="Q2189" t="str">
        <f t="shared" si="34"/>
        <v/>
      </c>
    </row>
    <row r="2190" spans="2:17" x14ac:dyDescent="0.25">
      <c r="B2190" s="144"/>
      <c r="Q2190" t="str">
        <f t="shared" si="34"/>
        <v/>
      </c>
    </row>
    <row r="2191" spans="2:17" x14ac:dyDescent="0.25">
      <c r="B2191" s="144"/>
      <c r="Q2191" t="str">
        <f t="shared" si="34"/>
        <v/>
      </c>
    </row>
    <row r="2192" spans="2:17" x14ac:dyDescent="0.25">
      <c r="B2192" s="144"/>
      <c r="Q2192" t="str">
        <f t="shared" si="34"/>
        <v/>
      </c>
    </row>
    <row r="2193" spans="2:17" x14ac:dyDescent="0.25">
      <c r="B2193" s="144"/>
      <c r="Q2193" t="str">
        <f t="shared" si="34"/>
        <v/>
      </c>
    </row>
    <row r="2194" spans="2:17" x14ac:dyDescent="0.25">
      <c r="B2194" s="144"/>
      <c r="Q2194" t="str">
        <f t="shared" si="34"/>
        <v/>
      </c>
    </row>
    <row r="2195" spans="2:17" x14ac:dyDescent="0.25">
      <c r="B2195" s="144"/>
      <c r="Q2195" t="str">
        <f t="shared" si="34"/>
        <v/>
      </c>
    </row>
    <row r="2196" spans="2:17" x14ac:dyDescent="0.25">
      <c r="B2196" s="144"/>
      <c r="Q2196" t="str">
        <f t="shared" si="34"/>
        <v/>
      </c>
    </row>
    <row r="2197" spans="2:17" x14ac:dyDescent="0.25">
      <c r="B2197" s="144"/>
      <c r="Q2197" t="str">
        <f t="shared" si="34"/>
        <v/>
      </c>
    </row>
    <row r="2198" spans="2:17" x14ac:dyDescent="0.25">
      <c r="B2198" s="144"/>
      <c r="Q2198" t="str">
        <f t="shared" si="34"/>
        <v/>
      </c>
    </row>
    <row r="2199" spans="2:17" x14ac:dyDescent="0.25">
      <c r="B2199" s="144"/>
      <c r="Q2199" t="str">
        <f t="shared" si="34"/>
        <v/>
      </c>
    </row>
    <row r="2200" spans="2:17" x14ac:dyDescent="0.25">
      <c r="B2200" s="144"/>
      <c r="Q2200" t="str">
        <f t="shared" si="34"/>
        <v/>
      </c>
    </row>
    <row r="2201" spans="2:17" x14ac:dyDescent="0.25">
      <c r="B2201" s="144"/>
      <c r="Q2201" t="str">
        <f t="shared" si="34"/>
        <v/>
      </c>
    </row>
    <row r="2202" spans="2:17" x14ac:dyDescent="0.25">
      <c r="B2202" s="144"/>
      <c r="Q2202" t="str">
        <f t="shared" si="34"/>
        <v/>
      </c>
    </row>
    <row r="2203" spans="2:17" x14ac:dyDescent="0.25">
      <c r="B2203" s="144"/>
      <c r="Q2203" t="str">
        <f t="shared" si="34"/>
        <v/>
      </c>
    </row>
    <row r="2204" spans="2:17" x14ac:dyDescent="0.25">
      <c r="B2204" s="144"/>
      <c r="Q2204" t="str">
        <f t="shared" si="34"/>
        <v/>
      </c>
    </row>
    <row r="2205" spans="2:17" x14ac:dyDescent="0.25">
      <c r="B2205" s="144"/>
      <c r="Q2205" t="str">
        <f t="shared" si="34"/>
        <v/>
      </c>
    </row>
    <row r="2206" spans="2:17" x14ac:dyDescent="0.25">
      <c r="B2206" s="144"/>
      <c r="Q2206" t="str">
        <f t="shared" si="34"/>
        <v/>
      </c>
    </row>
    <row r="2207" spans="2:17" x14ac:dyDescent="0.25">
      <c r="B2207" s="144"/>
      <c r="Q2207" t="str">
        <f t="shared" si="34"/>
        <v/>
      </c>
    </row>
    <row r="2208" spans="2:17" x14ac:dyDescent="0.25">
      <c r="B2208" s="144"/>
      <c r="Q2208" t="str">
        <f t="shared" si="34"/>
        <v/>
      </c>
    </row>
    <row r="2209" spans="2:17" x14ac:dyDescent="0.25">
      <c r="B2209" s="144"/>
      <c r="Q2209" t="str">
        <f t="shared" si="34"/>
        <v/>
      </c>
    </row>
    <row r="2210" spans="2:17" x14ac:dyDescent="0.25">
      <c r="B2210" s="144"/>
      <c r="Q2210" t="str">
        <f t="shared" si="34"/>
        <v/>
      </c>
    </row>
    <row r="2211" spans="2:17" x14ac:dyDescent="0.25">
      <c r="B2211" s="144"/>
      <c r="Q2211" t="str">
        <f t="shared" si="34"/>
        <v/>
      </c>
    </row>
    <row r="2212" spans="2:17" x14ac:dyDescent="0.25">
      <c r="B2212" s="144"/>
      <c r="Q2212" t="str">
        <f t="shared" si="34"/>
        <v/>
      </c>
    </row>
    <row r="2213" spans="2:17" x14ac:dyDescent="0.25">
      <c r="B2213" s="144"/>
      <c r="Q2213" t="str">
        <f t="shared" si="34"/>
        <v/>
      </c>
    </row>
    <row r="2214" spans="2:17" x14ac:dyDescent="0.25">
      <c r="B2214" s="144"/>
      <c r="Q2214" t="str">
        <f t="shared" si="34"/>
        <v/>
      </c>
    </row>
    <row r="2215" spans="2:17" x14ac:dyDescent="0.25">
      <c r="B2215" s="144"/>
      <c r="Q2215" t="str">
        <f t="shared" si="34"/>
        <v/>
      </c>
    </row>
    <row r="2216" spans="2:17" x14ac:dyDescent="0.25">
      <c r="B2216" s="144"/>
      <c r="Q2216" t="str">
        <f t="shared" si="34"/>
        <v/>
      </c>
    </row>
    <row r="2217" spans="2:17" x14ac:dyDescent="0.25">
      <c r="B2217" s="144"/>
      <c r="Q2217" t="str">
        <f t="shared" si="34"/>
        <v/>
      </c>
    </row>
    <row r="2218" spans="2:17" x14ac:dyDescent="0.25">
      <c r="B2218" s="144"/>
      <c r="Q2218" t="str">
        <f t="shared" si="34"/>
        <v/>
      </c>
    </row>
    <row r="2219" spans="2:17" x14ac:dyDescent="0.25">
      <c r="B2219" s="144"/>
      <c r="Q2219" t="str">
        <f t="shared" si="34"/>
        <v/>
      </c>
    </row>
    <row r="2220" spans="2:17" x14ac:dyDescent="0.25">
      <c r="B2220" s="144"/>
      <c r="Q2220" t="str">
        <f t="shared" si="34"/>
        <v/>
      </c>
    </row>
    <row r="2221" spans="2:17" x14ac:dyDescent="0.25">
      <c r="B2221" s="144"/>
      <c r="Q2221" t="str">
        <f t="shared" si="34"/>
        <v/>
      </c>
    </row>
    <row r="2222" spans="2:17" x14ac:dyDescent="0.25">
      <c r="B2222" s="144"/>
      <c r="Q2222" t="str">
        <f t="shared" si="34"/>
        <v/>
      </c>
    </row>
    <row r="2223" spans="2:17" x14ac:dyDescent="0.25">
      <c r="B2223" s="144"/>
      <c r="Q2223" t="str">
        <f t="shared" si="34"/>
        <v/>
      </c>
    </row>
    <row r="2224" spans="2:17" x14ac:dyDescent="0.25">
      <c r="B2224" s="144"/>
      <c r="Q2224" t="str">
        <f t="shared" si="34"/>
        <v/>
      </c>
    </row>
    <row r="2225" spans="2:17" x14ac:dyDescent="0.25">
      <c r="B2225" s="144"/>
      <c r="Q2225" t="str">
        <f t="shared" si="34"/>
        <v/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21" sqref="F21"/>
    </sheetView>
  </sheetViews>
  <sheetFormatPr defaultRowHeight="12.75" x14ac:dyDescent="0.2"/>
  <cols>
    <col min="1" max="1" width="22.5703125" style="167" customWidth="1"/>
    <col min="2" max="2" width="13.42578125" style="167" bestFit="1" customWidth="1"/>
    <col min="3" max="256" width="9.140625" style="167"/>
    <col min="257" max="257" width="22.5703125" style="167" customWidth="1"/>
    <col min="258" max="258" width="13.42578125" style="167" bestFit="1" customWidth="1"/>
    <col min="259" max="512" width="9.140625" style="167"/>
    <col min="513" max="513" width="22.5703125" style="167" customWidth="1"/>
    <col min="514" max="514" width="13.42578125" style="167" bestFit="1" customWidth="1"/>
    <col min="515" max="768" width="9.140625" style="167"/>
    <col min="769" max="769" width="22.5703125" style="167" customWidth="1"/>
    <col min="770" max="770" width="13.42578125" style="167" bestFit="1" customWidth="1"/>
    <col min="771" max="1024" width="9.140625" style="167"/>
    <col min="1025" max="1025" width="22.5703125" style="167" customWidth="1"/>
    <col min="1026" max="1026" width="13.42578125" style="167" bestFit="1" customWidth="1"/>
    <col min="1027" max="1280" width="9.140625" style="167"/>
    <col min="1281" max="1281" width="22.5703125" style="167" customWidth="1"/>
    <col min="1282" max="1282" width="13.42578125" style="167" bestFit="1" customWidth="1"/>
    <col min="1283" max="1536" width="9.140625" style="167"/>
    <col min="1537" max="1537" width="22.5703125" style="167" customWidth="1"/>
    <col min="1538" max="1538" width="13.42578125" style="167" bestFit="1" customWidth="1"/>
    <col min="1539" max="1792" width="9.140625" style="167"/>
    <col min="1793" max="1793" width="22.5703125" style="167" customWidth="1"/>
    <col min="1794" max="1794" width="13.42578125" style="167" bestFit="1" customWidth="1"/>
    <col min="1795" max="2048" width="9.140625" style="167"/>
    <col min="2049" max="2049" width="22.5703125" style="167" customWidth="1"/>
    <col min="2050" max="2050" width="13.42578125" style="167" bestFit="1" customWidth="1"/>
    <col min="2051" max="2304" width="9.140625" style="167"/>
    <col min="2305" max="2305" width="22.5703125" style="167" customWidth="1"/>
    <col min="2306" max="2306" width="13.42578125" style="167" bestFit="1" customWidth="1"/>
    <col min="2307" max="2560" width="9.140625" style="167"/>
    <col min="2561" max="2561" width="22.5703125" style="167" customWidth="1"/>
    <col min="2562" max="2562" width="13.42578125" style="167" bestFit="1" customWidth="1"/>
    <col min="2563" max="2816" width="9.140625" style="167"/>
    <col min="2817" max="2817" width="22.5703125" style="167" customWidth="1"/>
    <col min="2818" max="2818" width="13.42578125" style="167" bestFit="1" customWidth="1"/>
    <col min="2819" max="3072" width="9.140625" style="167"/>
    <col min="3073" max="3073" width="22.5703125" style="167" customWidth="1"/>
    <col min="3074" max="3074" width="13.42578125" style="167" bestFit="1" customWidth="1"/>
    <col min="3075" max="3328" width="9.140625" style="167"/>
    <col min="3329" max="3329" width="22.5703125" style="167" customWidth="1"/>
    <col min="3330" max="3330" width="13.42578125" style="167" bestFit="1" customWidth="1"/>
    <col min="3331" max="3584" width="9.140625" style="167"/>
    <col min="3585" max="3585" width="22.5703125" style="167" customWidth="1"/>
    <col min="3586" max="3586" width="13.42578125" style="167" bestFit="1" customWidth="1"/>
    <col min="3587" max="3840" width="9.140625" style="167"/>
    <col min="3841" max="3841" width="22.5703125" style="167" customWidth="1"/>
    <col min="3842" max="3842" width="13.42578125" style="167" bestFit="1" customWidth="1"/>
    <col min="3843" max="4096" width="9.140625" style="167"/>
    <col min="4097" max="4097" width="22.5703125" style="167" customWidth="1"/>
    <col min="4098" max="4098" width="13.42578125" style="167" bestFit="1" customWidth="1"/>
    <col min="4099" max="4352" width="9.140625" style="167"/>
    <col min="4353" max="4353" width="22.5703125" style="167" customWidth="1"/>
    <col min="4354" max="4354" width="13.42578125" style="167" bestFit="1" customWidth="1"/>
    <col min="4355" max="4608" width="9.140625" style="167"/>
    <col min="4609" max="4609" width="22.5703125" style="167" customWidth="1"/>
    <col min="4610" max="4610" width="13.42578125" style="167" bestFit="1" customWidth="1"/>
    <col min="4611" max="4864" width="9.140625" style="167"/>
    <col min="4865" max="4865" width="22.5703125" style="167" customWidth="1"/>
    <col min="4866" max="4866" width="13.42578125" style="167" bestFit="1" customWidth="1"/>
    <col min="4867" max="5120" width="9.140625" style="167"/>
    <col min="5121" max="5121" width="22.5703125" style="167" customWidth="1"/>
    <col min="5122" max="5122" width="13.42578125" style="167" bestFit="1" customWidth="1"/>
    <col min="5123" max="5376" width="9.140625" style="167"/>
    <col min="5377" max="5377" width="22.5703125" style="167" customWidth="1"/>
    <col min="5378" max="5378" width="13.42578125" style="167" bestFit="1" customWidth="1"/>
    <col min="5379" max="5632" width="9.140625" style="167"/>
    <col min="5633" max="5633" width="22.5703125" style="167" customWidth="1"/>
    <col min="5634" max="5634" width="13.42578125" style="167" bestFit="1" customWidth="1"/>
    <col min="5635" max="5888" width="9.140625" style="167"/>
    <col min="5889" max="5889" width="22.5703125" style="167" customWidth="1"/>
    <col min="5890" max="5890" width="13.42578125" style="167" bestFit="1" customWidth="1"/>
    <col min="5891" max="6144" width="9.140625" style="167"/>
    <col min="6145" max="6145" width="22.5703125" style="167" customWidth="1"/>
    <col min="6146" max="6146" width="13.42578125" style="167" bestFit="1" customWidth="1"/>
    <col min="6147" max="6400" width="9.140625" style="167"/>
    <col min="6401" max="6401" width="22.5703125" style="167" customWidth="1"/>
    <col min="6402" max="6402" width="13.42578125" style="167" bestFit="1" customWidth="1"/>
    <col min="6403" max="6656" width="9.140625" style="167"/>
    <col min="6657" max="6657" width="22.5703125" style="167" customWidth="1"/>
    <col min="6658" max="6658" width="13.42578125" style="167" bestFit="1" customWidth="1"/>
    <col min="6659" max="6912" width="9.140625" style="167"/>
    <col min="6913" max="6913" width="22.5703125" style="167" customWidth="1"/>
    <col min="6914" max="6914" width="13.42578125" style="167" bestFit="1" customWidth="1"/>
    <col min="6915" max="7168" width="9.140625" style="167"/>
    <col min="7169" max="7169" width="22.5703125" style="167" customWidth="1"/>
    <col min="7170" max="7170" width="13.42578125" style="167" bestFit="1" customWidth="1"/>
    <col min="7171" max="7424" width="9.140625" style="167"/>
    <col min="7425" max="7425" width="22.5703125" style="167" customWidth="1"/>
    <col min="7426" max="7426" width="13.42578125" style="167" bestFit="1" customWidth="1"/>
    <col min="7427" max="7680" width="9.140625" style="167"/>
    <col min="7681" max="7681" width="22.5703125" style="167" customWidth="1"/>
    <col min="7682" max="7682" width="13.42578125" style="167" bestFit="1" customWidth="1"/>
    <col min="7683" max="7936" width="9.140625" style="167"/>
    <col min="7937" max="7937" width="22.5703125" style="167" customWidth="1"/>
    <col min="7938" max="7938" width="13.42578125" style="167" bestFit="1" customWidth="1"/>
    <col min="7939" max="8192" width="9.140625" style="167"/>
    <col min="8193" max="8193" width="22.5703125" style="167" customWidth="1"/>
    <col min="8194" max="8194" width="13.42578125" style="167" bestFit="1" customWidth="1"/>
    <col min="8195" max="8448" width="9.140625" style="167"/>
    <col min="8449" max="8449" width="22.5703125" style="167" customWidth="1"/>
    <col min="8450" max="8450" width="13.42578125" style="167" bestFit="1" customWidth="1"/>
    <col min="8451" max="8704" width="9.140625" style="167"/>
    <col min="8705" max="8705" width="22.5703125" style="167" customWidth="1"/>
    <col min="8706" max="8706" width="13.42578125" style="167" bestFit="1" customWidth="1"/>
    <col min="8707" max="8960" width="9.140625" style="167"/>
    <col min="8961" max="8961" width="22.5703125" style="167" customWidth="1"/>
    <col min="8962" max="8962" width="13.42578125" style="167" bestFit="1" customWidth="1"/>
    <col min="8963" max="9216" width="9.140625" style="167"/>
    <col min="9217" max="9217" width="22.5703125" style="167" customWidth="1"/>
    <col min="9218" max="9218" width="13.42578125" style="167" bestFit="1" customWidth="1"/>
    <col min="9219" max="9472" width="9.140625" style="167"/>
    <col min="9473" max="9473" width="22.5703125" style="167" customWidth="1"/>
    <col min="9474" max="9474" width="13.42578125" style="167" bestFit="1" customWidth="1"/>
    <col min="9475" max="9728" width="9.140625" style="167"/>
    <col min="9729" max="9729" width="22.5703125" style="167" customWidth="1"/>
    <col min="9730" max="9730" width="13.42578125" style="167" bestFit="1" customWidth="1"/>
    <col min="9731" max="9984" width="9.140625" style="167"/>
    <col min="9985" max="9985" width="22.5703125" style="167" customWidth="1"/>
    <col min="9986" max="9986" width="13.42578125" style="167" bestFit="1" customWidth="1"/>
    <col min="9987" max="10240" width="9.140625" style="167"/>
    <col min="10241" max="10241" width="22.5703125" style="167" customWidth="1"/>
    <col min="10242" max="10242" width="13.42578125" style="167" bestFit="1" customWidth="1"/>
    <col min="10243" max="10496" width="9.140625" style="167"/>
    <col min="10497" max="10497" width="22.5703125" style="167" customWidth="1"/>
    <col min="10498" max="10498" width="13.42578125" style="167" bestFit="1" customWidth="1"/>
    <col min="10499" max="10752" width="9.140625" style="167"/>
    <col min="10753" max="10753" width="22.5703125" style="167" customWidth="1"/>
    <col min="10754" max="10754" width="13.42578125" style="167" bestFit="1" customWidth="1"/>
    <col min="10755" max="11008" width="9.140625" style="167"/>
    <col min="11009" max="11009" width="22.5703125" style="167" customWidth="1"/>
    <col min="11010" max="11010" width="13.42578125" style="167" bestFit="1" customWidth="1"/>
    <col min="11011" max="11264" width="9.140625" style="167"/>
    <col min="11265" max="11265" width="22.5703125" style="167" customWidth="1"/>
    <col min="11266" max="11266" width="13.42578125" style="167" bestFit="1" customWidth="1"/>
    <col min="11267" max="11520" width="9.140625" style="167"/>
    <col min="11521" max="11521" width="22.5703125" style="167" customWidth="1"/>
    <col min="11522" max="11522" width="13.42578125" style="167" bestFit="1" customWidth="1"/>
    <col min="11523" max="11776" width="9.140625" style="167"/>
    <col min="11777" max="11777" width="22.5703125" style="167" customWidth="1"/>
    <col min="11778" max="11778" width="13.42578125" style="167" bestFit="1" customWidth="1"/>
    <col min="11779" max="12032" width="9.140625" style="167"/>
    <col min="12033" max="12033" width="22.5703125" style="167" customWidth="1"/>
    <col min="12034" max="12034" width="13.42578125" style="167" bestFit="1" customWidth="1"/>
    <col min="12035" max="12288" width="9.140625" style="167"/>
    <col min="12289" max="12289" width="22.5703125" style="167" customWidth="1"/>
    <col min="12290" max="12290" width="13.42578125" style="167" bestFit="1" customWidth="1"/>
    <col min="12291" max="12544" width="9.140625" style="167"/>
    <col min="12545" max="12545" width="22.5703125" style="167" customWidth="1"/>
    <col min="12546" max="12546" width="13.42578125" style="167" bestFit="1" customWidth="1"/>
    <col min="12547" max="12800" width="9.140625" style="167"/>
    <col min="12801" max="12801" width="22.5703125" style="167" customWidth="1"/>
    <col min="12802" max="12802" width="13.42578125" style="167" bestFit="1" customWidth="1"/>
    <col min="12803" max="13056" width="9.140625" style="167"/>
    <col min="13057" max="13057" width="22.5703125" style="167" customWidth="1"/>
    <col min="13058" max="13058" width="13.42578125" style="167" bestFit="1" customWidth="1"/>
    <col min="13059" max="13312" width="9.140625" style="167"/>
    <col min="13313" max="13313" width="22.5703125" style="167" customWidth="1"/>
    <col min="13314" max="13314" width="13.42578125" style="167" bestFit="1" customWidth="1"/>
    <col min="13315" max="13568" width="9.140625" style="167"/>
    <col min="13569" max="13569" width="22.5703125" style="167" customWidth="1"/>
    <col min="13570" max="13570" width="13.42578125" style="167" bestFit="1" customWidth="1"/>
    <col min="13571" max="13824" width="9.140625" style="167"/>
    <col min="13825" max="13825" width="22.5703125" style="167" customWidth="1"/>
    <col min="13826" max="13826" width="13.42578125" style="167" bestFit="1" customWidth="1"/>
    <col min="13827" max="14080" width="9.140625" style="167"/>
    <col min="14081" max="14081" width="22.5703125" style="167" customWidth="1"/>
    <col min="14082" max="14082" width="13.42578125" style="167" bestFit="1" customWidth="1"/>
    <col min="14083" max="14336" width="9.140625" style="167"/>
    <col min="14337" max="14337" width="22.5703125" style="167" customWidth="1"/>
    <col min="14338" max="14338" width="13.42578125" style="167" bestFit="1" customWidth="1"/>
    <col min="14339" max="14592" width="9.140625" style="167"/>
    <col min="14593" max="14593" width="22.5703125" style="167" customWidth="1"/>
    <col min="14594" max="14594" width="13.42578125" style="167" bestFit="1" customWidth="1"/>
    <col min="14595" max="14848" width="9.140625" style="167"/>
    <col min="14849" max="14849" width="22.5703125" style="167" customWidth="1"/>
    <col min="14850" max="14850" width="13.42578125" style="167" bestFit="1" customWidth="1"/>
    <col min="14851" max="15104" width="9.140625" style="167"/>
    <col min="15105" max="15105" width="22.5703125" style="167" customWidth="1"/>
    <col min="15106" max="15106" width="13.42578125" style="167" bestFit="1" customWidth="1"/>
    <col min="15107" max="15360" width="9.140625" style="167"/>
    <col min="15361" max="15361" width="22.5703125" style="167" customWidth="1"/>
    <col min="15362" max="15362" width="13.42578125" style="167" bestFit="1" customWidth="1"/>
    <col min="15363" max="15616" width="9.140625" style="167"/>
    <col min="15617" max="15617" width="22.5703125" style="167" customWidth="1"/>
    <col min="15618" max="15618" width="13.42578125" style="167" bestFit="1" customWidth="1"/>
    <col min="15619" max="15872" width="9.140625" style="167"/>
    <col min="15873" max="15873" width="22.5703125" style="167" customWidth="1"/>
    <col min="15874" max="15874" width="13.42578125" style="167" bestFit="1" customWidth="1"/>
    <col min="15875" max="16128" width="9.140625" style="167"/>
    <col min="16129" max="16129" width="22.5703125" style="167" customWidth="1"/>
    <col min="16130" max="16130" width="13.42578125" style="167" bestFit="1" customWidth="1"/>
    <col min="16131" max="16384" width="9.140625" style="167"/>
  </cols>
  <sheetData>
    <row r="1" spans="1:2" x14ac:dyDescent="0.2">
      <c r="A1" s="166" t="s">
        <v>203</v>
      </c>
    </row>
    <row r="2" spans="1:2" x14ac:dyDescent="0.2">
      <c r="A2" s="168" t="s">
        <v>211</v>
      </c>
    </row>
    <row r="4" spans="1:2" ht="15" x14ac:dyDescent="0.25">
      <c r="A4" t="s">
        <v>112</v>
      </c>
      <c r="B4" s="23">
        <v>30</v>
      </c>
    </row>
    <row r="5" spans="1:2" ht="15" x14ac:dyDescent="0.25">
      <c r="A5" s="167" t="s">
        <v>204</v>
      </c>
      <c r="B5" s="23">
        <v>30</v>
      </c>
    </row>
    <row r="6" spans="1:2" x14ac:dyDescent="0.2">
      <c r="A6" s="167" t="s">
        <v>205</v>
      </c>
      <c r="B6" s="169">
        <f>SUM('[3]Alt Meter Data'!G2:G289)</f>
        <v>140867.9</v>
      </c>
    </row>
    <row r="9" spans="1:2" ht="15" x14ac:dyDescent="0.25">
      <c r="A9" s="153">
        <v>617587.78</v>
      </c>
      <c r="B9" s="170" t="s">
        <v>206</v>
      </c>
    </row>
    <row r="10" spans="1:2" ht="15" x14ac:dyDescent="0.25">
      <c r="A10" s="152"/>
    </row>
    <row r="11" spans="1:2" ht="15" x14ac:dyDescent="0.25">
      <c r="A11" s="153">
        <v>84407.02</v>
      </c>
      <c r="B11" s="7" t="s">
        <v>207</v>
      </c>
    </row>
    <row r="12" spans="1:2" ht="15" x14ac:dyDescent="0.25">
      <c r="A12" s="152"/>
    </row>
    <row r="13" spans="1:2" ht="15" x14ac:dyDescent="0.25">
      <c r="A13" s="153">
        <v>43431.63</v>
      </c>
      <c r="B13" s="7" t="s">
        <v>208</v>
      </c>
    </row>
    <row r="14" spans="1:2" ht="15" x14ac:dyDescent="0.25">
      <c r="A14" s="156"/>
    </row>
    <row r="15" spans="1:2" ht="15" x14ac:dyDescent="0.25">
      <c r="A15" s="171">
        <v>426.75</v>
      </c>
      <c r="B15" s="7" t="s">
        <v>209</v>
      </c>
    </row>
    <row r="16" spans="1:2" ht="15" x14ac:dyDescent="0.25">
      <c r="A16" s="158"/>
    </row>
    <row r="17" spans="1:5" ht="15.75" thickBot="1" x14ac:dyDescent="0.3">
      <c r="A17" s="172">
        <v>16452.43</v>
      </c>
      <c r="B17" s="7" t="s">
        <v>210</v>
      </c>
    </row>
    <row r="18" spans="1:5" ht="15" x14ac:dyDescent="0.25">
      <c r="A18"/>
    </row>
    <row r="19" spans="1:5" ht="15" x14ac:dyDescent="0.25">
      <c r="A19" s="173">
        <f>SUM(A9:A17)</f>
        <v>762305.6100000001</v>
      </c>
      <c r="B19" s="166" t="s">
        <v>241</v>
      </c>
      <c r="C19" s="166"/>
      <c r="D19" s="166"/>
      <c r="E19" s="16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topLeftCell="A16" workbookViewId="0">
      <selection activeCell="F21" sqref="F21"/>
    </sheetView>
  </sheetViews>
  <sheetFormatPr defaultRowHeight="15" x14ac:dyDescent="0.25"/>
  <cols>
    <col min="1" max="1" width="2.5703125" customWidth="1"/>
    <col min="2" max="2" width="18.42578125" customWidth="1"/>
    <col min="3" max="3" width="17.140625" customWidth="1"/>
    <col min="4" max="4" width="16.7109375" bestFit="1" customWidth="1"/>
    <col min="5" max="5" width="43.42578125" bestFit="1" customWidth="1"/>
    <col min="6" max="6" width="24.140625" bestFit="1" customWidth="1"/>
    <col min="7" max="7" width="18.42578125" customWidth="1"/>
    <col min="8" max="8" width="28" customWidth="1"/>
    <col min="9" max="9" width="9" bestFit="1" customWidth="1"/>
    <col min="10" max="10" width="7.5703125" bestFit="1" customWidth="1"/>
  </cols>
  <sheetData>
    <row r="1" spans="2:10" x14ac:dyDescent="0.25">
      <c r="B1" s="105" t="s">
        <v>2</v>
      </c>
      <c r="C1" s="27" t="s">
        <v>114</v>
      </c>
    </row>
    <row r="2" spans="2:10" x14ac:dyDescent="0.25">
      <c r="B2" s="105"/>
      <c r="C2" s="27"/>
    </row>
    <row r="3" spans="2:10" x14ac:dyDescent="0.25">
      <c r="B3" s="99" t="s">
        <v>115</v>
      </c>
      <c r="C3" s="27"/>
    </row>
    <row r="4" spans="2:10" x14ac:dyDescent="0.25">
      <c r="B4" s="105"/>
      <c r="C4" s="27"/>
    </row>
    <row r="5" spans="2:10" ht="30.75" thickBot="1" x14ac:dyDescent="0.3">
      <c r="B5" s="26" t="s">
        <v>15</v>
      </c>
      <c r="C5" s="26" t="s">
        <v>16</v>
      </c>
      <c r="D5" s="26" t="s">
        <v>17</v>
      </c>
      <c r="E5" s="126" t="s">
        <v>18</v>
      </c>
      <c r="F5" s="126" t="s">
        <v>126</v>
      </c>
      <c r="G5" s="127" t="s">
        <v>19</v>
      </c>
      <c r="H5" s="127" t="s">
        <v>20</v>
      </c>
      <c r="I5" s="26"/>
      <c r="J5" s="26"/>
    </row>
    <row r="6" spans="2:10" x14ac:dyDescent="0.25">
      <c r="B6" s="8">
        <v>41518</v>
      </c>
      <c r="C6" s="7">
        <v>0</v>
      </c>
      <c r="D6" s="7" t="s">
        <v>217</v>
      </c>
      <c r="E6" s="124" t="s">
        <v>218</v>
      </c>
      <c r="F6" s="175">
        <v>266098.59999999998</v>
      </c>
      <c r="G6" s="23">
        <v>4.0639999999999999E-3</v>
      </c>
      <c r="H6" s="14">
        <f>ROUND($G6*$F6,2)</f>
        <v>1081.42</v>
      </c>
    </row>
    <row r="7" spans="2:10" x14ac:dyDescent="0.25">
      <c r="B7" s="8">
        <v>41518</v>
      </c>
      <c r="C7" s="7">
        <v>0</v>
      </c>
      <c r="D7" s="7" t="s">
        <v>219</v>
      </c>
      <c r="E7" s="124" t="s">
        <v>218</v>
      </c>
      <c r="F7" s="175">
        <v>266098.59999999998</v>
      </c>
      <c r="G7" s="23">
        <v>4.8435600000000002E-3</v>
      </c>
      <c r="H7" s="14">
        <f t="shared" ref="H7:H23" si="0">ROUND($G7*$F7,2)</f>
        <v>1288.8599999999999</v>
      </c>
    </row>
    <row r="8" spans="2:10" x14ac:dyDescent="0.25">
      <c r="B8" s="8">
        <v>41518</v>
      </c>
      <c r="C8" s="7">
        <v>0</v>
      </c>
      <c r="D8" s="7" t="s">
        <v>220</v>
      </c>
      <c r="E8" s="124" t="s">
        <v>218</v>
      </c>
      <c r="F8" s="175">
        <v>266098.59999999998</v>
      </c>
      <c r="G8" s="23">
        <v>1.574586E-2</v>
      </c>
      <c r="H8" s="14">
        <f t="shared" si="0"/>
        <v>4189.95</v>
      </c>
    </row>
    <row r="9" spans="2:10" x14ac:dyDescent="0.25">
      <c r="B9" s="8">
        <v>41518</v>
      </c>
      <c r="C9" s="7">
        <v>0</v>
      </c>
      <c r="D9" s="7" t="s">
        <v>221</v>
      </c>
      <c r="E9" s="124" t="s">
        <v>218</v>
      </c>
      <c r="F9" s="175">
        <v>266098.59999999998</v>
      </c>
      <c r="G9" s="23">
        <v>7.8991179999999994E-2</v>
      </c>
      <c r="H9" s="14">
        <f t="shared" si="0"/>
        <v>21019.439999999999</v>
      </c>
    </row>
    <row r="10" spans="2:10" x14ac:dyDescent="0.25">
      <c r="B10" s="8">
        <v>41518</v>
      </c>
      <c r="C10" s="7">
        <v>0</v>
      </c>
      <c r="D10" s="7" t="s">
        <v>222</v>
      </c>
      <c r="E10" s="124" t="s">
        <v>223</v>
      </c>
      <c r="F10" s="175">
        <v>266098.59999999998</v>
      </c>
      <c r="G10" s="23">
        <v>1.26534E-3</v>
      </c>
      <c r="H10" s="14">
        <f t="shared" si="0"/>
        <v>336.71</v>
      </c>
    </row>
    <row r="11" spans="2:10" x14ac:dyDescent="0.25">
      <c r="B11" s="8">
        <v>41518</v>
      </c>
      <c r="C11" s="7">
        <v>0</v>
      </c>
      <c r="D11" s="7" t="s">
        <v>224</v>
      </c>
      <c r="E11" s="124" t="s">
        <v>225</v>
      </c>
      <c r="F11" s="175">
        <v>266098.59999999998</v>
      </c>
      <c r="G11" s="23">
        <v>7.8812000000000001E-4</v>
      </c>
      <c r="H11" s="14">
        <f t="shared" si="0"/>
        <v>209.72</v>
      </c>
    </row>
    <row r="12" spans="2:10" x14ac:dyDescent="0.25">
      <c r="B12" s="8">
        <v>41518</v>
      </c>
      <c r="C12" s="7">
        <v>0</v>
      </c>
      <c r="D12" s="7" t="s">
        <v>219</v>
      </c>
      <c r="E12" s="124" t="s">
        <v>225</v>
      </c>
      <c r="F12" s="175">
        <v>266098.59999999998</v>
      </c>
      <c r="G12" s="23">
        <v>1.1120800000000001E-3</v>
      </c>
      <c r="H12" s="14">
        <f t="shared" si="0"/>
        <v>295.92</v>
      </c>
    </row>
    <row r="13" spans="2:10" x14ac:dyDescent="0.25">
      <c r="B13" s="8">
        <v>41518</v>
      </c>
      <c r="C13" s="7">
        <v>0</v>
      </c>
      <c r="D13" s="7" t="s">
        <v>219</v>
      </c>
      <c r="E13" s="124" t="s">
        <v>226</v>
      </c>
      <c r="F13" s="175">
        <v>266098.59999999998</v>
      </c>
      <c r="G13" s="23">
        <v>1.6151799999999999E-3</v>
      </c>
      <c r="H13" s="14">
        <f t="shared" si="0"/>
        <v>429.8</v>
      </c>
    </row>
    <row r="14" spans="2:10" x14ac:dyDescent="0.25">
      <c r="B14" s="8">
        <v>41518</v>
      </c>
      <c r="C14" s="7">
        <v>0</v>
      </c>
      <c r="D14" s="7" t="s">
        <v>227</v>
      </c>
      <c r="E14" s="124" t="s">
        <v>228</v>
      </c>
      <c r="F14" s="175">
        <v>266098.59999999998</v>
      </c>
      <c r="G14" s="23">
        <v>4.5659200000000002E-3</v>
      </c>
      <c r="H14" s="14">
        <f t="shared" si="0"/>
        <v>1214.98</v>
      </c>
    </row>
    <row r="15" spans="2:10" x14ac:dyDescent="0.25">
      <c r="B15" s="8">
        <v>41518</v>
      </c>
      <c r="C15" s="7">
        <v>0</v>
      </c>
      <c r="D15" s="7" t="s">
        <v>227</v>
      </c>
      <c r="E15" s="124" t="s">
        <v>229</v>
      </c>
      <c r="F15" s="175">
        <v>266098.59999999998</v>
      </c>
      <c r="G15" s="23">
        <v>9.5775999999999999E-4</v>
      </c>
      <c r="H15" s="14">
        <f t="shared" si="0"/>
        <v>254.86</v>
      </c>
    </row>
    <row r="16" spans="2:10" x14ac:dyDescent="0.25">
      <c r="B16" s="8">
        <v>41518</v>
      </c>
      <c r="C16" s="7">
        <v>0</v>
      </c>
      <c r="D16" s="7" t="s">
        <v>230</v>
      </c>
      <c r="E16" s="124" t="s">
        <v>231</v>
      </c>
      <c r="F16" s="175">
        <v>266098.59999999998</v>
      </c>
      <c r="G16" s="23">
        <v>8.2953899999999997E-3</v>
      </c>
      <c r="H16" s="14">
        <f t="shared" si="0"/>
        <v>2207.39</v>
      </c>
    </row>
    <row r="17" spans="2:10" x14ac:dyDescent="0.25">
      <c r="B17" s="8">
        <v>41518</v>
      </c>
      <c r="C17" s="7">
        <v>0</v>
      </c>
      <c r="D17" s="7" t="s">
        <v>227</v>
      </c>
      <c r="E17" s="124" t="s">
        <v>232</v>
      </c>
      <c r="F17" s="175">
        <v>266098.59999999998</v>
      </c>
      <c r="G17" s="23">
        <v>7.8221000000000002E-3</v>
      </c>
      <c r="H17" s="14">
        <f t="shared" si="0"/>
        <v>2081.4499999999998</v>
      </c>
    </row>
    <row r="18" spans="2:10" x14ac:dyDescent="0.25">
      <c r="B18" s="8">
        <v>41518</v>
      </c>
      <c r="C18" s="7">
        <v>0</v>
      </c>
      <c r="D18" s="7" t="s">
        <v>230</v>
      </c>
      <c r="E18" s="124" t="s">
        <v>233</v>
      </c>
      <c r="F18" s="175">
        <v>266098.59999999998</v>
      </c>
      <c r="G18" s="23">
        <v>1.694143E-2</v>
      </c>
      <c r="H18" s="14">
        <f t="shared" si="0"/>
        <v>4508.09</v>
      </c>
    </row>
    <row r="19" spans="2:10" x14ac:dyDescent="0.25">
      <c r="B19" s="8">
        <v>41518</v>
      </c>
      <c r="C19" s="7">
        <v>0</v>
      </c>
      <c r="D19" s="7" t="s">
        <v>234</v>
      </c>
      <c r="E19" s="124" t="s">
        <v>235</v>
      </c>
      <c r="F19" s="175">
        <v>266098.59999999998</v>
      </c>
      <c r="G19" s="23">
        <v>1.8037000000000001E-4</v>
      </c>
      <c r="H19" s="14">
        <f t="shared" si="0"/>
        <v>48</v>
      </c>
    </row>
    <row r="20" spans="2:10" x14ac:dyDescent="0.25">
      <c r="B20" s="8">
        <v>41518</v>
      </c>
      <c r="C20" s="7">
        <v>0</v>
      </c>
      <c r="D20" s="7" t="s">
        <v>236</v>
      </c>
      <c r="E20" s="124" t="s">
        <v>235</v>
      </c>
      <c r="F20" s="175">
        <v>266098.59999999998</v>
      </c>
      <c r="G20" s="23">
        <v>6.3805979999999998E-2</v>
      </c>
      <c r="H20" s="14">
        <f t="shared" si="0"/>
        <v>16978.68</v>
      </c>
    </row>
    <row r="21" spans="2:10" x14ac:dyDescent="0.25">
      <c r="B21" s="8">
        <v>41518</v>
      </c>
      <c r="C21" s="7">
        <v>0</v>
      </c>
      <c r="D21" s="7" t="s">
        <v>227</v>
      </c>
      <c r="E21" s="124" t="s">
        <v>237</v>
      </c>
      <c r="F21" s="175">
        <v>266098.59999999998</v>
      </c>
      <c r="G21" s="23">
        <v>7.2161999999999997E-4</v>
      </c>
      <c r="H21" s="14">
        <f t="shared" si="0"/>
        <v>192.02</v>
      </c>
    </row>
    <row r="22" spans="2:10" x14ac:dyDescent="0.25">
      <c r="B22" s="8">
        <v>41518</v>
      </c>
      <c r="C22" s="7">
        <v>0</v>
      </c>
      <c r="D22" s="7" t="s">
        <v>222</v>
      </c>
      <c r="E22" s="124" t="s">
        <v>238</v>
      </c>
      <c r="F22" s="175">
        <v>266098.59999999998</v>
      </c>
      <c r="G22" s="23">
        <v>7.0448200000000002E-3</v>
      </c>
      <c r="H22" s="14">
        <f t="shared" si="0"/>
        <v>1874.62</v>
      </c>
    </row>
    <row r="23" spans="2:10" x14ac:dyDescent="0.25">
      <c r="B23" s="9">
        <v>41518</v>
      </c>
      <c r="C23" s="10">
        <v>0</v>
      </c>
      <c r="D23" s="10" t="s">
        <v>239</v>
      </c>
      <c r="E23" s="125" t="s">
        <v>240</v>
      </c>
      <c r="F23" s="176">
        <v>266098.59999999998</v>
      </c>
      <c r="G23" s="123">
        <v>1.6336000000000001E-4</v>
      </c>
      <c r="H23" s="15">
        <f t="shared" si="0"/>
        <v>43.47</v>
      </c>
      <c r="I23" s="11"/>
      <c r="J23" s="11"/>
    </row>
    <row r="24" spans="2:10" x14ac:dyDescent="0.25">
      <c r="F24" s="13"/>
      <c r="H24" s="12">
        <f>SUM(H6:H23)</f>
        <v>58255.38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24"/>
  <sheetViews>
    <sheetView topLeftCell="A7" workbookViewId="0">
      <selection activeCell="F21" sqref="F21"/>
    </sheetView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9.1406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>
        <v>4.4000000000000004</v>
      </c>
      <c r="B1" s="27" t="s">
        <v>63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/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>
        <v>4.4000000000000004</v>
      </c>
      <c r="B3" s="192" t="s">
        <v>64</v>
      </c>
      <c r="C3" s="193"/>
      <c r="D3" s="193"/>
      <c r="E3" s="193"/>
      <c r="F3" s="193"/>
      <c r="G3" s="193"/>
      <c r="H3" s="193"/>
      <c r="I3" s="193"/>
      <c r="J3" s="19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31"/>
      <c r="B4" s="32" t="s">
        <v>65</v>
      </c>
      <c r="C4" s="33">
        <v>0.14330000000000001</v>
      </c>
      <c r="D4" s="34" t="s">
        <v>66</v>
      </c>
      <c r="E4" s="30"/>
      <c r="F4" s="3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31"/>
      <c r="B5" s="32"/>
      <c r="C5" s="30"/>
      <c r="D5" s="30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 t="s">
        <v>67</v>
      </c>
      <c r="B6" s="30" t="s">
        <v>68</v>
      </c>
      <c r="C6" s="36"/>
      <c r="D6" s="37"/>
      <c r="E6" s="30"/>
      <c r="F6" s="30"/>
      <c r="G6" s="30"/>
      <c r="H6" s="174">
        <f>'REACTIVE POWER BACK UP'!B14</f>
        <v>210700.79999999999</v>
      </c>
      <c r="I6" s="30" t="s">
        <v>69</v>
      </c>
      <c r="J6" s="27"/>
      <c r="K6" s="2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 t="s">
        <v>70</v>
      </c>
      <c r="B7" s="30"/>
      <c r="C7" s="30"/>
      <c r="D7" s="30"/>
      <c r="E7" s="30"/>
      <c r="F7" s="30"/>
      <c r="G7" s="30"/>
      <c r="H7" s="30"/>
      <c r="I7" s="3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 t="s">
        <v>71</v>
      </c>
      <c r="B9" s="30" t="s">
        <v>72</v>
      </c>
      <c r="C9" s="30"/>
      <c r="D9" s="38"/>
      <c r="E9" s="37"/>
      <c r="F9" s="30"/>
      <c r="G9" s="30"/>
      <c r="H9" s="39">
        <f>G14+G16</f>
        <v>233895.19839999999</v>
      </c>
      <c r="I9" s="35" t="s">
        <v>69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/>
      <c r="C10" s="30"/>
      <c r="D10" s="38"/>
      <c r="E10" s="37"/>
      <c r="F10" s="3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40" t="s">
        <v>73</v>
      </c>
      <c r="C11" s="41"/>
      <c r="D11" s="42"/>
      <c r="E11" s="43"/>
      <c r="F11" s="4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45" t="s">
        <v>74</v>
      </c>
      <c r="D12" s="37"/>
      <c r="E12" s="30"/>
      <c r="F12" s="46">
        <v>0.32869999999999999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x14ac:dyDescent="0.25">
      <c r="A13" s="31"/>
      <c r="B13" s="45" t="s">
        <v>75</v>
      </c>
      <c r="C13" s="36"/>
      <c r="D13" s="37"/>
      <c r="E13" s="30"/>
      <c r="F13" s="47">
        <f>MAX('Energy Summary'!C4:C747)</f>
        <v>486432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48"/>
      <c r="C14" s="49"/>
      <c r="D14" s="50"/>
      <c r="E14" s="51" t="s">
        <v>76</v>
      </c>
      <c r="F14" s="52"/>
      <c r="G14" s="53">
        <f>F12*F13</f>
        <v>159890.19839999999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30" t="s">
        <v>77</v>
      </c>
      <c r="C15" s="36"/>
      <c r="D15" s="37"/>
      <c r="E15" s="30"/>
      <c r="F15" s="35"/>
      <c r="G15" s="5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x14ac:dyDescent="0.25">
      <c r="A16" s="31"/>
      <c r="B16" s="30" t="s">
        <v>78</v>
      </c>
      <c r="D16" s="37"/>
      <c r="E16" s="30"/>
      <c r="G16" s="55">
        <f>VLOOKUP(Inputs!A1,Inputs!A9:B10,2)</f>
        <v>74005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x14ac:dyDescent="0.25">
      <c r="A17" s="31"/>
      <c r="B17" s="30"/>
      <c r="C17" s="56"/>
      <c r="D17" s="37"/>
      <c r="E17" s="30"/>
      <c r="F17" s="35"/>
      <c r="G17" s="57">
        <f>SUM(G14:G16)</f>
        <v>233895.19839999999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x14ac:dyDescent="0.25">
      <c r="A18" s="31"/>
      <c r="B18" s="34" t="s">
        <v>79</v>
      </c>
      <c r="C18" s="58"/>
      <c r="D18" s="37"/>
      <c r="E18" s="38"/>
      <c r="F18" s="35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15.75" thickBot="1" x14ac:dyDescent="0.3">
      <c r="A19" s="31"/>
      <c r="B19" s="30" t="s">
        <v>80</v>
      </c>
      <c r="C19" s="36"/>
      <c r="D19" s="37"/>
      <c r="E19" s="30"/>
      <c r="F19" s="30"/>
      <c r="G19" s="30"/>
      <c r="H19" s="59">
        <f>+IF(H6-H9&lt;0, 0, H6-H9)</f>
        <v>0</v>
      </c>
      <c r="I19" s="30" t="s">
        <v>69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x14ac:dyDescent="0.25">
      <c r="A20" s="31"/>
      <c r="B20" s="30"/>
      <c r="C20" s="36"/>
      <c r="D20" s="37"/>
      <c r="E20" s="30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x14ac:dyDescent="0.25">
      <c r="A21" s="31"/>
      <c r="B21" s="60" t="s">
        <v>81</v>
      </c>
      <c r="C21" s="61"/>
      <c r="D21" s="62"/>
      <c r="E21" s="63"/>
      <c r="F21" s="3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15.75" thickBot="1" x14ac:dyDescent="0.3">
      <c r="A22" s="31"/>
      <c r="B22" s="64" t="s">
        <v>82</v>
      </c>
      <c r="C22" s="64"/>
      <c r="D22" s="64"/>
      <c r="E22" s="64"/>
      <c r="F22" s="30"/>
      <c r="G22" s="30"/>
      <c r="H22" s="65">
        <f>C4*$H$19</f>
        <v>0</v>
      </c>
      <c r="J22" s="30"/>
      <c r="K22" s="3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x14ac:dyDescent="0.25">
      <c r="A23" s="31"/>
      <c r="B23" s="64"/>
      <c r="C23" s="64"/>
      <c r="D23" s="64"/>
      <c r="E23" s="64"/>
      <c r="F23" s="6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64"/>
      <c r="C24" s="64"/>
      <c r="D24" s="64"/>
      <c r="E24" s="64"/>
      <c r="F24" s="66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ht="20.100000000000001" customHeight="1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1:40" ht="20.100000000000001" customHeight="1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1:40" ht="20.100000000000001" customHeight="1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20.100000000000001" customHeight="1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ht="20.100000000000001" customHeight="1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ht="20.100000000000001" customHeight="1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ht="20.100000000000001" customHeight="1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ht="20.100000000000001" customHeight="1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x14ac:dyDescent="0.25">
      <c r="A317" s="31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2" x14ac:dyDescent="0.25">
      <c r="A318" s="31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</row>
    <row r="319" spans="1:22" x14ac:dyDescent="0.25">
      <c r="A319" s="31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2" x14ac:dyDescent="0.25">
      <c r="A320" s="31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2" x14ac:dyDescent="0.25">
      <c r="A321" s="31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</row>
    <row r="322" spans="1:22" x14ac:dyDescent="0.25">
      <c r="A322" s="31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</row>
    <row r="323" spans="1:22" x14ac:dyDescent="0.25">
      <c r="A323" s="31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2" x14ac:dyDescent="0.25">
      <c r="A324" s="31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</row>
  </sheetData>
  <mergeCells count="1">
    <mergeCell ref="B3:J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21" sqref="F21"/>
    </sheetView>
  </sheetViews>
  <sheetFormatPr defaultRowHeight="15" x14ac:dyDescent="0.25"/>
  <cols>
    <col min="1" max="1" width="25.85546875" customWidth="1"/>
    <col min="2" max="2" width="17.5703125" customWidth="1"/>
    <col min="3" max="3" width="19.28515625" customWidth="1"/>
    <col min="4" max="4" width="17.85546875" style="18" customWidth="1"/>
    <col min="5" max="5" width="11.140625" bestFit="1" customWidth="1"/>
    <col min="6" max="6" width="12" bestFit="1" customWidth="1"/>
    <col min="7" max="7" width="11.42578125" customWidth="1"/>
    <col min="8" max="8" width="10" bestFit="1" customWidth="1"/>
  </cols>
  <sheetData>
    <row r="1" spans="1:7" x14ac:dyDescent="0.25">
      <c r="A1" s="68" t="s">
        <v>83</v>
      </c>
      <c r="B1" s="69"/>
      <c r="C1" s="69"/>
      <c r="D1" s="69"/>
      <c r="E1" s="69"/>
      <c r="F1" s="69"/>
      <c r="G1" s="69"/>
    </row>
    <row r="2" spans="1:7" x14ac:dyDescent="0.25">
      <c r="A2" s="70">
        <f>Inputs!A3</f>
        <v>41518</v>
      </c>
      <c r="B2" s="69"/>
      <c r="C2" s="69"/>
      <c r="D2" s="69"/>
      <c r="E2" s="69"/>
      <c r="F2" s="69"/>
      <c r="G2" s="69"/>
    </row>
    <row r="3" spans="1:7" ht="15.75" thickBot="1" x14ac:dyDescent="0.3">
      <c r="A3" s="69"/>
      <c r="B3" s="69"/>
      <c r="C3" s="69"/>
      <c r="D3" s="69"/>
      <c r="E3" s="69"/>
      <c r="F3" s="69"/>
      <c r="G3" s="69"/>
    </row>
    <row r="4" spans="1:7" ht="15" customHeight="1" thickBot="1" x14ac:dyDescent="0.3">
      <c r="A4" s="71" t="s">
        <v>214</v>
      </c>
      <c r="B4" s="72" t="s">
        <v>84</v>
      </c>
      <c r="C4" s="72" t="s">
        <v>85</v>
      </c>
      <c r="D4" s="73" t="s">
        <v>86</v>
      </c>
      <c r="E4" s="74"/>
      <c r="F4" s="75"/>
      <c r="G4" s="75"/>
    </row>
    <row r="5" spans="1:7" ht="15" customHeight="1" x14ac:dyDescent="0.25">
      <c r="A5" s="76" t="s">
        <v>87</v>
      </c>
      <c r="B5" s="77">
        <v>7762477.6200000001</v>
      </c>
      <c r="C5" s="77">
        <v>7688919.9100000001</v>
      </c>
      <c r="D5" s="78">
        <v>73557709.99999997</v>
      </c>
      <c r="E5" s="79"/>
      <c r="F5" s="80"/>
      <c r="G5" s="69"/>
    </row>
    <row r="6" spans="1:7" ht="15" customHeight="1" x14ac:dyDescent="0.25">
      <c r="A6" s="81" t="s">
        <v>88</v>
      </c>
      <c r="B6" s="82">
        <v>5038574</v>
      </c>
      <c r="C6" s="82">
        <v>4973383.55</v>
      </c>
      <c r="D6" s="78">
        <v>65190450.000000186</v>
      </c>
      <c r="E6" s="79"/>
      <c r="F6" s="80"/>
      <c r="G6" s="69"/>
    </row>
    <row r="7" spans="1:7" ht="15" customHeight="1" x14ac:dyDescent="0.25">
      <c r="A7" s="81" t="s">
        <v>89</v>
      </c>
      <c r="B7" s="82">
        <v>5419864.4299999997</v>
      </c>
      <c r="C7" s="82">
        <v>5356959.2</v>
      </c>
      <c r="D7" s="78">
        <v>62905229.999999516</v>
      </c>
      <c r="E7" s="79"/>
      <c r="F7" s="80"/>
      <c r="G7" s="69"/>
    </row>
    <row r="8" spans="1:7" ht="15" customHeight="1" x14ac:dyDescent="0.25">
      <c r="A8" s="81" t="s">
        <v>90</v>
      </c>
      <c r="B8" s="82">
        <v>6776147.4500000002</v>
      </c>
      <c r="C8" s="82">
        <v>6705943.21</v>
      </c>
      <c r="D8" s="78">
        <v>70204240.000000224</v>
      </c>
      <c r="E8" s="79"/>
      <c r="F8" s="80"/>
      <c r="G8" s="69"/>
    </row>
    <row r="9" spans="1:7" ht="15" customHeight="1" thickBot="1" x14ac:dyDescent="0.3">
      <c r="A9" s="83" t="s">
        <v>91</v>
      </c>
      <c r="B9" s="84">
        <v>4742510.9000000004</v>
      </c>
      <c r="C9" s="84">
        <v>4668210.41</v>
      </c>
      <c r="D9" s="78">
        <v>74300490.000000224</v>
      </c>
      <c r="E9" s="79"/>
      <c r="F9" s="80"/>
      <c r="G9" s="69"/>
    </row>
    <row r="10" spans="1:7" ht="15" customHeight="1" thickBot="1" x14ac:dyDescent="0.3">
      <c r="A10" s="85" t="s">
        <v>92</v>
      </c>
      <c r="B10" s="86"/>
      <c r="C10" s="86"/>
      <c r="D10" s="87">
        <v>346158120.00000012</v>
      </c>
      <c r="E10" s="79"/>
      <c r="F10" s="80"/>
      <c r="G10" s="69"/>
    </row>
    <row r="11" spans="1:7" ht="15" customHeight="1" thickBot="1" x14ac:dyDescent="0.3">
      <c r="A11" s="88" t="s">
        <v>93</v>
      </c>
      <c r="B11" s="89"/>
      <c r="C11" s="90" t="s">
        <v>94</v>
      </c>
      <c r="D11" s="87">
        <v>346159468.79999989</v>
      </c>
      <c r="E11" s="91"/>
      <c r="F11" s="69"/>
      <c r="G11" s="69"/>
    </row>
    <row r="12" spans="1:7" ht="15" customHeight="1" thickBot="1" x14ac:dyDescent="0.3">
      <c r="A12" s="88" t="s">
        <v>95</v>
      </c>
      <c r="B12" s="90" t="s">
        <v>94</v>
      </c>
      <c r="C12" s="90"/>
      <c r="D12" s="87">
        <v>-1348.7999997735023</v>
      </c>
      <c r="E12" s="91"/>
      <c r="F12" s="80"/>
      <c r="G12" s="69"/>
    </row>
    <row r="13" spans="1:7" ht="15" customHeight="1" x14ac:dyDescent="0.25">
      <c r="A13" s="92" t="s">
        <v>96</v>
      </c>
      <c r="B13" s="93">
        <v>488488</v>
      </c>
      <c r="C13" s="94" t="s">
        <v>215</v>
      </c>
      <c r="D13" s="69"/>
      <c r="E13" s="91"/>
      <c r="F13" s="69"/>
      <c r="G13" s="69"/>
    </row>
    <row r="14" spans="1:7" ht="15" customHeight="1" x14ac:dyDescent="0.25">
      <c r="A14" s="92" t="s">
        <v>97</v>
      </c>
      <c r="B14" s="93">
        <v>210700.79999999999</v>
      </c>
      <c r="C14" s="94" t="s">
        <v>216</v>
      </c>
      <c r="D14" s="69"/>
      <c r="E14" s="91"/>
      <c r="F14" s="69"/>
      <c r="G14" s="69"/>
    </row>
    <row r="15" spans="1:7" ht="15" customHeight="1" x14ac:dyDescent="0.25">
      <c r="A15" s="95"/>
      <c r="B15" s="93"/>
      <c r="C15" s="69"/>
      <c r="D15" s="69"/>
      <c r="E15" s="91"/>
      <c r="F15" s="69"/>
      <c r="G15" s="69"/>
    </row>
    <row r="16" spans="1:7" x14ac:dyDescent="0.25">
      <c r="A16" s="92"/>
      <c r="B16" s="69"/>
      <c r="C16" s="69"/>
      <c r="D16" s="69"/>
      <c r="E16" s="69"/>
      <c r="F16" s="69"/>
      <c r="G16" s="69"/>
    </row>
    <row r="17" spans="1:4" x14ac:dyDescent="0.25">
      <c r="A17" s="95"/>
      <c r="B17" s="69"/>
      <c r="C17" s="69"/>
      <c r="D17" s="96"/>
    </row>
    <row r="18" spans="1:4" x14ac:dyDescent="0.25">
      <c r="A18" s="92"/>
      <c r="B18" s="69"/>
      <c r="C18" s="69"/>
      <c r="D18" s="69"/>
    </row>
    <row r="19" spans="1:4" x14ac:dyDescent="0.25">
      <c r="A19" s="9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4" workbookViewId="0">
      <selection activeCell="F21" sqref="F21"/>
    </sheetView>
  </sheetViews>
  <sheetFormatPr defaultRowHeight="15" x14ac:dyDescent="0.25"/>
  <cols>
    <col min="2" max="2" width="10.28515625" bestFit="1" customWidth="1"/>
    <col min="3" max="3" width="16.85546875" bestFit="1" customWidth="1"/>
    <col min="4" max="4" width="13.7109375" customWidth="1"/>
    <col min="7" max="7" width="15.28515625" bestFit="1" customWidth="1"/>
    <col min="11" max="11" width="13.85546875" bestFit="1" customWidth="1"/>
  </cols>
  <sheetData>
    <row r="1" spans="1:11" x14ac:dyDescent="0.25">
      <c r="A1" s="26">
        <v>4.5</v>
      </c>
      <c r="B1" s="27" t="s">
        <v>117</v>
      </c>
      <c r="C1" s="28"/>
      <c r="D1" s="27"/>
      <c r="E1" s="27"/>
      <c r="F1" s="27"/>
      <c r="G1" s="27"/>
      <c r="H1" s="29"/>
      <c r="I1" s="29"/>
      <c r="J1" s="29"/>
      <c r="K1" s="29"/>
    </row>
    <row r="2" spans="1:11" x14ac:dyDescent="0.25">
      <c r="A2" s="26" t="s">
        <v>116</v>
      </c>
      <c r="B2" s="27"/>
      <c r="C2" s="27"/>
      <c r="D2" s="27"/>
      <c r="E2" s="27"/>
      <c r="F2" s="27"/>
      <c r="G2" s="27"/>
      <c r="H2" s="29"/>
      <c r="I2" s="29"/>
      <c r="J2" s="29"/>
      <c r="K2" s="29"/>
    </row>
    <row r="3" spans="1:11" x14ac:dyDescent="0.25">
      <c r="A3" s="26">
        <v>4.5</v>
      </c>
      <c r="B3" s="192" t="s">
        <v>119</v>
      </c>
      <c r="C3" s="193"/>
      <c r="D3" s="193"/>
      <c r="E3" s="193"/>
      <c r="F3" s="193"/>
      <c r="G3" s="193"/>
      <c r="H3" s="193"/>
      <c r="I3" s="193"/>
      <c r="J3" s="193"/>
      <c r="K3" s="193"/>
    </row>
    <row r="4" spans="1:11" x14ac:dyDescent="0.25">
      <c r="A4" s="26"/>
      <c r="B4" s="107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31"/>
      <c r="B5" s="32" t="s">
        <v>118</v>
      </c>
      <c r="C5" s="33" t="s">
        <v>120</v>
      </c>
      <c r="D5" s="34"/>
      <c r="E5" s="30"/>
      <c r="F5" s="35"/>
      <c r="G5" s="35"/>
      <c r="H5" s="109"/>
      <c r="I5" s="30"/>
      <c r="J5" s="30"/>
      <c r="K5" s="30"/>
    </row>
    <row r="6" spans="1:11" x14ac:dyDescent="0.25">
      <c r="C6" s="40" t="s">
        <v>73</v>
      </c>
      <c r="D6" s="41"/>
      <c r="E6" s="42"/>
      <c r="F6" s="43"/>
      <c r="G6" s="43"/>
      <c r="H6" s="110"/>
      <c r="I6" s="99"/>
      <c r="J6" s="99"/>
    </row>
    <row r="7" spans="1:11" x14ac:dyDescent="0.25">
      <c r="C7" s="45" t="s">
        <v>74</v>
      </c>
      <c r="D7" s="28"/>
      <c r="E7" s="37"/>
      <c r="F7" s="30"/>
      <c r="G7" s="115">
        <v>4.5000000000000003E-5</v>
      </c>
      <c r="H7" s="111" t="s">
        <v>122</v>
      </c>
      <c r="I7" s="99"/>
      <c r="J7" s="99"/>
    </row>
    <row r="8" spans="1:11" ht="15.75" thickBot="1" x14ac:dyDescent="0.3">
      <c r="C8" s="45" t="s">
        <v>121</v>
      </c>
      <c r="D8" s="36"/>
      <c r="E8" s="37"/>
      <c r="F8" s="30"/>
      <c r="G8" s="122">
        <f>SUM('Energy Summary'!C4:C747)</f>
        <v>346159468.79999989</v>
      </c>
      <c r="H8" s="111" t="s">
        <v>123</v>
      </c>
    </row>
    <row r="9" spans="1:11" x14ac:dyDescent="0.25">
      <c r="C9" s="48"/>
      <c r="D9" s="49"/>
      <c r="E9" s="50"/>
      <c r="F9" s="51" t="s">
        <v>76</v>
      </c>
      <c r="G9" s="113">
        <f>ROUND(G7*G8,2)</f>
        <v>15577.18</v>
      </c>
      <c r="H9" s="112"/>
    </row>
    <row r="11" spans="1:11" x14ac:dyDescent="0.25">
      <c r="C11" s="27" t="s">
        <v>124</v>
      </c>
    </row>
    <row r="12" spans="1:11" x14ac:dyDescent="0.25">
      <c r="C12" s="27"/>
    </row>
    <row r="13" spans="1:11" x14ac:dyDescent="0.25">
      <c r="B13" s="32" t="s">
        <v>62</v>
      </c>
      <c r="G13" s="121">
        <v>2614</v>
      </c>
    </row>
    <row r="14" spans="1:11" x14ac:dyDescent="0.25">
      <c r="C14" s="99" t="s">
        <v>242</v>
      </c>
      <c r="G14" s="121">
        <v>-1602.1289999999999</v>
      </c>
    </row>
    <row r="17" spans="3:7" x14ac:dyDescent="0.25">
      <c r="C17" s="60" t="s">
        <v>125</v>
      </c>
      <c r="G17" s="120">
        <f>SUM(G9+G13+G14)</f>
        <v>16589.050999999999</v>
      </c>
    </row>
  </sheetData>
  <mergeCells count="1">
    <mergeCell ref="B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16"/>
  <sheetViews>
    <sheetView workbookViewId="0">
      <selection activeCell="F21" sqref="F21"/>
    </sheetView>
  </sheetViews>
  <sheetFormatPr defaultColWidth="9" defaultRowHeight="15" x14ac:dyDescent="0.25"/>
  <cols>
    <col min="1" max="1" width="9" style="67"/>
    <col min="2" max="2" width="22.42578125" style="28" customWidth="1"/>
    <col min="3" max="3" width="9.28515625" style="28" bestFit="1" customWidth="1"/>
    <col min="4" max="4" width="9" style="28"/>
    <col min="5" max="5" width="17" style="28" customWidth="1"/>
    <col min="6" max="6" width="21.5703125" style="28" customWidth="1"/>
    <col min="7" max="7" width="10.85546875" style="28" bestFit="1" customWidth="1"/>
    <col min="8" max="8" width="12.5703125" style="28" bestFit="1" customWidth="1"/>
    <col min="9" max="10" width="9" style="28"/>
    <col min="11" max="11" width="14.42578125" style="28" customWidth="1"/>
    <col min="12" max="16384" width="9" style="28"/>
  </cols>
  <sheetData>
    <row r="1" spans="1:40" x14ac:dyDescent="0.25">
      <c r="A1" s="26" t="s">
        <v>189</v>
      </c>
      <c r="B1" s="27" t="s">
        <v>190</v>
      </c>
      <c r="D1" s="27"/>
      <c r="E1" s="27"/>
      <c r="F1" s="27"/>
      <c r="G1" s="29"/>
      <c r="H1" s="29"/>
      <c r="I1" s="29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x14ac:dyDescent="0.25">
      <c r="A2" s="26"/>
      <c r="B2" s="27" t="s">
        <v>191</v>
      </c>
      <c r="C2" s="27"/>
      <c r="D2" s="27"/>
      <c r="E2" s="27"/>
      <c r="F2" s="27"/>
      <c r="G2" s="29"/>
      <c r="H2" s="29"/>
      <c r="I2" s="29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6"/>
      <c r="B3" s="27"/>
      <c r="C3" s="27"/>
      <c r="D3" s="27"/>
      <c r="E3" s="27"/>
      <c r="F3" s="27"/>
      <c r="G3" s="29"/>
      <c r="H3" s="29"/>
      <c r="I3" s="29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25">
      <c r="A4" s="26" t="s">
        <v>192</v>
      </c>
      <c r="B4" s="192" t="s">
        <v>193</v>
      </c>
      <c r="C4" s="193"/>
      <c r="D4" s="193"/>
      <c r="E4" s="193"/>
      <c r="F4" s="193"/>
      <c r="G4" s="193"/>
      <c r="H4" s="193"/>
      <c r="I4" s="193"/>
      <c r="J4" s="193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x14ac:dyDescent="0.25">
      <c r="A5" s="161" t="s">
        <v>195</v>
      </c>
      <c r="B5" s="32" t="s">
        <v>194</v>
      </c>
      <c r="C5" s="33"/>
      <c r="D5" s="34"/>
      <c r="E5" s="30"/>
      <c r="F5" s="3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x14ac:dyDescent="0.25">
      <c r="A6" s="31"/>
      <c r="B6" s="32"/>
      <c r="C6" s="30"/>
      <c r="D6" s="30"/>
      <c r="E6" s="30"/>
      <c r="F6" s="3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x14ac:dyDescent="0.25">
      <c r="A7" s="31"/>
      <c r="B7" s="30" t="s">
        <v>196</v>
      </c>
      <c r="C7" s="36"/>
      <c r="D7" s="37"/>
      <c r="E7" s="30"/>
      <c r="F7" s="30"/>
      <c r="G7" s="30"/>
      <c r="H7" s="162">
        <f>3771545/13255125</f>
        <v>0.28453484972793541</v>
      </c>
      <c r="I7" s="30"/>
      <c r="J7" s="27"/>
      <c r="K7" s="2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 x14ac:dyDescent="0.25">
      <c r="A8" s="31"/>
      <c r="B8" s="30"/>
      <c r="C8" s="30"/>
      <c r="D8" s="30"/>
      <c r="E8" s="30"/>
      <c r="F8" s="30"/>
      <c r="G8" s="30"/>
      <c r="H8" s="30"/>
      <c r="I8" s="3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 x14ac:dyDescent="0.25">
      <c r="A9" s="31"/>
      <c r="B9" s="30"/>
      <c r="C9" s="30"/>
      <c r="D9" s="30"/>
      <c r="E9" s="30"/>
      <c r="F9" s="30"/>
      <c r="G9" s="30"/>
      <c r="H9" s="30"/>
      <c r="I9" s="3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x14ac:dyDescent="0.25">
      <c r="A10" s="31"/>
      <c r="B10" s="30" t="s">
        <v>197</v>
      </c>
      <c r="C10" s="30"/>
      <c r="D10" s="38"/>
      <c r="E10" s="37"/>
      <c r="F10" s="30"/>
      <c r="G10" s="30"/>
      <c r="H10" s="163">
        <v>181803.42</v>
      </c>
      <c r="I10" s="3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x14ac:dyDescent="0.25">
      <c r="A11" s="31"/>
      <c r="B11" s="30"/>
      <c r="C11" s="30"/>
      <c r="D11" s="38"/>
      <c r="E11" s="37"/>
      <c r="F11" s="3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40" ht="15.75" thickBot="1" x14ac:dyDescent="0.3">
      <c r="A13" s="31"/>
      <c r="B13" s="60" t="s">
        <v>198</v>
      </c>
      <c r="C13" s="61"/>
      <c r="D13" s="62"/>
      <c r="E13" s="63"/>
      <c r="F13" s="35"/>
      <c r="G13" s="30"/>
      <c r="H13" s="164">
        <f>(H10*H7)</f>
        <v>51729.40878972473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x14ac:dyDescent="0.25">
      <c r="A14" s="31"/>
      <c r="B14" s="64"/>
      <c r="C14" s="64"/>
      <c r="D14" s="64"/>
      <c r="E14" s="64"/>
      <c r="F14" s="30"/>
      <c r="G14" s="30"/>
      <c r="H14" s="30"/>
      <c r="J14" s="30"/>
      <c r="K14" s="3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x14ac:dyDescent="0.25">
      <c r="A15" s="31"/>
      <c r="B15" s="64"/>
      <c r="C15" s="64"/>
      <c r="D15" s="64"/>
      <c r="E15" s="64"/>
      <c r="F15" s="6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1:40" ht="20.100000000000001" customHeight="1" x14ac:dyDescent="0.25">
      <c r="A16" s="31"/>
      <c r="B16" s="64"/>
      <c r="C16" s="64"/>
      <c r="D16" s="64"/>
      <c r="E16" s="64"/>
      <c r="F16" s="66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1:40" ht="20.100000000000001" customHeight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40" ht="20.100000000000001" customHeight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20.100000000000001" customHeight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20.100000000000001" customHeight="1" x14ac:dyDescent="0.25">
      <c r="A20" s="31"/>
      <c r="B20" s="30"/>
      <c r="C20" s="3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20.100000000000001" customHeight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20.100000000000001" customHeight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1:40" ht="20.100000000000001" customHeight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1:40" ht="20.100000000000001" customHeight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1:40" ht="20.100000000000001" customHeight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1:40" ht="20.100000000000001" customHeight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1:40" ht="20.100000000000001" customHeight="1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20.100000000000001" customHeight="1" x14ac:dyDescent="0.25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spans="1:40" ht="20.100000000000001" customHeight="1" x14ac:dyDescent="0.2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spans="1:40" ht="20.100000000000001" customHeight="1" x14ac:dyDescent="0.25">
      <c r="A30" s="3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ht="20.100000000000001" customHeight="1" x14ac:dyDescent="0.25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</row>
    <row r="32" spans="1:40" ht="20.100000000000001" customHeight="1" x14ac:dyDescent="0.25">
      <c r="A32" s="3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</row>
    <row r="33" spans="1:40" ht="20.100000000000001" customHeight="1" x14ac:dyDescent="0.25">
      <c r="A33" s="3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1:40" ht="20.100000000000001" customHeight="1" x14ac:dyDescent="0.25">
      <c r="A34" s="3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1:40" ht="20.100000000000001" customHeight="1" x14ac:dyDescent="0.25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1:40" ht="20.100000000000001" customHeight="1" x14ac:dyDescent="0.2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1:40" ht="20.100000000000001" customHeight="1" x14ac:dyDescent="0.25">
      <c r="A37" s="3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40" ht="20.100000000000001" customHeight="1" x14ac:dyDescent="0.2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40" ht="20.100000000000001" customHeight="1" x14ac:dyDescent="0.25">
      <c r="A39" s="3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40" ht="20.100000000000001" customHeight="1" x14ac:dyDescent="0.2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40" x14ac:dyDescent="0.25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40" x14ac:dyDescent="0.25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40" x14ac:dyDescent="0.25">
      <c r="A43" s="31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40" x14ac:dyDescent="0.25">
      <c r="A44" s="31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40" x14ac:dyDescent="0.2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40" x14ac:dyDescent="0.2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40" x14ac:dyDescent="0.2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40" x14ac:dyDescent="0.25">
      <c r="A48" s="3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5">
      <c r="A50" s="3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5">
      <c r="A51" s="3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5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3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5">
      <c r="A55" s="3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5">
      <c r="A56" s="3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2" x14ac:dyDescent="0.25">
      <c r="A57" s="3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2" x14ac:dyDescent="0.25">
      <c r="A58" s="3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x14ac:dyDescent="0.25">
      <c r="A59" s="3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x14ac:dyDescent="0.25">
      <c r="A60" s="3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3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x14ac:dyDescent="0.25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x14ac:dyDescent="0.25">
      <c r="A63" s="3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x14ac:dyDescent="0.25">
      <c r="A64" s="31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25">
      <c r="A65" s="3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25">
      <c r="A66" s="31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25">
      <c r="A68" s="3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25">
      <c r="A69" s="3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25">
      <c r="A70" s="3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25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25">
      <c r="A72" s="3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3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3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3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31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31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1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25">
      <c r="A80" s="31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25">
      <c r="A81" s="3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25">
      <c r="A82" s="3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25">
      <c r="A83" s="3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25">
      <c r="A85" s="3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25">
      <c r="A86" s="3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1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1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3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25">
      <c r="A93" s="3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25">
      <c r="A94" s="3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25">
      <c r="A95" s="3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25">
      <c r="A96" s="3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25">
      <c r="A97" s="3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25">
      <c r="A98" s="3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25">
      <c r="A99" s="3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25">
      <c r="A100" s="3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A101" s="3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25">
      <c r="A102" s="3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25">
      <c r="A103" s="3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25">
      <c r="A104" s="3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25">
      <c r="A105" s="31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25">
      <c r="A106" s="3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25">
      <c r="A107" s="31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25">
      <c r="A108" s="31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25">
      <c r="A109" s="3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25">
      <c r="A110" s="31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25">
      <c r="A111" s="31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25">
      <c r="A112" s="3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25">
      <c r="A113" s="31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x14ac:dyDescent="0.25">
      <c r="A114" s="3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25">
      <c r="A115" s="31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31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25">
      <c r="A117" s="3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1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25">
      <c r="A121" s="31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A122" s="31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1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1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1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1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1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1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1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1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1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1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1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1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1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1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31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25">
      <c r="A145" s="31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25">
      <c r="A146" s="31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25">
      <c r="A147" s="31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25">
      <c r="A148" s="3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25">
      <c r="A149" s="3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25">
      <c r="A150" s="3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A151" s="31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25">
      <c r="A152" s="31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25">
      <c r="A153" s="3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25">
      <c r="A154" s="31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25">
      <c r="A155" s="3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25">
      <c r="A156" s="31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25">
      <c r="A157" s="31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25">
      <c r="A158" s="31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25">
      <c r="A159" s="3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25">
      <c r="A161" s="31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25">
      <c r="A162" s="31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25">
      <c r="A163" s="3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25">
      <c r="A164" s="31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25">
      <c r="A166" s="31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25">
      <c r="A167" s="31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25">
      <c r="A168" s="31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25">
      <c r="A169" s="31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25">
      <c r="A170" s="31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25">
      <c r="A171" s="3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25">
      <c r="A172" s="31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25">
      <c r="A173" s="31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25">
      <c r="A174" s="3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25">
      <c r="A175" s="31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25">
      <c r="A176" s="3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25">
      <c r="A177" s="3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25">
      <c r="A178" s="3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25">
      <c r="A179" s="31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25">
      <c r="A180" s="3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25">
      <c r="A181" s="31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A182" s="31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25">
      <c r="A183" s="3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25">
      <c r="A184" s="31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25">
      <c r="A185" s="31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25">
      <c r="A186" s="3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25">
      <c r="A187" s="31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25">
      <c r="A188" s="31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25">
      <c r="A189" s="31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25">
      <c r="A190" s="31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x14ac:dyDescent="0.25">
      <c r="A191" s="31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25">
      <c r="A192" s="31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25">
      <c r="A193" s="31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25">
      <c r="A194" s="31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x14ac:dyDescent="0.25">
      <c r="A195" s="31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x14ac:dyDescent="0.25">
      <c r="A196" s="31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x14ac:dyDescent="0.25">
      <c r="A197" s="31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x14ac:dyDescent="0.25">
      <c r="A198" s="31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x14ac:dyDescent="0.25">
      <c r="A199" s="31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x14ac:dyDescent="0.25">
      <c r="A200" s="31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x14ac:dyDescent="0.25">
      <c r="A201" s="31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x14ac:dyDescent="0.25">
      <c r="A202" s="31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x14ac:dyDescent="0.25">
      <c r="A203" s="31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x14ac:dyDescent="0.25">
      <c r="A204" s="31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x14ac:dyDescent="0.25">
      <c r="A205" s="31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x14ac:dyDescent="0.25">
      <c r="A206" s="31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x14ac:dyDescent="0.25">
      <c r="A207" s="31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x14ac:dyDescent="0.25">
      <c r="A208" s="31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x14ac:dyDescent="0.25">
      <c r="A209" s="31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x14ac:dyDescent="0.25">
      <c r="A210" s="31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x14ac:dyDescent="0.25">
      <c r="A211" s="31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x14ac:dyDescent="0.25">
      <c r="A212" s="31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x14ac:dyDescent="0.25">
      <c r="A213" s="31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x14ac:dyDescent="0.25">
      <c r="A214" s="31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x14ac:dyDescent="0.25">
      <c r="A215" s="31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x14ac:dyDescent="0.25">
      <c r="A216" s="31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x14ac:dyDescent="0.25">
      <c r="A217" s="31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x14ac:dyDescent="0.25">
      <c r="A218" s="31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x14ac:dyDescent="0.25">
      <c r="A219" s="3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x14ac:dyDescent="0.25">
      <c r="A220" s="31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x14ac:dyDescent="0.25">
      <c r="A221" s="3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x14ac:dyDescent="0.25">
      <c r="A222" s="3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x14ac:dyDescent="0.25">
      <c r="A223" s="31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x14ac:dyDescent="0.25">
      <c r="A224" s="3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x14ac:dyDescent="0.25">
      <c r="A225" s="3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x14ac:dyDescent="0.25">
      <c r="A226" s="31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x14ac:dyDescent="0.25">
      <c r="A227" s="31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x14ac:dyDescent="0.25">
      <c r="A228" s="31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x14ac:dyDescent="0.25">
      <c r="A229" s="31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x14ac:dyDescent="0.25">
      <c r="A230" s="31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x14ac:dyDescent="0.25">
      <c r="A231" s="31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x14ac:dyDescent="0.25">
      <c r="A232" s="3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x14ac:dyDescent="0.25">
      <c r="A233" s="31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x14ac:dyDescent="0.25">
      <c r="A234" s="31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x14ac:dyDescent="0.25">
      <c r="A235" s="31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x14ac:dyDescent="0.25">
      <c r="A236" s="31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x14ac:dyDescent="0.25">
      <c r="A237" s="31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x14ac:dyDescent="0.25">
      <c r="A238" s="31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x14ac:dyDescent="0.25">
      <c r="A239" s="31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x14ac:dyDescent="0.25">
      <c r="A240" s="31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x14ac:dyDescent="0.25">
      <c r="A241" s="31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x14ac:dyDescent="0.25">
      <c r="A242" s="31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x14ac:dyDescent="0.25">
      <c r="A243" s="31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x14ac:dyDescent="0.25">
      <c r="A244" s="31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x14ac:dyDescent="0.25">
      <c r="A245" s="31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x14ac:dyDescent="0.25">
      <c r="A246" s="31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x14ac:dyDescent="0.25">
      <c r="A247" s="31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x14ac:dyDescent="0.25">
      <c r="A248" s="31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x14ac:dyDescent="0.25">
      <c r="A249" s="31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x14ac:dyDescent="0.25">
      <c r="A250" s="31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x14ac:dyDescent="0.25">
      <c r="A251" s="31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x14ac:dyDescent="0.25">
      <c r="A252" s="31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x14ac:dyDescent="0.25">
      <c r="A253" s="31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x14ac:dyDescent="0.25">
      <c r="A254" s="31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x14ac:dyDescent="0.25">
      <c r="A255" s="31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x14ac:dyDescent="0.25">
      <c r="A256" s="31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x14ac:dyDescent="0.25">
      <c r="A257" s="31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x14ac:dyDescent="0.25">
      <c r="A258" s="31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x14ac:dyDescent="0.25">
      <c r="A259" s="31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x14ac:dyDescent="0.25">
      <c r="A260" s="31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x14ac:dyDescent="0.25">
      <c r="A261" s="31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x14ac:dyDescent="0.25">
      <c r="A262" s="31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x14ac:dyDescent="0.25">
      <c r="A263" s="31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x14ac:dyDescent="0.25">
      <c r="A264" s="31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x14ac:dyDescent="0.25">
      <c r="A265" s="3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x14ac:dyDescent="0.25">
      <c r="A266" s="3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x14ac:dyDescent="0.25">
      <c r="A267" s="31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x14ac:dyDescent="0.25">
      <c r="A268" s="31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x14ac:dyDescent="0.25">
      <c r="A269" s="31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x14ac:dyDescent="0.25">
      <c r="A270" s="31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x14ac:dyDescent="0.25">
      <c r="A271" s="31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x14ac:dyDescent="0.25">
      <c r="A272" s="31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x14ac:dyDescent="0.25">
      <c r="A273" s="31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x14ac:dyDescent="0.25">
      <c r="A274" s="31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x14ac:dyDescent="0.25">
      <c r="A275" s="31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x14ac:dyDescent="0.25">
      <c r="A276" s="31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x14ac:dyDescent="0.25">
      <c r="A277" s="31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x14ac:dyDescent="0.25">
      <c r="A278" s="31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x14ac:dyDescent="0.25">
      <c r="A279" s="31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x14ac:dyDescent="0.25">
      <c r="A280" s="31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x14ac:dyDescent="0.25">
      <c r="A281" s="31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x14ac:dyDescent="0.25">
      <c r="A282" s="31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x14ac:dyDescent="0.25">
      <c r="A283" s="31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x14ac:dyDescent="0.25">
      <c r="A284" s="31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x14ac:dyDescent="0.25">
      <c r="A285" s="31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x14ac:dyDescent="0.25">
      <c r="A286" s="31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x14ac:dyDescent="0.25">
      <c r="A287" s="31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x14ac:dyDescent="0.25">
      <c r="A288" s="31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x14ac:dyDescent="0.25">
      <c r="A289" s="31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x14ac:dyDescent="0.25">
      <c r="A290" s="31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x14ac:dyDescent="0.25">
      <c r="A291" s="31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x14ac:dyDescent="0.25">
      <c r="A292" s="31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x14ac:dyDescent="0.25">
      <c r="A293" s="31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x14ac:dyDescent="0.25">
      <c r="A294" s="31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x14ac:dyDescent="0.25">
      <c r="A295" s="31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x14ac:dyDescent="0.25">
      <c r="A296" s="31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x14ac:dyDescent="0.25">
      <c r="A297" s="31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x14ac:dyDescent="0.25">
      <c r="A298" s="31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x14ac:dyDescent="0.25">
      <c r="A299" s="31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x14ac:dyDescent="0.25">
      <c r="A300" s="31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x14ac:dyDescent="0.25">
      <c r="A301" s="31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x14ac:dyDescent="0.25">
      <c r="A302" s="31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x14ac:dyDescent="0.25">
      <c r="A303" s="31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x14ac:dyDescent="0.25">
      <c r="A304" s="31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x14ac:dyDescent="0.25">
      <c r="A305" s="31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x14ac:dyDescent="0.25">
      <c r="A306" s="31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x14ac:dyDescent="0.25">
      <c r="A307" s="31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x14ac:dyDescent="0.25">
      <c r="A308" s="31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x14ac:dyDescent="0.25">
      <c r="A309" s="3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x14ac:dyDescent="0.25">
      <c r="A310" s="3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x14ac:dyDescent="0.25">
      <c r="A311" s="31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x14ac:dyDescent="0.25">
      <c r="A312" s="31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x14ac:dyDescent="0.25">
      <c r="A313" s="31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x14ac:dyDescent="0.25">
      <c r="A314" s="31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x14ac:dyDescent="0.25">
      <c r="A315" s="31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x14ac:dyDescent="0.25">
      <c r="A316" s="31"/>
      <c r="B316" s="30"/>
      <c r="C316" s="30"/>
      <c r="D316" s="30"/>
      <c r="E316" s="30"/>
      <c r="F316" s="30"/>
      <c r="G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</sheetData>
  <mergeCells count="1">
    <mergeCell ref="B4:J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MeterData</vt:lpstr>
      <vt:lpstr>Inputs</vt:lpstr>
      <vt:lpstr>MonthlyChargeCredit Summary</vt:lpstr>
      <vt:lpstr>Energy Summary</vt:lpstr>
      <vt:lpstr>ZRC</vt:lpstr>
      <vt:lpstr>FTR-ARR</vt:lpstr>
      <vt:lpstr>SRR Variable</vt:lpstr>
      <vt:lpstr>Transmission Services</vt:lpstr>
      <vt:lpstr>Schedule 26-A</vt:lpstr>
      <vt:lpstr>REACTIVE POWER</vt:lpstr>
      <vt:lpstr>REACTIVE POWER BACK UP</vt:lpstr>
      <vt:lpstr>RETAIL FEE</vt:lpstr>
      <vt:lpstr>ACES Fee Exhibit A</vt:lpstr>
      <vt:lpstr>NERC</vt:lpstr>
      <vt:lpstr>'MonthlyChargeCredit Summary'!Print_Area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Mattox</dc:creator>
  <cp:lastModifiedBy>Mary Jo Marlin</cp:lastModifiedBy>
  <cp:lastPrinted>2013-10-21T14:52:22Z</cp:lastPrinted>
  <dcterms:created xsi:type="dcterms:W3CDTF">2013-06-17T20:31:40Z</dcterms:created>
  <dcterms:modified xsi:type="dcterms:W3CDTF">2013-10-21T15:07:10Z</dcterms:modified>
</cp:coreProperties>
</file>