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04" windowHeight="9096" activeTab="0"/>
  </bookViews>
  <sheets>
    <sheet name="SP 2 4 311" sheetId="1" r:id="rId1"/>
    <sheet name="SP 2 4 312" sheetId="2" r:id="rId2"/>
    <sheet name="SP 2 4 314" sheetId="3" r:id="rId3"/>
    <sheet name="SP 2 4 315" sheetId="4" r:id="rId4"/>
    <sheet name="SP 2 4 316" sheetId="5" r:id="rId5"/>
  </sheets>
  <definedNames/>
  <calcPr fullCalcOnLoad="1"/>
</workbook>
</file>

<file path=xl/sharedStrings.xml><?xml version="1.0" encoding="utf-8"?>
<sst xmlns="http://schemas.openxmlformats.org/spreadsheetml/2006/main" count="90" uniqueCount="16">
  <si>
    <t xml:space="preserve"> </t>
  </si>
  <si>
    <t>ANNUAL INTERIM RETIREMENT RATE</t>
  </si>
  <si>
    <t>AMOUNT</t>
  </si>
  <si>
    <t>REM. LIFE</t>
  </si>
  <si>
    <t>DOLLAR</t>
  </si>
  <si>
    <t xml:space="preserve"> AVERAGE </t>
  </si>
  <si>
    <t>YEAR</t>
  </si>
  <si>
    <t>RETIRED</t>
  </si>
  <si>
    <t>(YEARS)</t>
  </si>
  <si>
    <t>YEARS</t>
  </si>
  <si>
    <t>TOTALS</t>
  </si>
  <si>
    <t xml:space="preserve">               CALCULATION OF AVERAGE REMAINING LIFE</t>
  </si>
  <si>
    <t>ACCOUNT</t>
  </si>
  <si>
    <t xml:space="preserve">          DEPRECIATION STUDY AS OF DECEMBER 31, 2007</t>
  </si>
  <si>
    <t xml:space="preserve">                               SPORN UNITS 2 &amp; 4</t>
  </si>
  <si>
    <t xml:space="preserve">                         RETIREMENT YEAR  - 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</si>
</sst>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Arial"/>
      <family val="2"/>
    </font>
    <font>
      <u val="double"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Alignment="1">
      <alignment horizontal="lef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 topLeftCell="A1">
      <selection activeCell="A1" sqref="A1"/>
    </sheetView>
  </sheetViews>
  <sheetFormatPr defaultColWidth="8.88671875" defaultRowHeight="15"/>
  <cols>
    <col min="1" max="1" width="9.5546875" style="0" customWidth="1"/>
    <col min="2" max="2" width="14.5546875" style="0" customWidth="1"/>
    <col min="3" max="3" width="9.5546875" style="0" customWidth="1"/>
    <col min="4" max="4" width="15.5546875" style="0" customWidth="1"/>
    <col min="5" max="6" width="9.5546875" style="0" customWidth="1"/>
  </cols>
  <sheetData>
    <row r="1" spans="1:6" ht="15">
      <c r="A1" s="1"/>
      <c r="F1" s="1" t="s">
        <v>0</v>
      </c>
    </row>
    <row r="2" ht="15">
      <c r="A2" s="1" t="s">
        <v>13</v>
      </c>
    </row>
    <row r="3" ht="15">
      <c r="A3" s="1" t="s">
        <v>11</v>
      </c>
    </row>
    <row r="4" spans="1:6" ht="15">
      <c r="A4" s="1" t="s">
        <v>14</v>
      </c>
      <c r="E4" t="s">
        <v>12</v>
      </c>
      <c r="F4" s="10">
        <v>311</v>
      </c>
    </row>
    <row r="5" ht="15">
      <c r="A5" s="1" t="s">
        <v>15</v>
      </c>
    </row>
    <row r="6" ht="15">
      <c r="A6" s="1"/>
    </row>
    <row r="7" spans="2:5" ht="15">
      <c r="B7" s="1" t="s">
        <v>1</v>
      </c>
      <c r="E7" s="4">
        <v>0.0023</v>
      </c>
    </row>
    <row r="9" spans="1:5" ht="15">
      <c r="A9" s="1" t="s">
        <v>0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5" ht="15">
      <c r="A10" s="6" t="s">
        <v>6</v>
      </c>
      <c r="B10" s="6" t="s">
        <v>7</v>
      </c>
      <c r="C10" s="6" t="s">
        <v>8</v>
      </c>
      <c r="D10" s="6" t="s">
        <v>9</v>
      </c>
      <c r="E10" s="6" t="s">
        <v>3</v>
      </c>
    </row>
    <row r="13" spans="1:4" ht="15">
      <c r="A13">
        <v>2008</v>
      </c>
      <c r="B13" s="5">
        <f aca="true" t="shared" si="0" ref="B13:B24">$B$28*$E$7</f>
        <v>22693.5641</v>
      </c>
      <c r="C13">
        <v>0.5</v>
      </c>
      <c r="D13" s="5">
        <f>B13*C13</f>
        <v>11346.78205</v>
      </c>
    </row>
    <row r="14" spans="1:4" ht="15">
      <c r="A14">
        <f>A13+1</f>
        <v>2009</v>
      </c>
      <c r="B14" s="5">
        <f t="shared" si="0"/>
        <v>22693.5641</v>
      </c>
      <c r="C14">
        <f>C13+1</f>
        <v>1.5</v>
      </c>
      <c r="D14" s="5">
        <f>B14*C14</f>
        <v>34040.34615</v>
      </c>
    </row>
    <row r="15" spans="1:4" ht="15">
      <c r="A15">
        <f aca="true" t="shared" si="1" ref="A15:A25">A14+1</f>
        <v>2010</v>
      </c>
      <c r="B15" s="5">
        <f t="shared" si="0"/>
        <v>22693.5641</v>
      </c>
      <c r="C15">
        <f aca="true" t="shared" si="2" ref="C15:C25">C14+1</f>
        <v>2.5</v>
      </c>
      <c r="D15" s="5">
        <f aca="true" t="shared" si="3" ref="D15:D24">B15*C15</f>
        <v>56733.91025</v>
      </c>
    </row>
    <row r="16" spans="1:4" ht="15">
      <c r="A16">
        <f t="shared" si="1"/>
        <v>2011</v>
      </c>
      <c r="B16" s="5">
        <f t="shared" si="0"/>
        <v>22693.5641</v>
      </c>
      <c r="C16">
        <f t="shared" si="2"/>
        <v>3.5</v>
      </c>
      <c r="D16" s="5">
        <f t="shared" si="3"/>
        <v>79427.47435</v>
      </c>
    </row>
    <row r="17" spans="1:4" ht="15">
      <c r="A17">
        <f t="shared" si="1"/>
        <v>2012</v>
      </c>
      <c r="B17" s="5">
        <f t="shared" si="0"/>
        <v>22693.5641</v>
      </c>
      <c r="C17">
        <f t="shared" si="2"/>
        <v>4.5</v>
      </c>
      <c r="D17" s="5">
        <f t="shared" si="3"/>
        <v>102121.03845</v>
      </c>
    </row>
    <row r="18" spans="1:4" ht="15">
      <c r="A18">
        <f t="shared" si="1"/>
        <v>2013</v>
      </c>
      <c r="B18" s="5">
        <f t="shared" si="0"/>
        <v>22693.5641</v>
      </c>
      <c r="C18">
        <f t="shared" si="2"/>
        <v>5.5</v>
      </c>
      <c r="D18" s="5">
        <f t="shared" si="3"/>
        <v>124814.60255</v>
      </c>
    </row>
    <row r="19" spans="1:4" ht="15">
      <c r="A19">
        <f t="shared" si="1"/>
        <v>2014</v>
      </c>
      <c r="B19" s="5">
        <f t="shared" si="0"/>
        <v>22693.5641</v>
      </c>
      <c r="C19">
        <f t="shared" si="2"/>
        <v>6.5</v>
      </c>
      <c r="D19" s="5">
        <f t="shared" si="3"/>
        <v>147508.16665</v>
      </c>
    </row>
    <row r="20" spans="1:4" ht="15">
      <c r="A20">
        <f t="shared" si="1"/>
        <v>2015</v>
      </c>
      <c r="B20" s="5">
        <f t="shared" si="0"/>
        <v>22693.5641</v>
      </c>
      <c r="C20">
        <f t="shared" si="2"/>
        <v>7.5</v>
      </c>
      <c r="D20" s="5">
        <f t="shared" si="3"/>
        <v>170201.73075</v>
      </c>
    </row>
    <row r="21" spans="1:4" ht="15">
      <c r="A21">
        <f t="shared" si="1"/>
        <v>2016</v>
      </c>
      <c r="B21" s="5">
        <f t="shared" si="0"/>
        <v>22693.5641</v>
      </c>
      <c r="C21">
        <f t="shared" si="2"/>
        <v>8.5</v>
      </c>
      <c r="D21" s="5">
        <f t="shared" si="3"/>
        <v>192895.29485</v>
      </c>
    </row>
    <row r="22" spans="1:4" ht="15">
      <c r="A22">
        <f t="shared" si="1"/>
        <v>2017</v>
      </c>
      <c r="B22" s="5">
        <f t="shared" si="0"/>
        <v>22693.5641</v>
      </c>
      <c r="C22">
        <f t="shared" si="2"/>
        <v>9.5</v>
      </c>
      <c r="D22" s="5">
        <f t="shared" si="3"/>
        <v>215588.85895</v>
      </c>
    </row>
    <row r="23" spans="1:4" ht="15">
      <c r="A23">
        <f t="shared" si="1"/>
        <v>2018</v>
      </c>
      <c r="B23" s="5">
        <f t="shared" si="0"/>
        <v>22693.5641</v>
      </c>
      <c r="C23">
        <f t="shared" si="2"/>
        <v>10.5</v>
      </c>
      <c r="D23" s="5">
        <f t="shared" si="3"/>
        <v>238282.42304999998</v>
      </c>
    </row>
    <row r="24" spans="1:4" ht="15">
      <c r="A24">
        <f t="shared" si="1"/>
        <v>2019</v>
      </c>
      <c r="B24" s="5">
        <f t="shared" si="0"/>
        <v>22693.5641</v>
      </c>
      <c r="C24">
        <f t="shared" si="2"/>
        <v>11.5</v>
      </c>
      <c r="D24" s="5">
        <f t="shared" si="3"/>
        <v>260975.98715</v>
      </c>
    </row>
    <row r="25" spans="1:4" ht="15">
      <c r="A25">
        <f t="shared" si="1"/>
        <v>2020</v>
      </c>
      <c r="B25" s="5">
        <f>$B$28-SUM(B13:B24)</f>
        <v>9594444.230800001</v>
      </c>
      <c r="C25">
        <f t="shared" si="2"/>
        <v>12.5</v>
      </c>
      <c r="D25" s="5">
        <f>B25*C25</f>
        <v>119930552.885</v>
      </c>
    </row>
    <row r="26" spans="2:4" ht="15">
      <c r="B26" s="5"/>
      <c r="D26" s="5"/>
    </row>
    <row r="27" spans="2:4" ht="15">
      <c r="B27" s="5"/>
      <c r="D27" s="5"/>
    </row>
    <row r="28" spans="1:5" ht="15">
      <c r="A28" s="1" t="s">
        <v>10</v>
      </c>
      <c r="B28" s="5">
        <v>9866767</v>
      </c>
      <c r="D28" s="5">
        <f>SUM(D13:D27)</f>
        <v>121564489.5002</v>
      </c>
      <c r="E28" s="3">
        <f>D28/B28</f>
        <v>12.3206</v>
      </c>
    </row>
    <row r="29" ht="15">
      <c r="B29" s="5"/>
    </row>
    <row r="32" spans="2:4" ht="15">
      <c r="B32" s="7"/>
      <c r="D32" s="7"/>
    </row>
    <row r="33" ht="15">
      <c r="D33" s="7"/>
    </row>
    <row r="34" ht="15">
      <c r="D34" s="8"/>
    </row>
    <row r="35" ht="15">
      <c r="D35" s="9"/>
    </row>
  </sheetData>
  <printOptions/>
  <pageMargins left="0.75" right="0.75" top="1" bottom="1" header="0.5" footer="0.5"/>
  <pageSetup fitToHeight="1" fitToWidth="1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15">
      <selection activeCell="A46" sqref="A46"/>
    </sheetView>
  </sheetViews>
  <sheetFormatPr defaultColWidth="8.88671875" defaultRowHeight="15"/>
  <cols>
    <col min="1" max="1" width="9.5546875" style="0" customWidth="1"/>
    <col min="2" max="2" width="14.5546875" style="0" customWidth="1"/>
    <col min="3" max="3" width="9.5546875" style="0" customWidth="1"/>
    <col min="4" max="4" width="15.5546875" style="0" customWidth="1"/>
    <col min="5" max="6" width="9.5546875" style="0" customWidth="1"/>
  </cols>
  <sheetData>
    <row r="1" spans="1:6" ht="15">
      <c r="A1" s="1"/>
      <c r="F1" s="1" t="s">
        <v>0</v>
      </c>
    </row>
    <row r="2" ht="15">
      <c r="A2" s="1" t="s">
        <v>13</v>
      </c>
    </row>
    <row r="3" ht="15">
      <c r="A3" s="1" t="s">
        <v>11</v>
      </c>
    </row>
    <row r="4" spans="1:6" ht="15">
      <c r="A4" s="1" t="s">
        <v>14</v>
      </c>
      <c r="E4" t="s">
        <v>12</v>
      </c>
      <c r="F4" s="10">
        <v>312</v>
      </c>
    </row>
    <row r="5" ht="15">
      <c r="A5" s="1" t="s">
        <v>15</v>
      </c>
    </row>
    <row r="6" ht="15">
      <c r="A6" s="1"/>
    </row>
    <row r="7" spans="2:5" ht="15">
      <c r="B7" s="1" t="s">
        <v>1</v>
      </c>
      <c r="E7" s="4">
        <v>0.0092</v>
      </c>
    </row>
    <row r="9" spans="1:5" ht="15">
      <c r="A9" s="1" t="s">
        <v>0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5" ht="15">
      <c r="A10" s="6" t="s">
        <v>6</v>
      </c>
      <c r="B10" s="6" t="s">
        <v>7</v>
      </c>
      <c r="C10" s="6" t="s">
        <v>8</v>
      </c>
      <c r="D10" s="6" t="s">
        <v>9</v>
      </c>
      <c r="E10" s="6" t="s">
        <v>3</v>
      </c>
    </row>
    <row r="13" spans="1:4" ht="15">
      <c r="A13">
        <v>2008</v>
      </c>
      <c r="B13" s="5">
        <f aca="true" t="shared" si="0" ref="B13:B24">$B$28*$E$7</f>
        <v>604205.1884</v>
      </c>
      <c r="C13">
        <v>0.5</v>
      </c>
      <c r="D13" s="5">
        <f>B13*C13</f>
        <v>302102.5942</v>
      </c>
    </row>
    <row r="14" spans="1:4" ht="15">
      <c r="A14">
        <f>A13+1</f>
        <v>2009</v>
      </c>
      <c r="B14" s="5">
        <f t="shared" si="0"/>
        <v>604205.1884</v>
      </c>
      <c r="C14">
        <f>C13+1</f>
        <v>1.5</v>
      </c>
      <c r="D14" s="5">
        <f>B14*C14</f>
        <v>906307.7826</v>
      </c>
    </row>
    <row r="15" spans="1:4" ht="15">
      <c r="A15">
        <f aca="true" t="shared" si="1" ref="A15:A25">A14+1</f>
        <v>2010</v>
      </c>
      <c r="B15" s="5">
        <f t="shared" si="0"/>
        <v>604205.1884</v>
      </c>
      <c r="C15">
        <f aca="true" t="shared" si="2" ref="C15:C25">C14+1</f>
        <v>2.5</v>
      </c>
      <c r="D15" s="5">
        <f aca="true" t="shared" si="3" ref="D15:D24">B15*C15</f>
        <v>1510512.971</v>
      </c>
    </row>
    <row r="16" spans="1:4" ht="15">
      <c r="A16">
        <f t="shared" si="1"/>
        <v>2011</v>
      </c>
      <c r="B16" s="5">
        <f t="shared" si="0"/>
        <v>604205.1884</v>
      </c>
      <c r="C16">
        <f t="shared" si="2"/>
        <v>3.5</v>
      </c>
      <c r="D16" s="5">
        <f t="shared" si="3"/>
        <v>2114718.1594</v>
      </c>
    </row>
    <row r="17" spans="1:4" ht="15">
      <c r="A17">
        <f t="shared" si="1"/>
        <v>2012</v>
      </c>
      <c r="B17" s="5">
        <f t="shared" si="0"/>
        <v>604205.1884</v>
      </c>
      <c r="C17">
        <f t="shared" si="2"/>
        <v>4.5</v>
      </c>
      <c r="D17" s="5">
        <f t="shared" si="3"/>
        <v>2718923.3478</v>
      </c>
    </row>
    <row r="18" spans="1:4" ht="15">
      <c r="A18">
        <f t="shared" si="1"/>
        <v>2013</v>
      </c>
      <c r="B18" s="5">
        <f t="shared" si="0"/>
        <v>604205.1884</v>
      </c>
      <c r="C18">
        <f t="shared" si="2"/>
        <v>5.5</v>
      </c>
      <c r="D18" s="5">
        <f t="shared" si="3"/>
        <v>3323128.5362</v>
      </c>
    </row>
    <row r="19" spans="1:4" ht="15">
      <c r="A19">
        <f t="shared" si="1"/>
        <v>2014</v>
      </c>
      <c r="B19" s="5">
        <f t="shared" si="0"/>
        <v>604205.1884</v>
      </c>
      <c r="C19">
        <f t="shared" si="2"/>
        <v>6.5</v>
      </c>
      <c r="D19" s="5">
        <f t="shared" si="3"/>
        <v>3927333.7246</v>
      </c>
    </row>
    <row r="20" spans="1:4" ht="15">
      <c r="A20">
        <f t="shared" si="1"/>
        <v>2015</v>
      </c>
      <c r="B20" s="5">
        <f t="shared" si="0"/>
        <v>604205.1884</v>
      </c>
      <c r="C20">
        <f t="shared" si="2"/>
        <v>7.5</v>
      </c>
      <c r="D20" s="5">
        <f t="shared" si="3"/>
        <v>4531538.913</v>
      </c>
    </row>
    <row r="21" spans="1:4" ht="15">
      <c r="A21">
        <f t="shared" si="1"/>
        <v>2016</v>
      </c>
      <c r="B21" s="5">
        <f t="shared" si="0"/>
        <v>604205.1884</v>
      </c>
      <c r="C21">
        <f t="shared" si="2"/>
        <v>8.5</v>
      </c>
      <c r="D21" s="5">
        <f t="shared" si="3"/>
        <v>5135744.1014</v>
      </c>
    </row>
    <row r="22" spans="1:4" ht="15">
      <c r="A22">
        <f t="shared" si="1"/>
        <v>2017</v>
      </c>
      <c r="B22" s="5">
        <f t="shared" si="0"/>
        <v>604205.1884</v>
      </c>
      <c r="C22">
        <f t="shared" si="2"/>
        <v>9.5</v>
      </c>
      <c r="D22" s="5">
        <f t="shared" si="3"/>
        <v>5739949.289799999</v>
      </c>
    </row>
    <row r="23" spans="1:4" ht="15">
      <c r="A23">
        <f t="shared" si="1"/>
        <v>2018</v>
      </c>
      <c r="B23" s="5">
        <f t="shared" si="0"/>
        <v>604205.1884</v>
      </c>
      <c r="C23">
        <f t="shared" si="2"/>
        <v>10.5</v>
      </c>
      <c r="D23" s="5">
        <f t="shared" si="3"/>
        <v>6344154.4782</v>
      </c>
    </row>
    <row r="24" spans="1:4" ht="15">
      <c r="A24">
        <f t="shared" si="1"/>
        <v>2019</v>
      </c>
      <c r="B24" s="5">
        <f t="shared" si="0"/>
        <v>604205.1884</v>
      </c>
      <c r="C24">
        <f t="shared" si="2"/>
        <v>11.5</v>
      </c>
      <c r="D24" s="5">
        <f t="shared" si="3"/>
        <v>6948359.6666</v>
      </c>
    </row>
    <row r="25" spans="1:4" ht="15">
      <c r="A25">
        <f t="shared" si="1"/>
        <v>2020</v>
      </c>
      <c r="B25" s="5">
        <f>$B$28-SUM(B13:B24)</f>
        <v>58424014.739199996</v>
      </c>
      <c r="C25">
        <f t="shared" si="2"/>
        <v>12.5</v>
      </c>
      <c r="D25" s="5">
        <f>B25*C25</f>
        <v>730300184.24</v>
      </c>
    </row>
    <row r="26" spans="2:4" ht="15">
      <c r="B26" s="5"/>
      <c r="D26" s="5"/>
    </row>
    <row r="27" spans="2:4" ht="15">
      <c r="B27" s="5"/>
      <c r="D27" s="5"/>
    </row>
    <row r="28" spans="1:5" ht="15">
      <c r="A28" s="1" t="s">
        <v>10</v>
      </c>
      <c r="B28" s="5">
        <v>65674477</v>
      </c>
      <c r="D28" s="5">
        <f>SUM(D13:D27)</f>
        <v>773802957.8048</v>
      </c>
      <c r="E28" s="3">
        <f>D28/B28</f>
        <v>11.7824</v>
      </c>
    </row>
    <row r="29" ht="15">
      <c r="B29" s="5"/>
    </row>
    <row r="32" spans="2:4" ht="15">
      <c r="B32" s="7"/>
      <c r="D32" s="7"/>
    </row>
    <row r="33" ht="15">
      <c r="D33" s="7"/>
    </row>
    <row r="34" ht="15">
      <c r="D34" s="8"/>
    </row>
    <row r="35" ht="15">
      <c r="D35" s="9"/>
    </row>
  </sheetData>
  <printOptions/>
  <pageMargins left="0.75" right="0.75" top="1" bottom="1" header="0.5" footer="0.5"/>
  <pageSetup fitToHeight="1" fitToWidth="1"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16">
      <selection activeCell="A1" sqref="A1"/>
    </sheetView>
  </sheetViews>
  <sheetFormatPr defaultColWidth="8.88671875" defaultRowHeight="15"/>
  <cols>
    <col min="1" max="1" width="9.5546875" style="0" customWidth="1"/>
    <col min="2" max="2" width="14.5546875" style="0" customWidth="1"/>
    <col min="3" max="3" width="9.5546875" style="0" customWidth="1"/>
    <col min="4" max="4" width="15.5546875" style="0" customWidth="1"/>
    <col min="5" max="6" width="9.5546875" style="0" customWidth="1"/>
  </cols>
  <sheetData>
    <row r="1" spans="1:6" ht="15">
      <c r="A1" s="1"/>
      <c r="F1" s="1" t="s">
        <v>0</v>
      </c>
    </row>
    <row r="2" ht="15">
      <c r="A2" s="1" t="s">
        <v>13</v>
      </c>
    </row>
    <row r="3" ht="15">
      <c r="A3" s="1" t="s">
        <v>11</v>
      </c>
    </row>
    <row r="4" spans="1:6" ht="15">
      <c r="A4" s="1" t="s">
        <v>14</v>
      </c>
      <c r="E4" t="s">
        <v>12</v>
      </c>
      <c r="F4" s="10">
        <v>314</v>
      </c>
    </row>
    <row r="5" ht="15">
      <c r="A5" s="1" t="s">
        <v>15</v>
      </c>
    </row>
    <row r="6" ht="15">
      <c r="A6" s="1"/>
    </row>
    <row r="7" spans="2:5" ht="15">
      <c r="B7" s="1" t="s">
        <v>1</v>
      </c>
      <c r="E7" s="4">
        <v>0.0145</v>
      </c>
    </row>
    <row r="9" spans="1:5" ht="15">
      <c r="A9" s="1" t="s">
        <v>0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5" ht="15">
      <c r="A10" s="6" t="s">
        <v>6</v>
      </c>
      <c r="B10" s="6" t="s">
        <v>7</v>
      </c>
      <c r="C10" s="6" t="s">
        <v>8</v>
      </c>
      <c r="D10" s="6" t="s">
        <v>9</v>
      </c>
      <c r="E10" s="6" t="s">
        <v>3</v>
      </c>
    </row>
    <row r="13" spans="1:4" ht="15">
      <c r="A13">
        <v>2008</v>
      </c>
      <c r="B13" s="5">
        <f aca="true" t="shared" si="0" ref="B13:B24">$B$28*$E$7</f>
        <v>393910.9585</v>
      </c>
      <c r="C13">
        <v>0.5</v>
      </c>
      <c r="D13" s="5">
        <f>B13*C13</f>
        <v>196955.47925</v>
      </c>
    </row>
    <row r="14" spans="1:4" ht="15">
      <c r="A14">
        <f>A13+1</f>
        <v>2009</v>
      </c>
      <c r="B14" s="5">
        <f t="shared" si="0"/>
        <v>393910.9585</v>
      </c>
      <c r="C14">
        <f>C13+1</f>
        <v>1.5</v>
      </c>
      <c r="D14" s="5">
        <f>B14*C14</f>
        <v>590866.43775</v>
      </c>
    </row>
    <row r="15" spans="1:4" ht="15">
      <c r="A15">
        <f aca="true" t="shared" si="1" ref="A15:A25">A14+1</f>
        <v>2010</v>
      </c>
      <c r="B15" s="5">
        <f t="shared" si="0"/>
        <v>393910.9585</v>
      </c>
      <c r="C15">
        <f aca="true" t="shared" si="2" ref="C15:C25">C14+1</f>
        <v>2.5</v>
      </c>
      <c r="D15" s="5">
        <f aca="true" t="shared" si="3" ref="D15:D24">B15*C15</f>
        <v>984777.39625</v>
      </c>
    </row>
    <row r="16" spans="1:4" ht="15">
      <c r="A16">
        <f t="shared" si="1"/>
        <v>2011</v>
      </c>
      <c r="B16" s="5">
        <f t="shared" si="0"/>
        <v>393910.9585</v>
      </c>
      <c r="C16">
        <f t="shared" si="2"/>
        <v>3.5</v>
      </c>
      <c r="D16" s="5">
        <f t="shared" si="3"/>
        <v>1378688.35475</v>
      </c>
    </row>
    <row r="17" spans="1:4" ht="15">
      <c r="A17">
        <f t="shared" si="1"/>
        <v>2012</v>
      </c>
      <c r="B17" s="5">
        <f t="shared" si="0"/>
        <v>393910.9585</v>
      </c>
      <c r="C17">
        <f t="shared" si="2"/>
        <v>4.5</v>
      </c>
      <c r="D17" s="5">
        <f t="shared" si="3"/>
        <v>1772599.3132500001</v>
      </c>
    </row>
    <row r="18" spans="1:4" ht="15">
      <c r="A18">
        <f t="shared" si="1"/>
        <v>2013</v>
      </c>
      <c r="B18" s="5">
        <f t="shared" si="0"/>
        <v>393910.9585</v>
      </c>
      <c r="C18">
        <f t="shared" si="2"/>
        <v>5.5</v>
      </c>
      <c r="D18" s="5">
        <f t="shared" si="3"/>
        <v>2166510.27175</v>
      </c>
    </row>
    <row r="19" spans="1:4" ht="15">
      <c r="A19">
        <f t="shared" si="1"/>
        <v>2014</v>
      </c>
      <c r="B19" s="5">
        <f t="shared" si="0"/>
        <v>393910.9585</v>
      </c>
      <c r="C19">
        <f t="shared" si="2"/>
        <v>6.5</v>
      </c>
      <c r="D19" s="5">
        <f t="shared" si="3"/>
        <v>2560421.23025</v>
      </c>
    </row>
    <row r="20" spans="1:4" ht="15">
      <c r="A20">
        <f t="shared" si="1"/>
        <v>2015</v>
      </c>
      <c r="B20" s="5">
        <f t="shared" si="0"/>
        <v>393910.9585</v>
      </c>
      <c r="C20">
        <f t="shared" si="2"/>
        <v>7.5</v>
      </c>
      <c r="D20" s="5">
        <f t="shared" si="3"/>
        <v>2954332.18875</v>
      </c>
    </row>
    <row r="21" spans="1:4" ht="15">
      <c r="A21">
        <f t="shared" si="1"/>
        <v>2016</v>
      </c>
      <c r="B21" s="5">
        <f t="shared" si="0"/>
        <v>393910.9585</v>
      </c>
      <c r="C21">
        <f t="shared" si="2"/>
        <v>8.5</v>
      </c>
      <c r="D21" s="5">
        <f t="shared" si="3"/>
        <v>3348243.14725</v>
      </c>
    </row>
    <row r="22" spans="1:4" ht="15">
      <c r="A22">
        <f t="shared" si="1"/>
        <v>2017</v>
      </c>
      <c r="B22" s="5">
        <f t="shared" si="0"/>
        <v>393910.9585</v>
      </c>
      <c r="C22">
        <f t="shared" si="2"/>
        <v>9.5</v>
      </c>
      <c r="D22" s="5">
        <f t="shared" si="3"/>
        <v>3742154.10575</v>
      </c>
    </row>
    <row r="23" spans="1:4" ht="15">
      <c r="A23">
        <f t="shared" si="1"/>
        <v>2018</v>
      </c>
      <c r="B23" s="5">
        <f t="shared" si="0"/>
        <v>393910.9585</v>
      </c>
      <c r="C23">
        <f t="shared" si="2"/>
        <v>10.5</v>
      </c>
      <c r="D23" s="5">
        <f t="shared" si="3"/>
        <v>4136065.0642500003</v>
      </c>
    </row>
    <row r="24" spans="1:4" ht="15">
      <c r="A24">
        <f t="shared" si="1"/>
        <v>2019</v>
      </c>
      <c r="B24" s="5">
        <f t="shared" si="0"/>
        <v>393910.9585</v>
      </c>
      <c r="C24">
        <f t="shared" si="2"/>
        <v>11.5</v>
      </c>
      <c r="D24" s="5">
        <f t="shared" si="3"/>
        <v>4529976.0227500005</v>
      </c>
    </row>
    <row r="25" spans="1:4" ht="15">
      <c r="A25">
        <f t="shared" si="1"/>
        <v>2020</v>
      </c>
      <c r="B25" s="5">
        <f>$B$28-SUM(B13:B24)</f>
        <v>22439341.498</v>
      </c>
      <c r="C25">
        <f t="shared" si="2"/>
        <v>12.5</v>
      </c>
      <c r="D25" s="5">
        <f>B25*C25</f>
        <v>280491768.725</v>
      </c>
    </row>
    <row r="26" spans="2:4" ht="15">
      <c r="B26" s="5"/>
      <c r="D26" s="5"/>
    </row>
    <row r="27" spans="2:4" ht="15">
      <c r="B27" s="5"/>
      <c r="D27" s="5"/>
    </row>
    <row r="28" spans="1:5" ht="15">
      <c r="A28" s="1" t="s">
        <v>10</v>
      </c>
      <c r="B28" s="5">
        <v>27166273</v>
      </c>
      <c r="D28" s="5">
        <f>SUM(D13:D27)</f>
        <v>308853357.73700005</v>
      </c>
      <c r="E28" s="3">
        <f>D28/B28</f>
        <v>11.369000000000002</v>
      </c>
    </row>
    <row r="29" ht="15">
      <c r="B29" s="5"/>
    </row>
    <row r="32" spans="2:4" ht="15">
      <c r="B32" s="7"/>
      <c r="D32" s="7"/>
    </row>
    <row r="33" ht="15">
      <c r="D33" s="7"/>
    </row>
    <row r="34" ht="15">
      <c r="D34" s="8"/>
    </row>
    <row r="35" ht="15">
      <c r="D35" s="9"/>
    </row>
  </sheetData>
  <printOptions/>
  <pageMargins left="0.75" right="0.75" top="1" bottom="1" header="0.5" footer="0.5"/>
  <pageSetup fitToHeight="1" fitToWidth="1"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16">
      <selection activeCell="A1" sqref="A1"/>
    </sheetView>
  </sheetViews>
  <sheetFormatPr defaultColWidth="8.88671875" defaultRowHeight="15"/>
  <cols>
    <col min="1" max="1" width="9.5546875" style="0" customWidth="1"/>
    <col min="2" max="2" width="14.5546875" style="0" customWidth="1"/>
    <col min="3" max="3" width="9.5546875" style="0" customWidth="1"/>
    <col min="4" max="4" width="15.5546875" style="0" customWidth="1"/>
    <col min="5" max="6" width="9.5546875" style="0" customWidth="1"/>
  </cols>
  <sheetData>
    <row r="1" spans="1:6" ht="15">
      <c r="A1" s="1"/>
      <c r="F1" s="1" t="s">
        <v>0</v>
      </c>
    </row>
    <row r="2" ht="15">
      <c r="A2" s="1" t="s">
        <v>13</v>
      </c>
    </row>
    <row r="3" ht="15">
      <c r="A3" s="1" t="s">
        <v>11</v>
      </c>
    </row>
    <row r="4" spans="1:6" ht="15">
      <c r="A4" s="1" t="s">
        <v>14</v>
      </c>
      <c r="E4" t="s">
        <v>12</v>
      </c>
      <c r="F4" s="10">
        <v>315</v>
      </c>
    </row>
    <row r="5" ht="15">
      <c r="A5" s="1" t="s">
        <v>15</v>
      </c>
    </row>
    <row r="6" ht="15">
      <c r="A6" s="1"/>
    </row>
    <row r="7" spans="2:5" ht="15">
      <c r="B7" s="1" t="s">
        <v>1</v>
      </c>
      <c r="E7" s="4">
        <v>0.0032</v>
      </c>
    </row>
    <row r="9" spans="1:5" ht="15">
      <c r="A9" s="1" t="s">
        <v>0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5" ht="15">
      <c r="A10" s="6" t="s">
        <v>6</v>
      </c>
      <c r="B10" s="6" t="s">
        <v>7</v>
      </c>
      <c r="C10" s="6" t="s">
        <v>8</v>
      </c>
      <c r="D10" s="6" t="s">
        <v>9</v>
      </c>
      <c r="E10" s="6" t="s">
        <v>3</v>
      </c>
    </row>
    <row r="13" spans="1:4" ht="15">
      <c r="A13">
        <v>2008</v>
      </c>
      <c r="B13" s="5">
        <f aca="true" t="shared" si="0" ref="B13:B24">$B$28*$E$7</f>
        <v>23832.0416</v>
      </c>
      <c r="C13">
        <v>0.5</v>
      </c>
      <c r="D13" s="5">
        <f>B13*C13</f>
        <v>11916.0208</v>
      </c>
    </row>
    <row r="14" spans="1:4" ht="15">
      <c r="A14">
        <f>A13+1</f>
        <v>2009</v>
      </c>
      <c r="B14" s="5">
        <f t="shared" si="0"/>
        <v>23832.0416</v>
      </c>
      <c r="C14">
        <f>C13+1</f>
        <v>1.5</v>
      </c>
      <c r="D14" s="5">
        <f>B14*C14</f>
        <v>35748.0624</v>
      </c>
    </row>
    <row r="15" spans="1:4" ht="15">
      <c r="A15">
        <f aca="true" t="shared" si="1" ref="A15:A25">A14+1</f>
        <v>2010</v>
      </c>
      <c r="B15" s="5">
        <f t="shared" si="0"/>
        <v>23832.0416</v>
      </c>
      <c r="C15">
        <f aca="true" t="shared" si="2" ref="C15:C25">C14+1</f>
        <v>2.5</v>
      </c>
      <c r="D15" s="5">
        <f aca="true" t="shared" si="3" ref="D15:D24">B15*C15</f>
        <v>59580.104</v>
      </c>
    </row>
    <row r="16" spans="1:4" ht="15">
      <c r="A16">
        <f t="shared" si="1"/>
        <v>2011</v>
      </c>
      <c r="B16" s="5">
        <f t="shared" si="0"/>
        <v>23832.0416</v>
      </c>
      <c r="C16">
        <f t="shared" si="2"/>
        <v>3.5</v>
      </c>
      <c r="D16" s="5">
        <f t="shared" si="3"/>
        <v>83412.1456</v>
      </c>
    </row>
    <row r="17" spans="1:4" ht="15">
      <c r="A17">
        <f t="shared" si="1"/>
        <v>2012</v>
      </c>
      <c r="B17" s="5">
        <f t="shared" si="0"/>
        <v>23832.0416</v>
      </c>
      <c r="C17">
        <f t="shared" si="2"/>
        <v>4.5</v>
      </c>
      <c r="D17" s="5">
        <f t="shared" si="3"/>
        <v>107244.1872</v>
      </c>
    </row>
    <row r="18" spans="1:4" ht="15">
      <c r="A18">
        <f t="shared" si="1"/>
        <v>2013</v>
      </c>
      <c r="B18" s="5">
        <f t="shared" si="0"/>
        <v>23832.0416</v>
      </c>
      <c r="C18">
        <f t="shared" si="2"/>
        <v>5.5</v>
      </c>
      <c r="D18" s="5">
        <f t="shared" si="3"/>
        <v>131076.2288</v>
      </c>
    </row>
    <row r="19" spans="1:4" ht="15">
      <c r="A19">
        <f t="shared" si="1"/>
        <v>2014</v>
      </c>
      <c r="B19" s="5">
        <f t="shared" si="0"/>
        <v>23832.0416</v>
      </c>
      <c r="C19">
        <f t="shared" si="2"/>
        <v>6.5</v>
      </c>
      <c r="D19" s="5">
        <f t="shared" si="3"/>
        <v>154908.2704</v>
      </c>
    </row>
    <row r="20" spans="1:4" ht="15">
      <c r="A20">
        <f t="shared" si="1"/>
        <v>2015</v>
      </c>
      <c r="B20" s="5">
        <f t="shared" si="0"/>
        <v>23832.0416</v>
      </c>
      <c r="C20">
        <f t="shared" si="2"/>
        <v>7.5</v>
      </c>
      <c r="D20" s="5">
        <f t="shared" si="3"/>
        <v>178740.312</v>
      </c>
    </row>
    <row r="21" spans="1:4" ht="15">
      <c r="A21">
        <f t="shared" si="1"/>
        <v>2016</v>
      </c>
      <c r="B21" s="5">
        <f t="shared" si="0"/>
        <v>23832.0416</v>
      </c>
      <c r="C21">
        <f t="shared" si="2"/>
        <v>8.5</v>
      </c>
      <c r="D21" s="5">
        <f t="shared" si="3"/>
        <v>202572.3536</v>
      </c>
    </row>
    <row r="22" spans="1:4" ht="15">
      <c r="A22">
        <f t="shared" si="1"/>
        <v>2017</v>
      </c>
      <c r="B22" s="5">
        <f t="shared" si="0"/>
        <v>23832.0416</v>
      </c>
      <c r="C22">
        <f t="shared" si="2"/>
        <v>9.5</v>
      </c>
      <c r="D22" s="5">
        <f t="shared" si="3"/>
        <v>226404.3952</v>
      </c>
    </row>
    <row r="23" spans="1:4" ht="15">
      <c r="A23">
        <f t="shared" si="1"/>
        <v>2018</v>
      </c>
      <c r="B23" s="5">
        <f t="shared" si="0"/>
        <v>23832.0416</v>
      </c>
      <c r="C23">
        <f t="shared" si="2"/>
        <v>10.5</v>
      </c>
      <c r="D23" s="5">
        <f t="shared" si="3"/>
        <v>250236.4368</v>
      </c>
    </row>
    <row r="24" spans="1:4" ht="15">
      <c r="A24">
        <f t="shared" si="1"/>
        <v>2019</v>
      </c>
      <c r="B24" s="5">
        <f t="shared" si="0"/>
        <v>23832.0416</v>
      </c>
      <c r="C24">
        <f t="shared" si="2"/>
        <v>11.5</v>
      </c>
      <c r="D24" s="5">
        <f t="shared" si="3"/>
        <v>274068.4784</v>
      </c>
    </row>
    <row r="25" spans="1:4" ht="15">
      <c r="A25">
        <f t="shared" si="1"/>
        <v>2020</v>
      </c>
      <c r="B25" s="5">
        <f>$B$28-SUM(B13:B24)</f>
        <v>7161528.5008</v>
      </c>
      <c r="C25">
        <f t="shared" si="2"/>
        <v>12.5</v>
      </c>
      <c r="D25" s="5">
        <f>B25*C25</f>
        <v>89519106.25999999</v>
      </c>
    </row>
    <row r="26" spans="2:4" ht="15">
      <c r="B26" s="5"/>
      <c r="D26" s="5"/>
    </row>
    <row r="27" spans="2:4" ht="15">
      <c r="B27" s="5"/>
      <c r="D27" s="5"/>
    </row>
    <row r="28" spans="1:5" ht="15">
      <c r="A28" s="1" t="s">
        <v>10</v>
      </c>
      <c r="B28" s="5">
        <v>7447513</v>
      </c>
      <c r="D28" s="5">
        <f>SUM(D13:D27)</f>
        <v>91235013.25519998</v>
      </c>
      <c r="E28" s="3">
        <f>D28/B28</f>
        <v>12.250399999999997</v>
      </c>
    </row>
    <row r="29" ht="15">
      <c r="B29" s="5"/>
    </row>
    <row r="32" spans="2:4" ht="15">
      <c r="B32" s="7"/>
      <c r="D32" s="7"/>
    </row>
    <row r="33" ht="15">
      <c r="D33" s="7"/>
    </row>
    <row r="34" ht="15">
      <c r="D34" s="8"/>
    </row>
    <row r="35" ht="15">
      <c r="D35" s="9"/>
    </row>
  </sheetData>
  <printOptions/>
  <pageMargins left="0.75" right="0.75" top="1" bottom="1" header="0.5" footer="0.5"/>
  <pageSetup fitToHeight="1" fitToWidth="1"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13">
      <selection activeCell="A1" sqref="A1"/>
    </sheetView>
  </sheetViews>
  <sheetFormatPr defaultColWidth="8.88671875" defaultRowHeight="15"/>
  <cols>
    <col min="1" max="1" width="9.5546875" style="0" customWidth="1"/>
    <col min="2" max="2" width="14.5546875" style="0" customWidth="1"/>
    <col min="3" max="3" width="9.5546875" style="0" customWidth="1"/>
    <col min="4" max="4" width="15.5546875" style="0" customWidth="1"/>
    <col min="5" max="6" width="9.5546875" style="0" customWidth="1"/>
  </cols>
  <sheetData>
    <row r="1" spans="1:6" ht="15">
      <c r="A1" s="1"/>
      <c r="F1" s="1" t="s">
        <v>0</v>
      </c>
    </row>
    <row r="2" ht="15">
      <c r="A2" s="1" t="s">
        <v>13</v>
      </c>
    </row>
    <row r="3" ht="15">
      <c r="A3" s="1" t="s">
        <v>11</v>
      </c>
    </row>
    <row r="4" spans="1:6" ht="15">
      <c r="A4" s="1" t="s">
        <v>14</v>
      </c>
      <c r="E4" t="s">
        <v>12</v>
      </c>
      <c r="F4" s="10">
        <v>316</v>
      </c>
    </row>
    <row r="5" ht="15">
      <c r="A5" s="1" t="s">
        <v>15</v>
      </c>
    </row>
    <row r="6" ht="15">
      <c r="A6" s="1"/>
    </row>
    <row r="7" spans="2:5" ht="15">
      <c r="B7" s="1" t="s">
        <v>1</v>
      </c>
      <c r="E7" s="4">
        <v>0.0089</v>
      </c>
    </row>
    <row r="9" spans="1:5" ht="15">
      <c r="A9" s="1" t="s">
        <v>0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5" ht="15">
      <c r="A10" s="6" t="s">
        <v>6</v>
      </c>
      <c r="B10" s="6" t="s">
        <v>7</v>
      </c>
      <c r="C10" s="6" t="s">
        <v>8</v>
      </c>
      <c r="D10" s="6" t="s">
        <v>9</v>
      </c>
      <c r="E10" s="6" t="s">
        <v>3</v>
      </c>
    </row>
    <row r="13" spans="1:4" ht="15">
      <c r="A13">
        <v>2008</v>
      </c>
      <c r="B13" s="5">
        <f aca="true" t="shared" si="0" ref="B13:B24">$B$28*$E$7</f>
        <v>20573.4803</v>
      </c>
      <c r="C13">
        <v>0.5</v>
      </c>
      <c r="D13" s="5">
        <f>B13*C13</f>
        <v>10286.74015</v>
      </c>
    </row>
    <row r="14" spans="1:4" ht="15">
      <c r="A14">
        <f>A13+1</f>
        <v>2009</v>
      </c>
      <c r="B14" s="5">
        <f t="shared" si="0"/>
        <v>20573.4803</v>
      </c>
      <c r="C14">
        <f>C13+1</f>
        <v>1.5</v>
      </c>
      <c r="D14" s="5">
        <f>B14*C14</f>
        <v>30860.22045</v>
      </c>
    </row>
    <row r="15" spans="1:4" ht="15">
      <c r="A15">
        <f aca="true" t="shared" si="1" ref="A15:A25">A14+1</f>
        <v>2010</v>
      </c>
      <c r="B15" s="5">
        <f t="shared" si="0"/>
        <v>20573.4803</v>
      </c>
      <c r="C15">
        <f aca="true" t="shared" si="2" ref="C15:C25">C14+1</f>
        <v>2.5</v>
      </c>
      <c r="D15" s="5">
        <f aca="true" t="shared" si="3" ref="D15:D24">B15*C15</f>
        <v>51433.700749999996</v>
      </c>
    </row>
    <row r="16" spans="1:4" ht="15">
      <c r="A16">
        <f t="shared" si="1"/>
        <v>2011</v>
      </c>
      <c r="B16" s="5">
        <f t="shared" si="0"/>
        <v>20573.4803</v>
      </c>
      <c r="C16">
        <f t="shared" si="2"/>
        <v>3.5</v>
      </c>
      <c r="D16" s="5">
        <f t="shared" si="3"/>
        <v>72007.18105</v>
      </c>
    </row>
    <row r="17" spans="1:4" ht="15">
      <c r="A17">
        <f t="shared" si="1"/>
        <v>2012</v>
      </c>
      <c r="B17" s="5">
        <f t="shared" si="0"/>
        <v>20573.4803</v>
      </c>
      <c r="C17">
        <f t="shared" si="2"/>
        <v>4.5</v>
      </c>
      <c r="D17" s="5">
        <f t="shared" si="3"/>
        <v>92580.66135</v>
      </c>
    </row>
    <row r="18" spans="1:4" ht="15">
      <c r="A18">
        <f t="shared" si="1"/>
        <v>2013</v>
      </c>
      <c r="B18" s="5">
        <f t="shared" si="0"/>
        <v>20573.4803</v>
      </c>
      <c r="C18">
        <f t="shared" si="2"/>
        <v>5.5</v>
      </c>
      <c r="D18" s="5">
        <f t="shared" si="3"/>
        <v>113154.14164999999</v>
      </c>
    </row>
    <row r="19" spans="1:4" ht="15">
      <c r="A19">
        <f t="shared" si="1"/>
        <v>2014</v>
      </c>
      <c r="B19" s="5">
        <f t="shared" si="0"/>
        <v>20573.4803</v>
      </c>
      <c r="C19">
        <f t="shared" si="2"/>
        <v>6.5</v>
      </c>
      <c r="D19" s="5">
        <f t="shared" si="3"/>
        <v>133727.62195</v>
      </c>
    </row>
    <row r="20" spans="1:4" ht="15">
      <c r="A20">
        <f t="shared" si="1"/>
        <v>2015</v>
      </c>
      <c r="B20" s="5">
        <f t="shared" si="0"/>
        <v>20573.4803</v>
      </c>
      <c r="C20">
        <f t="shared" si="2"/>
        <v>7.5</v>
      </c>
      <c r="D20" s="5">
        <f t="shared" si="3"/>
        <v>154301.10225</v>
      </c>
    </row>
    <row r="21" spans="1:4" ht="15">
      <c r="A21">
        <f t="shared" si="1"/>
        <v>2016</v>
      </c>
      <c r="B21" s="5">
        <f t="shared" si="0"/>
        <v>20573.4803</v>
      </c>
      <c r="C21">
        <f t="shared" si="2"/>
        <v>8.5</v>
      </c>
      <c r="D21" s="5">
        <f t="shared" si="3"/>
        <v>174874.58255</v>
      </c>
    </row>
    <row r="22" spans="1:4" ht="15">
      <c r="A22">
        <f t="shared" si="1"/>
        <v>2017</v>
      </c>
      <c r="B22" s="5">
        <f t="shared" si="0"/>
        <v>20573.4803</v>
      </c>
      <c r="C22">
        <f t="shared" si="2"/>
        <v>9.5</v>
      </c>
      <c r="D22" s="5">
        <f t="shared" si="3"/>
        <v>195448.06285</v>
      </c>
    </row>
    <row r="23" spans="1:4" ht="15">
      <c r="A23">
        <f t="shared" si="1"/>
        <v>2018</v>
      </c>
      <c r="B23" s="5">
        <f t="shared" si="0"/>
        <v>20573.4803</v>
      </c>
      <c r="C23">
        <f t="shared" si="2"/>
        <v>10.5</v>
      </c>
      <c r="D23" s="5">
        <f t="shared" si="3"/>
        <v>216021.54314999998</v>
      </c>
    </row>
    <row r="24" spans="1:4" ht="15">
      <c r="A24">
        <f t="shared" si="1"/>
        <v>2019</v>
      </c>
      <c r="B24" s="5">
        <f t="shared" si="0"/>
        <v>20573.4803</v>
      </c>
      <c r="C24">
        <f t="shared" si="2"/>
        <v>11.5</v>
      </c>
      <c r="D24" s="5">
        <f t="shared" si="3"/>
        <v>236595.02344999998</v>
      </c>
    </row>
    <row r="25" spans="1:4" ht="15">
      <c r="A25">
        <f t="shared" si="1"/>
        <v>2020</v>
      </c>
      <c r="B25" s="5">
        <f>$B$28-SUM(B13:B24)</f>
        <v>2064745.2364</v>
      </c>
      <c r="C25">
        <f t="shared" si="2"/>
        <v>12.5</v>
      </c>
      <c r="D25" s="5">
        <f>B25*C25</f>
        <v>25809315.455000002</v>
      </c>
    </row>
    <row r="26" spans="2:4" ht="15">
      <c r="B26" s="5"/>
      <c r="D26" s="5"/>
    </row>
    <row r="27" spans="2:4" ht="15">
      <c r="B27" s="5"/>
      <c r="D27" s="5"/>
    </row>
    <row r="28" spans="1:5" ht="15">
      <c r="A28" s="1" t="s">
        <v>10</v>
      </c>
      <c r="B28" s="5">
        <v>2311627</v>
      </c>
      <c r="D28" s="5">
        <f>SUM(D13:D27)</f>
        <v>27290606.0366</v>
      </c>
      <c r="E28" s="3">
        <f>D28/B28</f>
        <v>11.8058</v>
      </c>
    </row>
    <row r="29" ht="15">
      <c r="B29" s="5"/>
    </row>
    <row r="32" spans="2:4" ht="15">
      <c r="B32" s="7"/>
      <c r="D32" s="7"/>
    </row>
    <row r="33" ht="15">
      <c r="D33" s="7"/>
    </row>
    <row r="34" ht="15">
      <c r="D34" s="8"/>
    </row>
    <row r="35" ht="15">
      <c r="D35" s="9"/>
    </row>
  </sheetData>
  <printOptions/>
  <pageMargins left="0.75" right="0.75" top="1" bottom="1" header="0.5" footer="0.5"/>
  <pageSetup fitToHeight="1" fitToWidth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s390872</cp:lastModifiedBy>
  <cp:lastPrinted>2005-08-12T17:53:24Z</cp:lastPrinted>
  <dcterms:created xsi:type="dcterms:W3CDTF">2003-05-19T20:10:37Z</dcterms:created>
  <dcterms:modified xsi:type="dcterms:W3CDTF">2008-12-02T14:02:41Z</dcterms:modified>
  <cp:category/>
  <cp:version/>
  <cp:contentType/>
  <cp:contentStatus/>
</cp:coreProperties>
</file>