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4" windowHeight="9096" activeTab="0"/>
  </bookViews>
  <sheets>
    <sheet name="MR 5 311" sheetId="1" r:id="rId1"/>
    <sheet name="MR 5 312" sheetId="2" r:id="rId2"/>
    <sheet name="MR 5 314" sheetId="3" r:id="rId3"/>
    <sheet name="MR 5 315" sheetId="4" r:id="rId4"/>
    <sheet name="MR 5 316" sheetId="5" r:id="rId5"/>
  </sheets>
  <definedNames/>
  <calcPr fullCalcOnLoad="1"/>
</workbook>
</file>

<file path=xl/sharedStrings.xml><?xml version="1.0" encoding="utf-8"?>
<sst xmlns="http://schemas.openxmlformats.org/spreadsheetml/2006/main" count="95" uniqueCount="17">
  <si>
    <t xml:space="preserve"> </t>
  </si>
  <si>
    <t>ANNUAL INTERIM RETIREMENT RATE</t>
  </si>
  <si>
    <t>AMOUNT</t>
  </si>
  <si>
    <t>REM. LIFE</t>
  </si>
  <si>
    <t>DOLLAR</t>
  </si>
  <si>
    <t xml:space="preserve"> AVERAGE </t>
  </si>
  <si>
    <t>YEAR</t>
  </si>
  <si>
    <t>RETIRED</t>
  </si>
  <si>
    <t>(YEARS)</t>
  </si>
  <si>
    <t>YEARS</t>
  </si>
  <si>
    <t>TOTALS</t>
  </si>
  <si>
    <t xml:space="preserve">               CALCULATION OF AVERAGE REMAINING LIFE</t>
  </si>
  <si>
    <t>ACCOUNT</t>
  </si>
  <si>
    <t xml:space="preserve">          DEPRECIATION STUDY AS OF DECEMBER 31, 2007</t>
  </si>
  <si>
    <t xml:space="preserve">                               OHIO POWER COMPANY</t>
  </si>
  <si>
    <t xml:space="preserve">                                 MUSKINGUM 5</t>
  </si>
  <si>
    <t xml:space="preserve">                         RETIREMENT YEAR  -  2028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</si>
</sst>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doub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" sqref="A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311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0.0023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$B$36*$E$7</f>
        <v>65467.9291</v>
      </c>
      <c r="C13">
        <v>0.5</v>
      </c>
      <c r="D13" s="5">
        <f aca="true" t="shared" si="1" ref="D13:D19">B13*C13</f>
        <v>32733.96455</v>
      </c>
    </row>
    <row r="14" spans="1:4" ht="15">
      <c r="A14">
        <f>A13+1</f>
        <v>2009</v>
      </c>
      <c r="B14" s="5">
        <f t="shared" si="0"/>
        <v>65467.9291</v>
      </c>
      <c r="C14">
        <f>C13+1</f>
        <v>1.5</v>
      </c>
      <c r="D14" s="5">
        <f t="shared" si="1"/>
        <v>98201.89365</v>
      </c>
    </row>
    <row r="15" spans="1:4" ht="15">
      <c r="A15">
        <f aca="true" t="shared" si="2" ref="A15:A33">A14+1</f>
        <v>2010</v>
      </c>
      <c r="B15" s="5">
        <f t="shared" si="0"/>
        <v>65467.9291</v>
      </c>
      <c r="C15">
        <f aca="true" t="shared" si="3" ref="C15:C33">C14+1</f>
        <v>2.5</v>
      </c>
      <c r="D15" s="5">
        <f t="shared" si="1"/>
        <v>163669.82275</v>
      </c>
    </row>
    <row r="16" spans="1:4" ht="15">
      <c r="A16">
        <f t="shared" si="2"/>
        <v>2011</v>
      </c>
      <c r="B16" s="5">
        <f t="shared" si="0"/>
        <v>65467.9291</v>
      </c>
      <c r="C16">
        <f t="shared" si="3"/>
        <v>3.5</v>
      </c>
      <c r="D16" s="5">
        <f t="shared" si="1"/>
        <v>229137.75185</v>
      </c>
    </row>
    <row r="17" spans="1:4" ht="15">
      <c r="A17">
        <f t="shared" si="2"/>
        <v>2012</v>
      </c>
      <c r="B17" s="5">
        <f t="shared" si="0"/>
        <v>65467.9291</v>
      </c>
      <c r="C17">
        <f t="shared" si="3"/>
        <v>4.5</v>
      </c>
      <c r="D17" s="5">
        <f t="shared" si="1"/>
        <v>294605.68095</v>
      </c>
    </row>
    <row r="18" spans="1:4" ht="15">
      <c r="A18">
        <f t="shared" si="2"/>
        <v>2013</v>
      </c>
      <c r="B18" s="5">
        <f t="shared" si="0"/>
        <v>65467.9291</v>
      </c>
      <c r="C18">
        <f t="shared" si="3"/>
        <v>5.5</v>
      </c>
      <c r="D18" s="5">
        <f t="shared" si="1"/>
        <v>360073.61005</v>
      </c>
    </row>
    <row r="19" spans="1:4" ht="15">
      <c r="A19">
        <f t="shared" si="2"/>
        <v>2014</v>
      </c>
      <c r="B19" s="5">
        <f t="shared" si="0"/>
        <v>65467.9291</v>
      </c>
      <c r="C19">
        <f t="shared" si="3"/>
        <v>6.5</v>
      </c>
      <c r="D19" s="5">
        <f t="shared" si="1"/>
        <v>425541.53915</v>
      </c>
    </row>
    <row r="20" spans="1:4" ht="15">
      <c r="A20">
        <f t="shared" si="2"/>
        <v>2015</v>
      </c>
      <c r="B20" s="5">
        <f aca="true" t="shared" si="4" ref="B20:B31">$B$36*$E$7</f>
        <v>65467.9291</v>
      </c>
      <c r="C20">
        <f t="shared" si="3"/>
        <v>7.5</v>
      </c>
      <c r="D20" s="5">
        <f aca="true" t="shared" si="5" ref="D20:D31">B20*C20</f>
        <v>491009.46825000003</v>
      </c>
    </row>
    <row r="21" spans="1:4" ht="15">
      <c r="A21">
        <f t="shared" si="2"/>
        <v>2016</v>
      </c>
      <c r="B21" s="5">
        <f t="shared" si="4"/>
        <v>65467.9291</v>
      </c>
      <c r="C21">
        <f t="shared" si="3"/>
        <v>8.5</v>
      </c>
      <c r="D21" s="5">
        <f t="shared" si="5"/>
        <v>556477.39735</v>
      </c>
    </row>
    <row r="22" spans="1:4" ht="15">
      <c r="A22">
        <f t="shared" si="2"/>
        <v>2017</v>
      </c>
      <c r="B22" s="5">
        <f t="shared" si="4"/>
        <v>65467.9291</v>
      </c>
      <c r="C22">
        <f t="shared" si="3"/>
        <v>9.5</v>
      </c>
      <c r="D22" s="5">
        <f t="shared" si="5"/>
        <v>621945.32645</v>
      </c>
    </row>
    <row r="23" spans="1:4" ht="15">
      <c r="A23">
        <f t="shared" si="2"/>
        <v>2018</v>
      </c>
      <c r="B23" s="5">
        <f t="shared" si="4"/>
        <v>65467.9291</v>
      </c>
      <c r="C23">
        <f t="shared" si="3"/>
        <v>10.5</v>
      </c>
      <c r="D23" s="5">
        <f t="shared" si="5"/>
        <v>687413.25555</v>
      </c>
    </row>
    <row r="24" spans="1:4" ht="15">
      <c r="A24">
        <f t="shared" si="2"/>
        <v>2019</v>
      </c>
      <c r="B24" s="5">
        <f t="shared" si="4"/>
        <v>65467.9291</v>
      </c>
      <c r="C24">
        <f t="shared" si="3"/>
        <v>11.5</v>
      </c>
      <c r="D24" s="5">
        <f t="shared" si="5"/>
        <v>752881.1846500001</v>
      </c>
    </row>
    <row r="25" spans="1:4" ht="15">
      <c r="A25">
        <f t="shared" si="2"/>
        <v>2020</v>
      </c>
      <c r="B25" s="5">
        <f t="shared" si="4"/>
        <v>65467.9291</v>
      </c>
      <c r="C25">
        <f t="shared" si="3"/>
        <v>12.5</v>
      </c>
      <c r="D25" s="5">
        <f t="shared" si="5"/>
        <v>818349.11375</v>
      </c>
    </row>
    <row r="26" spans="1:4" ht="15">
      <c r="A26">
        <f t="shared" si="2"/>
        <v>2021</v>
      </c>
      <c r="B26" s="5">
        <f t="shared" si="4"/>
        <v>65467.9291</v>
      </c>
      <c r="C26">
        <f t="shared" si="3"/>
        <v>13.5</v>
      </c>
      <c r="D26" s="5">
        <f t="shared" si="5"/>
        <v>883817.04285</v>
      </c>
    </row>
    <row r="27" spans="1:4" ht="15">
      <c r="A27">
        <f t="shared" si="2"/>
        <v>2022</v>
      </c>
      <c r="B27" s="5">
        <f t="shared" si="4"/>
        <v>65467.9291</v>
      </c>
      <c r="C27">
        <f t="shared" si="3"/>
        <v>14.5</v>
      </c>
      <c r="D27" s="5">
        <f t="shared" si="5"/>
        <v>949284.97195</v>
      </c>
    </row>
    <row r="28" spans="1:4" ht="15">
      <c r="A28">
        <f t="shared" si="2"/>
        <v>2023</v>
      </c>
      <c r="B28" s="5">
        <f t="shared" si="4"/>
        <v>65467.9291</v>
      </c>
      <c r="C28">
        <f t="shared" si="3"/>
        <v>15.5</v>
      </c>
      <c r="D28" s="5">
        <f t="shared" si="5"/>
        <v>1014752.90105</v>
      </c>
    </row>
    <row r="29" spans="1:4" ht="15">
      <c r="A29">
        <f t="shared" si="2"/>
        <v>2024</v>
      </c>
      <c r="B29" s="5">
        <f t="shared" si="4"/>
        <v>65467.9291</v>
      </c>
      <c r="C29">
        <f t="shared" si="3"/>
        <v>16.5</v>
      </c>
      <c r="D29" s="5">
        <f t="shared" si="5"/>
        <v>1080220.83015</v>
      </c>
    </row>
    <row r="30" spans="1:4" ht="15">
      <c r="A30">
        <f t="shared" si="2"/>
        <v>2025</v>
      </c>
      <c r="B30" s="5">
        <f t="shared" si="4"/>
        <v>65467.9291</v>
      </c>
      <c r="C30">
        <f t="shared" si="3"/>
        <v>17.5</v>
      </c>
      <c r="D30" s="5">
        <f t="shared" si="5"/>
        <v>1145688.7592500001</v>
      </c>
    </row>
    <row r="31" spans="1:4" ht="15">
      <c r="A31">
        <f t="shared" si="2"/>
        <v>2026</v>
      </c>
      <c r="B31" s="5">
        <f t="shared" si="4"/>
        <v>65467.9291</v>
      </c>
      <c r="C31">
        <f t="shared" si="3"/>
        <v>18.5</v>
      </c>
      <c r="D31" s="5">
        <f t="shared" si="5"/>
        <v>1211156.68835</v>
      </c>
    </row>
    <row r="32" spans="1:4" ht="15">
      <c r="A32">
        <f t="shared" si="2"/>
        <v>2027</v>
      </c>
      <c r="B32" s="5">
        <f>$B$36*$E$7</f>
        <v>65467.9291</v>
      </c>
      <c r="C32">
        <f t="shared" si="3"/>
        <v>19.5</v>
      </c>
      <c r="D32" s="5">
        <f>B32*C32</f>
        <v>1276624.61745</v>
      </c>
    </row>
    <row r="33" spans="1:4" ht="15">
      <c r="A33">
        <f t="shared" si="2"/>
        <v>2028</v>
      </c>
      <c r="B33" s="5">
        <f>$B$36-SUM(B13:B32)</f>
        <v>27154958.418</v>
      </c>
      <c r="C33">
        <f t="shared" si="3"/>
        <v>20.5</v>
      </c>
      <c r="D33" s="5">
        <f>B33*C33</f>
        <v>556676647.569</v>
      </c>
    </row>
    <row r="34" spans="2:4" ht="15">
      <c r="B34" s="5"/>
      <c r="D34" s="5"/>
    </row>
    <row r="35" spans="2:4" ht="15">
      <c r="B35" s="5"/>
      <c r="D35" s="5"/>
    </row>
    <row r="36" spans="1:5" ht="15">
      <c r="A36" s="1" t="s">
        <v>10</v>
      </c>
      <c r="B36" s="5">
        <v>28464317</v>
      </c>
      <c r="D36" s="5">
        <f>SUM(D13:D35)</f>
        <v>569770233.389</v>
      </c>
      <c r="E36" s="3">
        <f>D36/B36</f>
        <v>20.017000000000003</v>
      </c>
    </row>
    <row r="37" ht="15">
      <c r="B37" s="5"/>
    </row>
    <row r="40" spans="2:4" ht="15">
      <c r="B40" s="7"/>
      <c r="D40" s="7"/>
    </row>
    <row r="41" ht="15">
      <c r="D41" s="7"/>
    </row>
    <row r="42" ht="15">
      <c r="D42" s="8"/>
    </row>
    <row r="43" ht="15">
      <c r="D43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5">
      <selection activeCell="B36" sqref="B36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312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0.0092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$B$36*$E$7</f>
        <v>2314691.5444</v>
      </c>
      <c r="C13">
        <v>0.5</v>
      </c>
      <c r="D13" s="5">
        <f aca="true" t="shared" si="1" ref="D13:D19">B13*C13</f>
        <v>1157345.7722</v>
      </c>
    </row>
    <row r="14" spans="1:4" ht="15">
      <c r="A14">
        <f>A13+1</f>
        <v>2009</v>
      </c>
      <c r="B14" s="5">
        <f t="shared" si="0"/>
        <v>2314691.5444</v>
      </c>
      <c r="C14">
        <f>C13+1</f>
        <v>1.5</v>
      </c>
      <c r="D14" s="5">
        <f t="shared" si="1"/>
        <v>3472037.3166</v>
      </c>
    </row>
    <row r="15" spans="1:4" ht="15">
      <c r="A15">
        <f aca="true" t="shared" si="2" ref="A15:A33">A14+1</f>
        <v>2010</v>
      </c>
      <c r="B15" s="5">
        <f t="shared" si="0"/>
        <v>2314691.5444</v>
      </c>
      <c r="C15">
        <f aca="true" t="shared" si="3" ref="C15:C33">C14+1</f>
        <v>2.5</v>
      </c>
      <c r="D15" s="5">
        <f t="shared" si="1"/>
        <v>5786728.861</v>
      </c>
    </row>
    <row r="16" spans="1:4" ht="15">
      <c r="A16">
        <f t="shared" si="2"/>
        <v>2011</v>
      </c>
      <c r="B16" s="5">
        <f t="shared" si="0"/>
        <v>2314691.5444</v>
      </c>
      <c r="C16">
        <f t="shared" si="3"/>
        <v>3.5</v>
      </c>
      <c r="D16" s="5">
        <f t="shared" si="1"/>
        <v>8101420.4054000005</v>
      </c>
    </row>
    <row r="17" spans="1:4" ht="15">
      <c r="A17">
        <f t="shared" si="2"/>
        <v>2012</v>
      </c>
      <c r="B17" s="5">
        <f t="shared" si="0"/>
        <v>2314691.5444</v>
      </c>
      <c r="C17">
        <f t="shared" si="3"/>
        <v>4.5</v>
      </c>
      <c r="D17" s="5">
        <f t="shared" si="1"/>
        <v>10416111.9498</v>
      </c>
    </row>
    <row r="18" spans="1:4" ht="15">
      <c r="A18">
        <f t="shared" si="2"/>
        <v>2013</v>
      </c>
      <c r="B18" s="5">
        <f t="shared" si="0"/>
        <v>2314691.5444</v>
      </c>
      <c r="C18">
        <f t="shared" si="3"/>
        <v>5.5</v>
      </c>
      <c r="D18" s="5">
        <f t="shared" si="1"/>
        <v>12730803.4942</v>
      </c>
    </row>
    <row r="19" spans="1:4" ht="15">
      <c r="A19">
        <f t="shared" si="2"/>
        <v>2014</v>
      </c>
      <c r="B19" s="5">
        <f t="shared" si="0"/>
        <v>2314691.5444</v>
      </c>
      <c r="C19">
        <f t="shared" si="3"/>
        <v>6.5</v>
      </c>
      <c r="D19" s="5">
        <f t="shared" si="1"/>
        <v>15045495.0386</v>
      </c>
    </row>
    <row r="20" spans="1:4" ht="15">
      <c r="A20">
        <f t="shared" si="2"/>
        <v>2015</v>
      </c>
      <c r="B20" s="5">
        <f aca="true" t="shared" si="4" ref="B20:B31">$B$36*$E$7</f>
        <v>2314691.5444</v>
      </c>
      <c r="C20">
        <f t="shared" si="3"/>
        <v>7.5</v>
      </c>
      <c r="D20" s="5">
        <f aca="true" t="shared" si="5" ref="D20:D31">B20*C20</f>
        <v>17360186.583</v>
      </c>
    </row>
    <row r="21" spans="1:4" ht="15">
      <c r="A21">
        <f t="shared" si="2"/>
        <v>2016</v>
      </c>
      <c r="B21" s="5">
        <f t="shared" si="4"/>
        <v>2314691.5444</v>
      </c>
      <c r="C21">
        <f t="shared" si="3"/>
        <v>8.5</v>
      </c>
      <c r="D21" s="5">
        <f t="shared" si="5"/>
        <v>19674878.1274</v>
      </c>
    </row>
    <row r="22" spans="1:4" ht="15">
      <c r="A22">
        <f t="shared" si="2"/>
        <v>2017</v>
      </c>
      <c r="B22" s="5">
        <f t="shared" si="4"/>
        <v>2314691.5444</v>
      </c>
      <c r="C22">
        <f t="shared" si="3"/>
        <v>9.5</v>
      </c>
      <c r="D22" s="5">
        <f t="shared" si="5"/>
        <v>21989569.6718</v>
      </c>
    </row>
    <row r="23" spans="1:4" ht="15">
      <c r="A23">
        <f t="shared" si="2"/>
        <v>2018</v>
      </c>
      <c r="B23" s="5">
        <f t="shared" si="4"/>
        <v>2314691.5444</v>
      </c>
      <c r="C23">
        <f t="shared" si="3"/>
        <v>10.5</v>
      </c>
      <c r="D23" s="5">
        <f t="shared" si="5"/>
        <v>24304261.2162</v>
      </c>
    </row>
    <row r="24" spans="1:4" ht="15">
      <c r="A24">
        <f t="shared" si="2"/>
        <v>2019</v>
      </c>
      <c r="B24" s="5">
        <f t="shared" si="4"/>
        <v>2314691.5444</v>
      </c>
      <c r="C24">
        <f t="shared" si="3"/>
        <v>11.5</v>
      </c>
      <c r="D24" s="5">
        <f t="shared" si="5"/>
        <v>26618952.7606</v>
      </c>
    </row>
    <row r="25" spans="1:4" ht="15">
      <c r="A25">
        <f t="shared" si="2"/>
        <v>2020</v>
      </c>
      <c r="B25" s="5">
        <f t="shared" si="4"/>
        <v>2314691.5444</v>
      </c>
      <c r="C25">
        <f t="shared" si="3"/>
        <v>12.5</v>
      </c>
      <c r="D25" s="5">
        <f t="shared" si="5"/>
        <v>28933644.305</v>
      </c>
    </row>
    <row r="26" spans="1:4" ht="15">
      <c r="A26">
        <f t="shared" si="2"/>
        <v>2021</v>
      </c>
      <c r="B26" s="5">
        <f t="shared" si="4"/>
        <v>2314691.5444</v>
      </c>
      <c r="C26">
        <f t="shared" si="3"/>
        <v>13.5</v>
      </c>
      <c r="D26" s="5">
        <f t="shared" si="5"/>
        <v>31248335.8494</v>
      </c>
    </row>
    <row r="27" spans="1:4" ht="15">
      <c r="A27">
        <f t="shared" si="2"/>
        <v>2022</v>
      </c>
      <c r="B27" s="5">
        <f t="shared" si="4"/>
        <v>2314691.5444</v>
      </c>
      <c r="C27">
        <f t="shared" si="3"/>
        <v>14.5</v>
      </c>
      <c r="D27" s="5">
        <f t="shared" si="5"/>
        <v>33563027.3938</v>
      </c>
    </row>
    <row r="28" spans="1:4" ht="15">
      <c r="A28">
        <f t="shared" si="2"/>
        <v>2023</v>
      </c>
      <c r="B28" s="5">
        <f t="shared" si="4"/>
        <v>2314691.5444</v>
      </c>
      <c r="C28">
        <f t="shared" si="3"/>
        <v>15.5</v>
      </c>
      <c r="D28" s="5">
        <f t="shared" si="5"/>
        <v>35877718.9382</v>
      </c>
    </row>
    <row r="29" spans="1:4" ht="15">
      <c r="A29">
        <f t="shared" si="2"/>
        <v>2024</v>
      </c>
      <c r="B29" s="5">
        <f t="shared" si="4"/>
        <v>2314691.5444</v>
      </c>
      <c r="C29">
        <f t="shared" si="3"/>
        <v>16.5</v>
      </c>
      <c r="D29" s="5">
        <f t="shared" si="5"/>
        <v>38192410.4826</v>
      </c>
    </row>
    <row r="30" spans="1:4" ht="15">
      <c r="A30">
        <f t="shared" si="2"/>
        <v>2025</v>
      </c>
      <c r="B30" s="5">
        <f t="shared" si="4"/>
        <v>2314691.5444</v>
      </c>
      <c r="C30">
        <f t="shared" si="3"/>
        <v>17.5</v>
      </c>
      <c r="D30" s="5">
        <f t="shared" si="5"/>
        <v>40507102.027</v>
      </c>
    </row>
    <row r="31" spans="1:4" ht="15">
      <c r="A31">
        <f t="shared" si="2"/>
        <v>2026</v>
      </c>
      <c r="B31" s="5">
        <f t="shared" si="4"/>
        <v>2314691.5444</v>
      </c>
      <c r="C31">
        <f t="shared" si="3"/>
        <v>18.5</v>
      </c>
      <c r="D31" s="5">
        <f t="shared" si="5"/>
        <v>42821793.5714</v>
      </c>
    </row>
    <row r="32" spans="1:4" ht="15">
      <c r="A32">
        <f t="shared" si="2"/>
        <v>2027</v>
      </c>
      <c r="B32" s="5">
        <f>$B$36*$E$7</f>
        <v>2314691.5444</v>
      </c>
      <c r="C32">
        <f t="shared" si="3"/>
        <v>19.5</v>
      </c>
      <c r="D32" s="5">
        <f>B32*C32</f>
        <v>45136485.1158</v>
      </c>
    </row>
    <row r="33" spans="1:4" ht="15">
      <c r="A33">
        <f t="shared" si="2"/>
        <v>2028</v>
      </c>
      <c r="B33" s="5">
        <f>$B$36-SUM(B13:B32)</f>
        <v>205303076.11200002</v>
      </c>
      <c r="C33">
        <f t="shared" si="3"/>
        <v>20.5</v>
      </c>
      <c r="D33" s="5">
        <f>B33*C33</f>
        <v>4208713060.2960005</v>
      </c>
    </row>
    <row r="34" spans="2:4" ht="15">
      <c r="B34" s="5"/>
      <c r="D34" s="5"/>
    </row>
    <row r="35" spans="2:4" ht="15">
      <c r="B35" s="5"/>
      <c r="D35" s="5"/>
    </row>
    <row r="36" spans="1:5" ht="15">
      <c r="A36" s="1" t="s">
        <v>10</v>
      </c>
      <c r="B36" s="5">
        <v>251596907</v>
      </c>
      <c r="D36" s="5">
        <f>SUM(D13:D35)</f>
        <v>4671651369.176001</v>
      </c>
      <c r="E36" s="3">
        <f>D36/B36</f>
        <v>18.568</v>
      </c>
    </row>
    <row r="37" ht="15">
      <c r="B37" s="5"/>
    </row>
    <row r="40" spans="2:4" ht="15">
      <c r="B40" s="7"/>
      <c r="D40" s="7"/>
    </row>
    <row r="41" ht="15">
      <c r="D41" s="7"/>
    </row>
    <row r="42" ht="15">
      <c r="D42" s="8"/>
    </row>
    <row r="43" ht="15">
      <c r="D43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6">
      <selection activeCell="C13" sqref="C13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314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0.0145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$B$36*$E$7</f>
        <v>657186.8785</v>
      </c>
      <c r="C13">
        <v>0.5</v>
      </c>
      <c r="D13" s="5">
        <f aca="true" t="shared" si="1" ref="D13:D19">B13*C13</f>
        <v>328593.43925</v>
      </c>
    </row>
    <row r="14" spans="1:4" ht="15">
      <c r="A14">
        <f>A13+1</f>
        <v>2009</v>
      </c>
      <c r="B14" s="5">
        <f t="shared" si="0"/>
        <v>657186.8785</v>
      </c>
      <c r="C14">
        <f>C13+1</f>
        <v>1.5</v>
      </c>
      <c r="D14" s="5">
        <f t="shared" si="1"/>
        <v>985780.3177499999</v>
      </c>
    </row>
    <row r="15" spans="1:4" ht="15">
      <c r="A15">
        <f aca="true" t="shared" si="2" ref="A15:A33">A14+1</f>
        <v>2010</v>
      </c>
      <c r="B15" s="5">
        <f t="shared" si="0"/>
        <v>657186.8785</v>
      </c>
      <c r="C15">
        <f aca="true" t="shared" si="3" ref="C15:C33">C14+1</f>
        <v>2.5</v>
      </c>
      <c r="D15" s="5">
        <f t="shared" si="1"/>
        <v>1642967.19625</v>
      </c>
    </row>
    <row r="16" spans="1:4" ht="15">
      <c r="A16">
        <f t="shared" si="2"/>
        <v>2011</v>
      </c>
      <c r="B16" s="5">
        <f t="shared" si="0"/>
        <v>657186.8785</v>
      </c>
      <c r="C16">
        <f t="shared" si="3"/>
        <v>3.5</v>
      </c>
      <c r="D16" s="5">
        <f t="shared" si="1"/>
        <v>2300154.07475</v>
      </c>
    </row>
    <row r="17" spans="1:4" ht="15">
      <c r="A17">
        <f t="shared" si="2"/>
        <v>2012</v>
      </c>
      <c r="B17" s="5">
        <f t="shared" si="0"/>
        <v>657186.8785</v>
      </c>
      <c r="C17">
        <f t="shared" si="3"/>
        <v>4.5</v>
      </c>
      <c r="D17" s="5">
        <f t="shared" si="1"/>
        <v>2957340.95325</v>
      </c>
    </row>
    <row r="18" spans="1:4" ht="15">
      <c r="A18">
        <f t="shared" si="2"/>
        <v>2013</v>
      </c>
      <c r="B18" s="5">
        <f t="shared" si="0"/>
        <v>657186.8785</v>
      </c>
      <c r="C18">
        <f t="shared" si="3"/>
        <v>5.5</v>
      </c>
      <c r="D18" s="5">
        <f t="shared" si="1"/>
        <v>3614527.83175</v>
      </c>
    </row>
    <row r="19" spans="1:4" ht="15">
      <c r="A19">
        <f t="shared" si="2"/>
        <v>2014</v>
      </c>
      <c r="B19" s="5">
        <f t="shared" si="0"/>
        <v>657186.8785</v>
      </c>
      <c r="C19">
        <f t="shared" si="3"/>
        <v>6.5</v>
      </c>
      <c r="D19" s="5">
        <f t="shared" si="1"/>
        <v>4271714.71025</v>
      </c>
    </row>
    <row r="20" spans="1:4" ht="15">
      <c r="A20">
        <f t="shared" si="2"/>
        <v>2015</v>
      </c>
      <c r="B20" s="5">
        <f aca="true" t="shared" si="4" ref="B20:B31">$B$36*$E$7</f>
        <v>657186.8785</v>
      </c>
      <c r="C20">
        <f t="shared" si="3"/>
        <v>7.5</v>
      </c>
      <c r="D20" s="5">
        <f aca="true" t="shared" si="5" ref="D20:D31">B20*C20</f>
        <v>4928901.58875</v>
      </c>
    </row>
    <row r="21" spans="1:4" ht="15">
      <c r="A21">
        <f t="shared" si="2"/>
        <v>2016</v>
      </c>
      <c r="B21" s="5">
        <f t="shared" si="4"/>
        <v>657186.8785</v>
      </c>
      <c r="C21">
        <f t="shared" si="3"/>
        <v>8.5</v>
      </c>
      <c r="D21" s="5">
        <f t="shared" si="5"/>
        <v>5586088.46725</v>
      </c>
    </row>
    <row r="22" spans="1:4" ht="15">
      <c r="A22">
        <f t="shared" si="2"/>
        <v>2017</v>
      </c>
      <c r="B22" s="5">
        <f t="shared" si="4"/>
        <v>657186.8785</v>
      </c>
      <c r="C22">
        <f t="shared" si="3"/>
        <v>9.5</v>
      </c>
      <c r="D22" s="5">
        <f t="shared" si="5"/>
        <v>6243275.34575</v>
      </c>
    </row>
    <row r="23" spans="1:4" ht="15">
      <c r="A23">
        <f t="shared" si="2"/>
        <v>2018</v>
      </c>
      <c r="B23" s="5">
        <f t="shared" si="4"/>
        <v>657186.8785</v>
      </c>
      <c r="C23">
        <f t="shared" si="3"/>
        <v>10.5</v>
      </c>
      <c r="D23" s="5">
        <f t="shared" si="5"/>
        <v>6900462.22425</v>
      </c>
    </row>
    <row r="24" spans="1:4" ht="15">
      <c r="A24">
        <f t="shared" si="2"/>
        <v>2019</v>
      </c>
      <c r="B24" s="5">
        <f t="shared" si="4"/>
        <v>657186.8785</v>
      </c>
      <c r="C24">
        <f t="shared" si="3"/>
        <v>11.5</v>
      </c>
      <c r="D24" s="5">
        <f t="shared" si="5"/>
        <v>7557649.10275</v>
      </c>
    </row>
    <row r="25" spans="1:4" ht="15">
      <c r="A25">
        <f t="shared" si="2"/>
        <v>2020</v>
      </c>
      <c r="B25" s="5">
        <f t="shared" si="4"/>
        <v>657186.8785</v>
      </c>
      <c r="C25">
        <f t="shared" si="3"/>
        <v>12.5</v>
      </c>
      <c r="D25" s="5">
        <f t="shared" si="5"/>
        <v>8214835.98125</v>
      </c>
    </row>
    <row r="26" spans="1:4" ht="15">
      <c r="A26">
        <f t="shared" si="2"/>
        <v>2021</v>
      </c>
      <c r="B26" s="5">
        <f t="shared" si="4"/>
        <v>657186.8785</v>
      </c>
      <c r="C26">
        <f t="shared" si="3"/>
        <v>13.5</v>
      </c>
      <c r="D26" s="5">
        <f t="shared" si="5"/>
        <v>8872022.85975</v>
      </c>
    </row>
    <row r="27" spans="1:4" ht="15">
      <c r="A27">
        <f t="shared" si="2"/>
        <v>2022</v>
      </c>
      <c r="B27" s="5">
        <f t="shared" si="4"/>
        <v>657186.8785</v>
      </c>
      <c r="C27">
        <f t="shared" si="3"/>
        <v>14.5</v>
      </c>
      <c r="D27" s="5">
        <f t="shared" si="5"/>
        <v>9529209.73825</v>
      </c>
    </row>
    <row r="28" spans="1:4" ht="15">
      <c r="A28">
        <f t="shared" si="2"/>
        <v>2023</v>
      </c>
      <c r="B28" s="5">
        <f t="shared" si="4"/>
        <v>657186.8785</v>
      </c>
      <c r="C28">
        <f t="shared" si="3"/>
        <v>15.5</v>
      </c>
      <c r="D28" s="5">
        <f t="shared" si="5"/>
        <v>10186396.61675</v>
      </c>
    </row>
    <row r="29" spans="1:4" ht="15">
      <c r="A29">
        <f t="shared" si="2"/>
        <v>2024</v>
      </c>
      <c r="B29" s="5">
        <f t="shared" si="4"/>
        <v>657186.8785</v>
      </c>
      <c r="C29">
        <f t="shared" si="3"/>
        <v>16.5</v>
      </c>
      <c r="D29" s="5">
        <f t="shared" si="5"/>
        <v>10843583.49525</v>
      </c>
    </row>
    <row r="30" spans="1:4" ht="15">
      <c r="A30">
        <f t="shared" si="2"/>
        <v>2025</v>
      </c>
      <c r="B30" s="5">
        <f t="shared" si="4"/>
        <v>657186.8785</v>
      </c>
      <c r="C30">
        <f t="shared" si="3"/>
        <v>17.5</v>
      </c>
      <c r="D30" s="5">
        <f t="shared" si="5"/>
        <v>11500770.37375</v>
      </c>
    </row>
    <row r="31" spans="1:4" ht="15">
      <c r="A31">
        <f t="shared" si="2"/>
        <v>2026</v>
      </c>
      <c r="B31" s="5">
        <f t="shared" si="4"/>
        <v>657186.8785</v>
      </c>
      <c r="C31">
        <f t="shared" si="3"/>
        <v>18.5</v>
      </c>
      <c r="D31" s="5">
        <f t="shared" si="5"/>
        <v>12157957.252249999</v>
      </c>
    </row>
    <row r="32" spans="1:4" ht="15">
      <c r="A32">
        <f t="shared" si="2"/>
        <v>2027</v>
      </c>
      <c r="B32" s="5">
        <f>$B$36*$E$7</f>
        <v>657186.8785</v>
      </c>
      <c r="C32">
        <f t="shared" si="3"/>
        <v>19.5</v>
      </c>
      <c r="D32" s="5">
        <f>B32*C32</f>
        <v>12815144.13075</v>
      </c>
    </row>
    <row r="33" spans="1:4" ht="15">
      <c r="A33">
        <f t="shared" si="2"/>
        <v>2028</v>
      </c>
      <c r="B33" s="5">
        <f>$B$36-SUM(B13:B32)</f>
        <v>32179495.430000003</v>
      </c>
      <c r="C33">
        <f t="shared" si="3"/>
        <v>20.5</v>
      </c>
      <c r="D33" s="5">
        <f>B33*C33</f>
        <v>659679656.315</v>
      </c>
    </row>
    <row r="34" spans="2:4" ht="15">
      <c r="B34" s="5"/>
      <c r="D34" s="5"/>
    </row>
    <row r="35" spans="2:4" ht="15">
      <c r="B35" s="5"/>
      <c r="D35" s="5"/>
    </row>
    <row r="36" spans="1:5" ht="15">
      <c r="A36" s="1" t="s">
        <v>10</v>
      </c>
      <c r="B36" s="5">
        <v>45323233</v>
      </c>
      <c r="D36" s="5">
        <f>SUM(D13:D35)</f>
        <v>791117032.0150001</v>
      </c>
      <c r="E36" s="3">
        <f>D36/B36</f>
        <v>17.455000000000002</v>
      </c>
    </row>
    <row r="37" ht="15">
      <c r="B37" s="5"/>
    </row>
    <row r="40" spans="2:4" ht="15">
      <c r="B40" s="7"/>
      <c r="D40" s="7"/>
    </row>
    <row r="41" ht="15">
      <c r="D41" s="7"/>
    </row>
    <row r="42" ht="15">
      <c r="D42" s="8"/>
    </row>
    <row r="43" ht="15">
      <c r="D43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6">
      <selection activeCell="C13" sqref="C13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315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0.0032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$B$36*$E$7</f>
        <v>29657.6032</v>
      </c>
      <c r="C13">
        <v>0.5</v>
      </c>
      <c r="D13" s="5">
        <f aca="true" t="shared" si="1" ref="D13:D19">B13*C13</f>
        <v>14828.8016</v>
      </c>
    </row>
    <row r="14" spans="1:4" ht="15">
      <c r="A14">
        <f>A13+1</f>
        <v>2009</v>
      </c>
      <c r="B14" s="5">
        <f t="shared" si="0"/>
        <v>29657.6032</v>
      </c>
      <c r="C14">
        <f>C13+1</f>
        <v>1.5</v>
      </c>
      <c r="D14" s="5">
        <f t="shared" si="1"/>
        <v>44486.404800000004</v>
      </c>
    </row>
    <row r="15" spans="1:4" ht="15">
      <c r="A15">
        <f aca="true" t="shared" si="2" ref="A15:A33">A14+1</f>
        <v>2010</v>
      </c>
      <c r="B15" s="5">
        <f t="shared" si="0"/>
        <v>29657.6032</v>
      </c>
      <c r="C15">
        <f aca="true" t="shared" si="3" ref="C15:C33">C14+1</f>
        <v>2.5</v>
      </c>
      <c r="D15" s="5">
        <f t="shared" si="1"/>
        <v>74144.008</v>
      </c>
    </row>
    <row r="16" spans="1:4" ht="15">
      <c r="A16">
        <f t="shared" si="2"/>
        <v>2011</v>
      </c>
      <c r="B16" s="5">
        <f t="shared" si="0"/>
        <v>29657.6032</v>
      </c>
      <c r="C16">
        <f t="shared" si="3"/>
        <v>3.5</v>
      </c>
      <c r="D16" s="5">
        <f t="shared" si="1"/>
        <v>103801.6112</v>
      </c>
    </row>
    <row r="17" spans="1:4" ht="15">
      <c r="A17">
        <f t="shared" si="2"/>
        <v>2012</v>
      </c>
      <c r="B17" s="5">
        <f t="shared" si="0"/>
        <v>29657.6032</v>
      </c>
      <c r="C17">
        <f t="shared" si="3"/>
        <v>4.5</v>
      </c>
      <c r="D17" s="5">
        <f t="shared" si="1"/>
        <v>133459.2144</v>
      </c>
    </row>
    <row r="18" spans="1:4" ht="15">
      <c r="A18">
        <f t="shared" si="2"/>
        <v>2013</v>
      </c>
      <c r="B18" s="5">
        <f t="shared" si="0"/>
        <v>29657.6032</v>
      </c>
      <c r="C18">
        <f t="shared" si="3"/>
        <v>5.5</v>
      </c>
      <c r="D18" s="5">
        <f t="shared" si="1"/>
        <v>163116.8176</v>
      </c>
    </row>
    <row r="19" spans="1:4" ht="15">
      <c r="A19">
        <f t="shared" si="2"/>
        <v>2014</v>
      </c>
      <c r="B19" s="5">
        <f t="shared" si="0"/>
        <v>29657.6032</v>
      </c>
      <c r="C19">
        <f t="shared" si="3"/>
        <v>6.5</v>
      </c>
      <c r="D19" s="5">
        <f t="shared" si="1"/>
        <v>192774.42080000002</v>
      </c>
    </row>
    <row r="20" spans="1:4" ht="15">
      <c r="A20">
        <f t="shared" si="2"/>
        <v>2015</v>
      </c>
      <c r="B20" s="5">
        <f aca="true" t="shared" si="4" ref="B20:B31">$B$36*$E$7</f>
        <v>29657.6032</v>
      </c>
      <c r="C20">
        <f t="shared" si="3"/>
        <v>7.5</v>
      </c>
      <c r="D20" s="5">
        <f aca="true" t="shared" si="5" ref="D20:D31">B20*C20</f>
        <v>222432.024</v>
      </c>
    </row>
    <row r="21" spans="1:4" ht="15">
      <c r="A21">
        <f t="shared" si="2"/>
        <v>2016</v>
      </c>
      <c r="B21" s="5">
        <f t="shared" si="4"/>
        <v>29657.6032</v>
      </c>
      <c r="C21">
        <f t="shared" si="3"/>
        <v>8.5</v>
      </c>
      <c r="D21" s="5">
        <f t="shared" si="5"/>
        <v>252089.62720000002</v>
      </c>
    </row>
    <row r="22" spans="1:4" ht="15">
      <c r="A22">
        <f t="shared" si="2"/>
        <v>2017</v>
      </c>
      <c r="B22" s="5">
        <f t="shared" si="4"/>
        <v>29657.6032</v>
      </c>
      <c r="C22">
        <f t="shared" si="3"/>
        <v>9.5</v>
      </c>
      <c r="D22" s="5">
        <f t="shared" si="5"/>
        <v>281747.2304</v>
      </c>
    </row>
    <row r="23" spans="1:4" ht="15">
      <c r="A23">
        <f t="shared" si="2"/>
        <v>2018</v>
      </c>
      <c r="B23" s="5">
        <f t="shared" si="4"/>
        <v>29657.6032</v>
      </c>
      <c r="C23">
        <f t="shared" si="3"/>
        <v>10.5</v>
      </c>
      <c r="D23" s="5">
        <f t="shared" si="5"/>
        <v>311404.8336</v>
      </c>
    </row>
    <row r="24" spans="1:4" ht="15">
      <c r="A24">
        <f t="shared" si="2"/>
        <v>2019</v>
      </c>
      <c r="B24" s="5">
        <f t="shared" si="4"/>
        <v>29657.6032</v>
      </c>
      <c r="C24">
        <f t="shared" si="3"/>
        <v>11.5</v>
      </c>
      <c r="D24" s="5">
        <f t="shared" si="5"/>
        <v>341062.4368</v>
      </c>
    </row>
    <row r="25" spans="1:4" ht="15">
      <c r="A25">
        <f t="shared" si="2"/>
        <v>2020</v>
      </c>
      <c r="B25" s="5">
        <f t="shared" si="4"/>
        <v>29657.6032</v>
      </c>
      <c r="C25">
        <f t="shared" si="3"/>
        <v>12.5</v>
      </c>
      <c r="D25" s="5">
        <f t="shared" si="5"/>
        <v>370720.04000000004</v>
      </c>
    </row>
    <row r="26" spans="1:4" ht="15">
      <c r="A26">
        <f t="shared" si="2"/>
        <v>2021</v>
      </c>
      <c r="B26" s="5">
        <f t="shared" si="4"/>
        <v>29657.6032</v>
      </c>
      <c r="C26">
        <f t="shared" si="3"/>
        <v>13.5</v>
      </c>
      <c r="D26" s="5">
        <f t="shared" si="5"/>
        <v>400377.6432</v>
      </c>
    </row>
    <row r="27" spans="1:4" ht="15">
      <c r="A27">
        <f t="shared" si="2"/>
        <v>2022</v>
      </c>
      <c r="B27" s="5">
        <f t="shared" si="4"/>
        <v>29657.6032</v>
      </c>
      <c r="C27">
        <f t="shared" si="3"/>
        <v>14.5</v>
      </c>
      <c r="D27" s="5">
        <f t="shared" si="5"/>
        <v>430035.2464</v>
      </c>
    </row>
    <row r="28" spans="1:4" ht="15">
      <c r="A28">
        <f t="shared" si="2"/>
        <v>2023</v>
      </c>
      <c r="B28" s="5">
        <f t="shared" si="4"/>
        <v>29657.6032</v>
      </c>
      <c r="C28">
        <f t="shared" si="3"/>
        <v>15.5</v>
      </c>
      <c r="D28" s="5">
        <f t="shared" si="5"/>
        <v>459692.8496</v>
      </c>
    </row>
    <row r="29" spans="1:4" ht="15">
      <c r="A29">
        <f t="shared" si="2"/>
        <v>2024</v>
      </c>
      <c r="B29" s="5">
        <f t="shared" si="4"/>
        <v>29657.6032</v>
      </c>
      <c r="C29">
        <f t="shared" si="3"/>
        <v>16.5</v>
      </c>
      <c r="D29" s="5">
        <f t="shared" si="5"/>
        <v>489350.4528</v>
      </c>
    </row>
    <row r="30" spans="1:4" ht="15">
      <c r="A30">
        <f t="shared" si="2"/>
        <v>2025</v>
      </c>
      <c r="B30" s="5">
        <f t="shared" si="4"/>
        <v>29657.6032</v>
      </c>
      <c r="C30">
        <f t="shared" si="3"/>
        <v>17.5</v>
      </c>
      <c r="D30" s="5">
        <f t="shared" si="5"/>
        <v>519008.05600000004</v>
      </c>
    </row>
    <row r="31" spans="1:4" ht="15">
      <c r="A31">
        <f t="shared" si="2"/>
        <v>2026</v>
      </c>
      <c r="B31" s="5">
        <f t="shared" si="4"/>
        <v>29657.6032</v>
      </c>
      <c r="C31">
        <f t="shared" si="3"/>
        <v>18.5</v>
      </c>
      <c r="D31" s="5">
        <f t="shared" si="5"/>
        <v>548665.6592</v>
      </c>
    </row>
    <row r="32" spans="1:4" ht="15">
      <c r="A32">
        <f t="shared" si="2"/>
        <v>2027</v>
      </c>
      <c r="B32" s="5">
        <f>$B$36*$E$7</f>
        <v>29657.6032</v>
      </c>
      <c r="C32">
        <f t="shared" si="3"/>
        <v>19.5</v>
      </c>
      <c r="D32" s="5">
        <f>B32*C32</f>
        <v>578323.2624</v>
      </c>
    </row>
    <row r="33" spans="1:4" ht="15">
      <c r="A33">
        <f t="shared" si="2"/>
        <v>2028</v>
      </c>
      <c r="B33" s="5">
        <f>$B$36-SUM(B13:B32)</f>
        <v>8674848.936</v>
      </c>
      <c r="C33">
        <f t="shared" si="3"/>
        <v>20.5</v>
      </c>
      <c r="D33" s="5">
        <f>B33*C33</f>
        <v>177834403.18800002</v>
      </c>
    </row>
    <row r="34" spans="2:4" ht="15">
      <c r="B34" s="5"/>
      <c r="D34" s="5"/>
    </row>
    <row r="35" spans="2:4" ht="15">
      <c r="B35" s="5"/>
      <c r="D35" s="5"/>
    </row>
    <row r="36" spans="1:5" ht="15">
      <c r="A36" s="1" t="s">
        <v>10</v>
      </c>
      <c r="B36" s="5">
        <v>9268001</v>
      </c>
      <c r="D36" s="5">
        <f>SUM(D13:D35)</f>
        <v>183765923.828</v>
      </c>
      <c r="E36" s="3">
        <f>D36/B36</f>
        <v>19.828</v>
      </c>
    </row>
    <row r="37" ht="15">
      <c r="B37" s="5"/>
    </row>
    <row r="40" spans="2:4" ht="15">
      <c r="B40" s="7"/>
      <c r="D40" s="7"/>
    </row>
    <row r="41" ht="15">
      <c r="D41" s="7"/>
    </row>
    <row r="42" ht="15">
      <c r="D42" s="8"/>
    </row>
    <row r="43" ht="15">
      <c r="D43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3">
      <selection activeCell="C13" sqref="C13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316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0.0089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$B$36*$E$7</f>
        <v>31474.4139</v>
      </c>
      <c r="C13">
        <v>0.5</v>
      </c>
      <c r="D13" s="5">
        <f aca="true" t="shared" si="1" ref="D13:D19">B13*C13</f>
        <v>15737.20695</v>
      </c>
    </row>
    <row r="14" spans="1:4" ht="15">
      <c r="A14">
        <f>A13+1</f>
        <v>2009</v>
      </c>
      <c r="B14" s="5">
        <f t="shared" si="0"/>
        <v>31474.4139</v>
      </c>
      <c r="C14">
        <f>C13+1</f>
        <v>1.5</v>
      </c>
      <c r="D14" s="5">
        <f t="shared" si="1"/>
        <v>47211.62085</v>
      </c>
    </row>
    <row r="15" spans="1:4" ht="15">
      <c r="A15">
        <f aca="true" t="shared" si="2" ref="A15:A33">A14+1</f>
        <v>2010</v>
      </c>
      <c r="B15" s="5">
        <f t="shared" si="0"/>
        <v>31474.4139</v>
      </c>
      <c r="C15">
        <f aca="true" t="shared" si="3" ref="C15:C33">C14+1</f>
        <v>2.5</v>
      </c>
      <c r="D15" s="5">
        <f t="shared" si="1"/>
        <v>78686.03474999999</v>
      </c>
    </row>
    <row r="16" spans="1:4" ht="15">
      <c r="A16">
        <f t="shared" si="2"/>
        <v>2011</v>
      </c>
      <c r="B16" s="5">
        <f t="shared" si="0"/>
        <v>31474.4139</v>
      </c>
      <c r="C16">
        <f t="shared" si="3"/>
        <v>3.5</v>
      </c>
      <c r="D16" s="5">
        <f t="shared" si="1"/>
        <v>110160.44865</v>
      </c>
    </row>
    <row r="17" spans="1:4" ht="15">
      <c r="A17">
        <f t="shared" si="2"/>
        <v>2012</v>
      </c>
      <c r="B17" s="5">
        <f t="shared" si="0"/>
        <v>31474.4139</v>
      </c>
      <c r="C17">
        <f t="shared" si="3"/>
        <v>4.5</v>
      </c>
      <c r="D17" s="5">
        <f t="shared" si="1"/>
        <v>141634.86255</v>
      </c>
    </row>
    <row r="18" spans="1:4" ht="15">
      <c r="A18">
        <f t="shared" si="2"/>
        <v>2013</v>
      </c>
      <c r="B18" s="5">
        <f t="shared" si="0"/>
        <v>31474.4139</v>
      </c>
      <c r="C18">
        <f t="shared" si="3"/>
        <v>5.5</v>
      </c>
      <c r="D18" s="5">
        <f t="shared" si="1"/>
        <v>173109.27645</v>
      </c>
    </row>
    <row r="19" spans="1:4" ht="15">
      <c r="A19">
        <f t="shared" si="2"/>
        <v>2014</v>
      </c>
      <c r="B19" s="5">
        <f t="shared" si="0"/>
        <v>31474.4139</v>
      </c>
      <c r="C19">
        <f t="shared" si="3"/>
        <v>6.5</v>
      </c>
      <c r="D19" s="5">
        <f t="shared" si="1"/>
        <v>204583.69035</v>
      </c>
    </row>
    <row r="20" spans="1:4" ht="15">
      <c r="A20">
        <f t="shared" si="2"/>
        <v>2015</v>
      </c>
      <c r="B20" s="5">
        <f aca="true" t="shared" si="4" ref="B20:B31">$B$36*$E$7</f>
        <v>31474.4139</v>
      </c>
      <c r="C20">
        <f t="shared" si="3"/>
        <v>7.5</v>
      </c>
      <c r="D20" s="5">
        <f aca="true" t="shared" si="5" ref="D20:D31">B20*C20</f>
        <v>236058.10425</v>
      </c>
    </row>
    <row r="21" spans="1:4" ht="15">
      <c r="A21">
        <f t="shared" si="2"/>
        <v>2016</v>
      </c>
      <c r="B21" s="5">
        <f t="shared" si="4"/>
        <v>31474.4139</v>
      </c>
      <c r="C21">
        <f t="shared" si="3"/>
        <v>8.5</v>
      </c>
      <c r="D21" s="5">
        <f t="shared" si="5"/>
        <v>267532.51815</v>
      </c>
    </row>
    <row r="22" spans="1:4" ht="15">
      <c r="A22">
        <f t="shared" si="2"/>
        <v>2017</v>
      </c>
      <c r="B22" s="5">
        <f t="shared" si="4"/>
        <v>31474.4139</v>
      </c>
      <c r="C22">
        <f t="shared" si="3"/>
        <v>9.5</v>
      </c>
      <c r="D22" s="5">
        <f t="shared" si="5"/>
        <v>299006.93205</v>
      </c>
    </row>
    <row r="23" spans="1:4" ht="15">
      <c r="A23">
        <f t="shared" si="2"/>
        <v>2018</v>
      </c>
      <c r="B23" s="5">
        <f t="shared" si="4"/>
        <v>31474.4139</v>
      </c>
      <c r="C23">
        <f t="shared" si="3"/>
        <v>10.5</v>
      </c>
      <c r="D23" s="5">
        <f t="shared" si="5"/>
        <v>330481.34595</v>
      </c>
    </row>
    <row r="24" spans="1:4" ht="15">
      <c r="A24">
        <f t="shared" si="2"/>
        <v>2019</v>
      </c>
      <c r="B24" s="5">
        <f t="shared" si="4"/>
        <v>31474.4139</v>
      </c>
      <c r="C24">
        <f t="shared" si="3"/>
        <v>11.5</v>
      </c>
      <c r="D24" s="5">
        <f t="shared" si="5"/>
        <v>361955.75985</v>
      </c>
    </row>
    <row r="25" spans="1:4" ht="15">
      <c r="A25">
        <f t="shared" si="2"/>
        <v>2020</v>
      </c>
      <c r="B25" s="5">
        <f t="shared" si="4"/>
        <v>31474.4139</v>
      </c>
      <c r="C25">
        <f t="shared" si="3"/>
        <v>12.5</v>
      </c>
      <c r="D25" s="5">
        <f t="shared" si="5"/>
        <v>393430.17375</v>
      </c>
    </row>
    <row r="26" spans="1:4" ht="15">
      <c r="A26">
        <f t="shared" si="2"/>
        <v>2021</v>
      </c>
      <c r="B26" s="5">
        <f t="shared" si="4"/>
        <v>31474.4139</v>
      </c>
      <c r="C26">
        <f t="shared" si="3"/>
        <v>13.5</v>
      </c>
      <c r="D26" s="5">
        <f t="shared" si="5"/>
        <v>424904.58765</v>
      </c>
    </row>
    <row r="27" spans="1:4" ht="15">
      <c r="A27">
        <f t="shared" si="2"/>
        <v>2022</v>
      </c>
      <c r="B27" s="5">
        <f t="shared" si="4"/>
        <v>31474.4139</v>
      </c>
      <c r="C27">
        <f t="shared" si="3"/>
        <v>14.5</v>
      </c>
      <c r="D27" s="5">
        <f t="shared" si="5"/>
        <v>456379.00155</v>
      </c>
    </row>
    <row r="28" spans="1:4" ht="15">
      <c r="A28">
        <f t="shared" si="2"/>
        <v>2023</v>
      </c>
      <c r="B28" s="5">
        <f t="shared" si="4"/>
        <v>31474.4139</v>
      </c>
      <c r="C28">
        <f t="shared" si="3"/>
        <v>15.5</v>
      </c>
      <c r="D28" s="5">
        <f t="shared" si="5"/>
        <v>487853.41545</v>
      </c>
    </row>
    <row r="29" spans="1:4" ht="15">
      <c r="A29">
        <f t="shared" si="2"/>
        <v>2024</v>
      </c>
      <c r="B29" s="5">
        <f t="shared" si="4"/>
        <v>31474.4139</v>
      </c>
      <c r="C29">
        <f t="shared" si="3"/>
        <v>16.5</v>
      </c>
      <c r="D29" s="5">
        <f t="shared" si="5"/>
        <v>519327.82935</v>
      </c>
    </row>
    <row r="30" spans="1:4" ht="15">
      <c r="A30">
        <f t="shared" si="2"/>
        <v>2025</v>
      </c>
      <c r="B30" s="5">
        <f t="shared" si="4"/>
        <v>31474.4139</v>
      </c>
      <c r="C30">
        <f t="shared" si="3"/>
        <v>17.5</v>
      </c>
      <c r="D30" s="5">
        <f t="shared" si="5"/>
        <v>550802.2432499999</v>
      </c>
    </row>
    <row r="31" spans="1:4" ht="15">
      <c r="A31">
        <f t="shared" si="2"/>
        <v>2026</v>
      </c>
      <c r="B31" s="5">
        <f t="shared" si="4"/>
        <v>31474.4139</v>
      </c>
      <c r="C31">
        <f t="shared" si="3"/>
        <v>18.5</v>
      </c>
      <c r="D31" s="5">
        <f t="shared" si="5"/>
        <v>582276.65715</v>
      </c>
    </row>
    <row r="32" spans="1:4" ht="15">
      <c r="A32">
        <f t="shared" si="2"/>
        <v>2027</v>
      </c>
      <c r="B32" s="5">
        <f>$B$36*$E$7</f>
        <v>31474.4139</v>
      </c>
      <c r="C32">
        <f t="shared" si="3"/>
        <v>19.5</v>
      </c>
      <c r="D32" s="5">
        <f>B32*C32</f>
        <v>613751.07105</v>
      </c>
    </row>
    <row r="33" spans="1:4" ht="15">
      <c r="A33">
        <f t="shared" si="2"/>
        <v>2028</v>
      </c>
      <c r="B33" s="5">
        <f>$B$36-SUM(B13:B32)</f>
        <v>2906962.722</v>
      </c>
      <c r="C33">
        <f t="shared" si="3"/>
        <v>20.5</v>
      </c>
      <c r="D33" s="5">
        <f>B33*C33</f>
        <v>59592735.801</v>
      </c>
    </row>
    <row r="34" spans="2:4" ht="15">
      <c r="B34" s="5"/>
      <c r="D34" s="5"/>
    </row>
    <row r="35" spans="2:4" ht="15">
      <c r="B35" s="5"/>
      <c r="D35" s="5"/>
    </row>
    <row r="36" spans="1:5" ht="15">
      <c r="A36" s="1" t="s">
        <v>10</v>
      </c>
      <c r="B36" s="5">
        <v>3536451</v>
      </c>
      <c r="D36" s="5">
        <f>SUM(D13:D35)</f>
        <v>65887618.581</v>
      </c>
      <c r="E36" s="3">
        <f>D36/B36</f>
        <v>18.631</v>
      </c>
    </row>
    <row r="37" ht="15">
      <c r="B37" s="5"/>
    </row>
    <row r="40" spans="2:4" ht="15">
      <c r="B40" s="7"/>
      <c r="D40" s="7"/>
    </row>
    <row r="41" ht="15">
      <c r="D41" s="7"/>
    </row>
    <row r="42" ht="15">
      <c r="D42" s="8"/>
    </row>
    <row r="43" ht="15">
      <c r="D43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s390872</cp:lastModifiedBy>
  <cp:lastPrinted>2005-08-12T17:53:24Z</cp:lastPrinted>
  <dcterms:created xsi:type="dcterms:W3CDTF">2003-05-19T20:10:37Z</dcterms:created>
  <dcterms:modified xsi:type="dcterms:W3CDTF">2008-12-02T14:01:31Z</dcterms:modified>
  <cp:category/>
  <cp:version/>
  <cp:contentType/>
  <cp:contentStatus/>
</cp:coreProperties>
</file>