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9840" activeTab="0"/>
  </bookViews>
  <sheets>
    <sheet name="GAV 311" sheetId="1" r:id="rId1"/>
    <sheet name="GAV 312" sheetId="2" r:id="rId2"/>
    <sheet name="GAV 314" sheetId="3" r:id="rId3"/>
    <sheet name="GAV 315" sheetId="4" r:id="rId4"/>
    <sheet name="GAV 316" sheetId="5" r:id="rId5"/>
  </sheets>
  <definedNames/>
  <calcPr fullCalcOnLoad="1"/>
</workbook>
</file>

<file path=xl/sharedStrings.xml><?xml version="1.0" encoding="utf-8"?>
<sst xmlns="http://schemas.openxmlformats.org/spreadsheetml/2006/main" count="75" uniqueCount="14">
  <si>
    <t>VINTAGE</t>
  </si>
  <si>
    <t>YEAR</t>
  </si>
  <si>
    <t xml:space="preserve">SURVIVING </t>
  </si>
  <si>
    <t>BALANCE</t>
  </si>
  <si>
    <t>AGE</t>
  </si>
  <si>
    <t>(YEARS)</t>
  </si>
  <si>
    <t xml:space="preserve">DOLLAR </t>
  </si>
  <si>
    <t>YEARS</t>
  </si>
  <si>
    <t>AVERAGE AGE</t>
  </si>
  <si>
    <t xml:space="preserve">   CALCULATION OF AVERAGE AGE OF SURVIVING PLANT</t>
  </si>
  <si>
    <t>TOTALS</t>
  </si>
  <si>
    <t xml:space="preserve">     DEPRECIATION STUDY AS OF DECEMBER 31, 2007</t>
  </si>
  <si>
    <t xml:space="preserve">                       OHIO POWER COMPANY</t>
  </si>
  <si>
    <t xml:space="preserve">            GAVIN GENERATING STATION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</si>
</sst>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u val="double"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311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1974</v>
      </c>
      <c r="B10" s="10">
        <v>32963965.01</v>
      </c>
      <c r="C10" s="6">
        <f aca="true" t="shared" si="0" ref="C10:C41">C11+1</f>
        <v>33.5</v>
      </c>
      <c r="D10" s="1">
        <f aca="true" t="shared" si="1" ref="D10:D43">C10*B10</f>
        <v>1104292827.835</v>
      </c>
      <c r="E10" s="2"/>
      <c r="F10" s="2"/>
      <c r="G10" s="2"/>
      <c r="H10" s="2"/>
    </row>
    <row r="11" spans="1:8" ht="15">
      <c r="A11" s="4">
        <f aca="true" t="shared" si="2" ref="A11:A43">A10+1</f>
        <v>1975</v>
      </c>
      <c r="B11" s="10">
        <v>28037706.84</v>
      </c>
      <c r="C11" s="6">
        <f t="shared" si="0"/>
        <v>32.5</v>
      </c>
      <c r="D11" s="1">
        <f t="shared" si="1"/>
        <v>911225472.3</v>
      </c>
      <c r="E11" s="2"/>
      <c r="F11" s="2"/>
      <c r="G11" s="2"/>
      <c r="H11" s="2"/>
    </row>
    <row r="12" spans="1:8" ht="15">
      <c r="A12" s="4">
        <f t="shared" si="2"/>
        <v>1976</v>
      </c>
      <c r="B12" s="10">
        <v>2165506</v>
      </c>
      <c r="C12" s="6">
        <f t="shared" si="0"/>
        <v>31.5</v>
      </c>
      <c r="D12" s="1">
        <f t="shared" si="1"/>
        <v>68213439</v>
      </c>
      <c r="E12" s="2"/>
      <c r="F12" s="2"/>
      <c r="G12" s="2"/>
      <c r="H12" s="2"/>
    </row>
    <row r="13" spans="1:8" ht="15">
      <c r="A13" s="4">
        <f t="shared" si="2"/>
        <v>1977</v>
      </c>
      <c r="B13" s="10">
        <v>1269021</v>
      </c>
      <c r="C13" s="6">
        <f t="shared" si="0"/>
        <v>30.5</v>
      </c>
      <c r="D13" s="1">
        <f t="shared" si="1"/>
        <v>38705140.5</v>
      </c>
      <c r="E13" s="2"/>
      <c r="F13" s="2"/>
      <c r="G13" s="2"/>
      <c r="H13" s="2"/>
    </row>
    <row r="14" spans="1:8" ht="15">
      <c r="A14" s="4">
        <f t="shared" si="2"/>
        <v>1978</v>
      </c>
      <c r="B14" s="10">
        <v>1127598</v>
      </c>
      <c r="C14" s="6">
        <f t="shared" si="0"/>
        <v>29.5</v>
      </c>
      <c r="D14" s="1">
        <f t="shared" si="1"/>
        <v>33264141</v>
      </c>
      <c r="E14" s="2"/>
      <c r="F14" s="2"/>
      <c r="G14" s="2"/>
      <c r="H14" s="2"/>
    </row>
    <row r="15" spans="1:8" ht="15">
      <c r="A15" s="4">
        <f t="shared" si="2"/>
        <v>1979</v>
      </c>
      <c r="B15" s="10">
        <v>368812</v>
      </c>
      <c r="C15" s="6">
        <f t="shared" si="0"/>
        <v>28.5</v>
      </c>
      <c r="D15" s="1">
        <f t="shared" si="1"/>
        <v>10511142</v>
      </c>
      <c r="E15" s="2"/>
      <c r="F15" s="2"/>
      <c r="G15" s="2"/>
      <c r="H15" s="2"/>
    </row>
    <row r="16" spans="1:8" ht="15">
      <c r="A16" s="4">
        <f t="shared" si="2"/>
        <v>1980</v>
      </c>
      <c r="B16" s="10">
        <v>718854</v>
      </c>
      <c r="C16" s="6">
        <f t="shared" si="0"/>
        <v>27.5</v>
      </c>
      <c r="D16" s="1">
        <f t="shared" si="1"/>
        <v>19768485</v>
      </c>
      <c r="E16" s="2"/>
      <c r="F16" s="2"/>
      <c r="G16" s="2"/>
      <c r="H16" s="2"/>
    </row>
    <row r="17" spans="1:8" ht="15">
      <c r="A17" s="4">
        <f t="shared" si="2"/>
        <v>1981</v>
      </c>
      <c r="B17" s="10">
        <v>68187</v>
      </c>
      <c r="C17" s="6">
        <f t="shared" si="0"/>
        <v>26.5</v>
      </c>
      <c r="D17" s="1">
        <f t="shared" si="1"/>
        <v>1806955.5</v>
      </c>
      <c r="E17" s="2"/>
      <c r="F17" s="2"/>
      <c r="G17" s="2"/>
      <c r="H17" s="2"/>
    </row>
    <row r="18" spans="1:8" ht="15">
      <c r="A18" s="4">
        <f t="shared" si="2"/>
        <v>1982</v>
      </c>
      <c r="B18" s="10">
        <v>53839</v>
      </c>
      <c r="C18" s="6">
        <f t="shared" si="0"/>
        <v>25.5</v>
      </c>
      <c r="D18" s="1">
        <f t="shared" si="1"/>
        <v>1372894.5</v>
      </c>
      <c r="E18" s="2"/>
      <c r="F18" s="2"/>
      <c r="G18" s="2"/>
      <c r="H18" s="2"/>
    </row>
    <row r="19" spans="1:8" ht="15">
      <c r="A19" s="4">
        <f t="shared" si="2"/>
        <v>1983</v>
      </c>
      <c r="B19" s="10">
        <v>0</v>
      </c>
      <c r="C19" s="6">
        <f t="shared" si="0"/>
        <v>24.5</v>
      </c>
      <c r="D19" s="1">
        <f t="shared" si="1"/>
        <v>0</v>
      </c>
      <c r="E19" s="2"/>
      <c r="F19" s="2"/>
      <c r="G19" s="2"/>
      <c r="H19" s="2"/>
    </row>
    <row r="20" spans="1:8" ht="15">
      <c r="A20" s="4">
        <f t="shared" si="2"/>
        <v>1984</v>
      </c>
      <c r="B20" s="10">
        <v>145320</v>
      </c>
      <c r="C20" s="6">
        <f t="shared" si="0"/>
        <v>23.5</v>
      </c>
      <c r="D20" s="1">
        <f t="shared" si="1"/>
        <v>3415020</v>
      </c>
      <c r="E20" s="2"/>
      <c r="F20" s="2"/>
      <c r="G20" s="2"/>
      <c r="H20" s="2"/>
    </row>
    <row r="21" spans="1:8" ht="15">
      <c r="A21" s="4">
        <f t="shared" si="2"/>
        <v>1985</v>
      </c>
      <c r="B21" s="10">
        <v>123186</v>
      </c>
      <c r="C21" s="6">
        <f t="shared" si="0"/>
        <v>22.5</v>
      </c>
      <c r="D21" s="1">
        <f t="shared" si="1"/>
        <v>2771685</v>
      </c>
      <c r="E21" s="2"/>
      <c r="F21" s="2"/>
      <c r="G21" s="2"/>
      <c r="H21" s="2"/>
    </row>
    <row r="22" spans="1:8" ht="15">
      <c r="A22" s="4">
        <f t="shared" si="2"/>
        <v>1986</v>
      </c>
      <c r="B22" s="10">
        <v>226351.91</v>
      </c>
      <c r="C22" s="6">
        <f t="shared" si="0"/>
        <v>21.5</v>
      </c>
      <c r="D22" s="1">
        <f t="shared" si="1"/>
        <v>4866566.065</v>
      </c>
      <c r="E22" s="2"/>
      <c r="F22" s="2"/>
      <c r="G22" s="2"/>
      <c r="H22" s="2"/>
    </row>
    <row r="23" spans="1:8" ht="15">
      <c r="A23" s="4">
        <f t="shared" si="2"/>
        <v>1987</v>
      </c>
      <c r="B23" s="10">
        <v>788083</v>
      </c>
      <c r="C23" s="6">
        <f t="shared" si="0"/>
        <v>20.5</v>
      </c>
      <c r="D23" s="1">
        <f t="shared" si="1"/>
        <v>16155701.5</v>
      </c>
      <c r="E23" s="2"/>
      <c r="F23" s="2"/>
      <c r="G23" s="2"/>
      <c r="H23" s="2"/>
    </row>
    <row r="24" spans="1:8" ht="15">
      <c r="A24" s="4">
        <f t="shared" si="2"/>
        <v>1988</v>
      </c>
      <c r="B24" s="10">
        <v>199194</v>
      </c>
      <c r="C24" s="6">
        <f t="shared" si="0"/>
        <v>19.5</v>
      </c>
      <c r="D24" s="1">
        <f t="shared" si="1"/>
        <v>3884283</v>
      </c>
      <c r="E24" s="2"/>
      <c r="F24" s="2"/>
      <c r="G24" s="2"/>
      <c r="H24" s="2"/>
    </row>
    <row r="25" spans="1:8" ht="15">
      <c r="A25" s="4">
        <f t="shared" si="2"/>
        <v>1989</v>
      </c>
      <c r="B25" s="10">
        <v>337966</v>
      </c>
      <c r="C25" s="6">
        <f t="shared" si="0"/>
        <v>18.5</v>
      </c>
      <c r="D25" s="1">
        <f t="shared" si="1"/>
        <v>6252371</v>
      </c>
      <c r="E25" s="2"/>
      <c r="F25" s="2"/>
      <c r="G25" s="2"/>
      <c r="H25" s="2"/>
    </row>
    <row r="26" spans="1:8" ht="15">
      <c r="A26" s="4">
        <f t="shared" si="2"/>
        <v>1990</v>
      </c>
      <c r="B26" s="10">
        <v>601295.69</v>
      </c>
      <c r="C26" s="6">
        <f t="shared" si="0"/>
        <v>17.5</v>
      </c>
      <c r="D26" s="1">
        <f t="shared" si="1"/>
        <v>10522674.575</v>
      </c>
      <c r="E26" s="2"/>
      <c r="F26" s="2"/>
      <c r="G26" s="2"/>
      <c r="H26" s="2"/>
    </row>
    <row r="27" spans="1:8" ht="15">
      <c r="A27" s="4">
        <f t="shared" si="2"/>
        <v>1991</v>
      </c>
      <c r="B27" s="10">
        <v>503072</v>
      </c>
      <c r="C27" s="6">
        <f t="shared" si="0"/>
        <v>16.5</v>
      </c>
      <c r="D27" s="1">
        <f t="shared" si="1"/>
        <v>8300688</v>
      </c>
      <c r="E27" s="2"/>
      <c r="F27" s="2"/>
      <c r="G27" s="2"/>
      <c r="H27" s="2"/>
    </row>
    <row r="28" spans="1:8" ht="15">
      <c r="A28" s="4">
        <f t="shared" si="2"/>
        <v>1992</v>
      </c>
      <c r="B28" s="10">
        <v>1165878</v>
      </c>
      <c r="C28" s="6">
        <f t="shared" si="0"/>
        <v>15.5</v>
      </c>
      <c r="D28" s="1">
        <f t="shared" si="1"/>
        <v>18071109</v>
      </c>
      <c r="E28" s="2"/>
      <c r="F28" s="2"/>
      <c r="G28" s="2"/>
      <c r="H28" s="2"/>
    </row>
    <row r="29" spans="1:8" ht="15">
      <c r="A29" s="4">
        <f t="shared" si="2"/>
        <v>1993</v>
      </c>
      <c r="B29" s="10">
        <v>745156.57</v>
      </c>
      <c r="C29" s="6">
        <f t="shared" si="0"/>
        <v>14.5</v>
      </c>
      <c r="D29" s="1">
        <f t="shared" si="1"/>
        <v>10804770.264999999</v>
      </c>
      <c r="E29" s="2"/>
      <c r="F29" s="2"/>
      <c r="G29" s="2"/>
      <c r="H29" s="2"/>
    </row>
    <row r="30" spans="1:8" ht="15">
      <c r="A30" s="4">
        <f t="shared" si="2"/>
        <v>1994</v>
      </c>
      <c r="B30" s="10">
        <v>975721</v>
      </c>
      <c r="C30" s="6">
        <f t="shared" si="0"/>
        <v>13.5</v>
      </c>
      <c r="D30" s="1">
        <f t="shared" si="1"/>
        <v>13172233.5</v>
      </c>
      <c r="E30" s="2"/>
      <c r="F30" s="2"/>
      <c r="G30" s="2"/>
      <c r="H30" s="2"/>
    </row>
    <row r="31" spans="1:8" ht="15">
      <c r="A31" s="4">
        <f t="shared" si="2"/>
        <v>1995</v>
      </c>
      <c r="B31" s="10">
        <v>500635.02</v>
      </c>
      <c r="C31" s="6">
        <f t="shared" si="0"/>
        <v>12.5</v>
      </c>
      <c r="D31" s="1">
        <f t="shared" si="1"/>
        <v>6257937.75</v>
      </c>
      <c r="E31" s="2"/>
      <c r="F31" s="2"/>
      <c r="G31" s="2"/>
      <c r="H31" s="2"/>
    </row>
    <row r="32" spans="1:8" ht="15">
      <c r="A32" s="4">
        <f t="shared" si="2"/>
        <v>1996</v>
      </c>
      <c r="B32" s="10">
        <v>1088471.31</v>
      </c>
      <c r="C32" s="6">
        <f t="shared" si="0"/>
        <v>11.5</v>
      </c>
      <c r="D32" s="1">
        <f t="shared" si="1"/>
        <v>12517420.065000001</v>
      </c>
      <c r="E32" s="2"/>
      <c r="F32" s="2"/>
      <c r="G32" s="2"/>
      <c r="H32" s="2"/>
    </row>
    <row r="33" spans="1:8" ht="15">
      <c r="A33" s="4">
        <f t="shared" si="2"/>
        <v>1997</v>
      </c>
      <c r="B33" s="10">
        <v>965454.73</v>
      </c>
      <c r="C33" s="6">
        <f t="shared" si="0"/>
        <v>10.5</v>
      </c>
      <c r="D33" s="1">
        <f t="shared" si="1"/>
        <v>10137274.665</v>
      </c>
      <c r="E33" s="2"/>
      <c r="F33" s="2"/>
      <c r="G33" s="2"/>
      <c r="H33" s="2"/>
    </row>
    <row r="34" spans="1:8" ht="15">
      <c r="A34" s="4">
        <f t="shared" si="2"/>
        <v>1998</v>
      </c>
      <c r="B34" s="10">
        <v>834284.25</v>
      </c>
      <c r="C34" s="6">
        <f t="shared" si="0"/>
        <v>9.5</v>
      </c>
      <c r="D34" s="1">
        <f t="shared" si="1"/>
        <v>7925700.375</v>
      </c>
      <c r="E34" s="2"/>
      <c r="F34" s="2"/>
      <c r="G34" s="2"/>
      <c r="H34" s="2"/>
    </row>
    <row r="35" spans="1:8" ht="15">
      <c r="A35" s="4">
        <f t="shared" si="2"/>
        <v>1999</v>
      </c>
      <c r="B35" s="10">
        <v>480245.03</v>
      </c>
      <c r="C35" s="6">
        <f t="shared" si="0"/>
        <v>8.5</v>
      </c>
      <c r="D35" s="1">
        <f t="shared" si="1"/>
        <v>4082082.7550000004</v>
      </c>
      <c r="E35" s="2"/>
      <c r="F35" s="2"/>
      <c r="G35" s="2"/>
      <c r="H35" s="2"/>
    </row>
    <row r="36" spans="1:8" ht="15">
      <c r="A36" s="4">
        <f t="shared" si="2"/>
        <v>2000</v>
      </c>
      <c r="B36" s="10">
        <v>309129.47</v>
      </c>
      <c r="C36" s="6">
        <f t="shared" si="0"/>
        <v>7.5</v>
      </c>
      <c r="D36" s="1">
        <f t="shared" si="1"/>
        <v>2318471.025</v>
      </c>
      <c r="E36" s="2"/>
      <c r="F36" s="2"/>
      <c r="G36" s="2"/>
      <c r="H36" s="2"/>
    </row>
    <row r="37" spans="1:8" ht="15">
      <c r="A37" s="4">
        <f t="shared" si="2"/>
        <v>2001</v>
      </c>
      <c r="B37" s="10">
        <v>15630631.75</v>
      </c>
      <c r="C37" s="6">
        <f t="shared" si="0"/>
        <v>6.5</v>
      </c>
      <c r="D37" s="1">
        <f t="shared" si="1"/>
        <v>101599106.375</v>
      </c>
      <c r="E37" s="2"/>
      <c r="F37" s="2"/>
      <c r="G37" s="2"/>
      <c r="H37" s="2"/>
    </row>
    <row r="38" spans="1:8" ht="15">
      <c r="A38" s="4">
        <f t="shared" si="2"/>
        <v>2002</v>
      </c>
      <c r="B38" s="10">
        <v>468373.72</v>
      </c>
      <c r="C38" s="6">
        <f t="shared" si="0"/>
        <v>5.5</v>
      </c>
      <c r="D38" s="1">
        <f t="shared" si="1"/>
        <v>2576055.46</v>
      </c>
      <c r="E38" s="2"/>
      <c r="F38" s="2"/>
      <c r="G38" s="2"/>
      <c r="H38" s="2"/>
    </row>
    <row r="39" spans="1:8" ht="15">
      <c r="A39" s="4">
        <f t="shared" si="2"/>
        <v>2003</v>
      </c>
      <c r="B39" s="10">
        <v>373535.71</v>
      </c>
      <c r="C39" s="6">
        <f t="shared" si="0"/>
        <v>4.5</v>
      </c>
      <c r="D39" s="1">
        <f t="shared" si="1"/>
        <v>1680910.695</v>
      </c>
      <c r="E39" s="2"/>
      <c r="F39" s="2"/>
      <c r="G39" s="2"/>
      <c r="H39" s="2"/>
    </row>
    <row r="40" spans="1:8" ht="15">
      <c r="A40" s="4">
        <f t="shared" si="2"/>
        <v>2004</v>
      </c>
      <c r="B40" s="10">
        <v>1519300.39</v>
      </c>
      <c r="C40" s="6">
        <f t="shared" si="0"/>
        <v>3.5</v>
      </c>
      <c r="D40" s="1">
        <f t="shared" si="1"/>
        <v>5317551.364999999</v>
      </c>
      <c r="E40" s="2"/>
      <c r="F40" s="2"/>
      <c r="G40" s="2"/>
      <c r="H40" s="2"/>
    </row>
    <row r="41" spans="1:8" ht="15">
      <c r="A41" s="4">
        <f t="shared" si="2"/>
        <v>2005</v>
      </c>
      <c r="B41" s="10">
        <v>635335.08</v>
      </c>
      <c r="C41" s="6">
        <f t="shared" si="0"/>
        <v>2.5</v>
      </c>
      <c r="D41" s="1">
        <f t="shared" si="1"/>
        <v>1588337.7</v>
      </c>
      <c r="E41" s="2"/>
      <c r="F41" s="2"/>
      <c r="G41" s="2"/>
      <c r="H41" s="2"/>
    </row>
    <row r="42" spans="1:8" ht="15">
      <c r="A42" s="4">
        <f t="shared" si="2"/>
        <v>2006</v>
      </c>
      <c r="B42" s="10">
        <v>2654902.04</v>
      </c>
      <c r="C42" s="6">
        <f>C43+1</f>
        <v>1.5</v>
      </c>
      <c r="D42" s="1">
        <f t="shared" si="1"/>
        <v>3982353.06</v>
      </c>
      <c r="E42" s="2"/>
      <c r="F42" s="2"/>
      <c r="G42" s="2"/>
      <c r="H42" s="2"/>
    </row>
    <row r="43" spans="1:8" ht="15">
      <c r="A43" s="4">
        <f t="shared" si="2"/>
        <v>2007</v>
      </c>
      <c r="B43" s="10">
        <v>4107334</v>
      </c>
      <c r="C43" s="6">
        <v>0.5</v>
      </c>
      <c r="D43" s="1">
        <f t="shared" si="1"/>
        <v>2053667</v>
      </c>
      <c r="E43" s="2"/>
      <c r="F43" s="2"/>
      <c r="G43" s="2"/>
      <c r="H43" s="2"/>
    </row>
    <row r="44" spans="1:8" ht="15">
      <c r="A44" s="4"/>
      <c r="B44" s="1"/>
      <c r="C44" s="6"/>
      <c r="D44" s="1"/>
      <c r="E44" s="2"/>
      <c r="F44" s="2"/>
      <c r="G44" s="2"/>
      <c r="H44" s="2"/>
    </row>
    <row r="45" spans="1:8" ht="15">
      <c r="A45" s="4" t="s">
        <v>10</v>
      </c>
      <c r="B45" s="7">
        <f>SUM(B10:B44)</f>
        <v>102152345.52</v>
      </c>
      <c r="C45" s="8"/>
      <c r="D45" s="7">
        <f>SUM(D10:D44)</f>
        <v>2449414467.83</v>
      </c>
      <c r="E45" s="9">
        <f>D45/B45</f>
        <v>23.97805410498811</v>
      </c>
      <c r="F45" s="2"/>
      <c r="G45" s="2"/>
      <c r="H45" s="2"/>
    </row>
    <row r="46" spans="1:8" ht="15">
      <c r="A46" s="2"/>
      <c r="B46" s="1"/>
      <c r="C46" s="6"/>
      <c r="D46" s="1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1:8" ht="15">
      <c r="A49" s="2"/>
      <c r="B49" s="2"/>
      <c r="C49" s="2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0"/>
  <sheetViews>
    <sheetView tabSelected="1" workbookViewId="0" topLeftCell="A20">
      <selection activeCell="A1" sqref="A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312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1974</v>
      </c>
      <c r="B10" s="10">
        <f>147328946.43+1955.36</f>
        <v>147330901.79000002</v>
      </c>
      <c r="C10" s="6">
        <f aca="true" t="shared" si="0" ref="C10:C41">C11+1</f>
        <v>33.5</v>
      </c>
      <c r="D10" s="1">
        <f aca="true" t="shared" si="1" ref="D10:D43">C10*B10</f>
        <v>4935585209.965001</v>
      </c>
      <c r="E10" s="2"/>
      <c r="F10" s="2"/>
      <c r="G10" s="2"/>
      <c r="H10" s="2"/>
    </row>
    <row r="11" spans="1:8" ht="15">
      <c r="A11" s="4">
        <f aca="true" t="shared" si="2" ref="A11:A43">A10+1</f>
        <v>1975</v>
      </c>
      <c r="B11" s="10">
        <v>116556856.94</v>
      </c>
      <c r="C11" s="6">
        <f t="shared" si="0"/>
        <v>32.5</v>
      </c>
      <c r="D11" s="1">
        <f t="shared" si="1"/>
        <v>3788097850.5499997</v>
      </c>
      <c r="E11" s="2"/>
      <c r="F11" s="2"/>
      <c r="G11" s="2"/>
      <c r="H11" s="2"/>
    </row>
    <row r="12" spans="1:8" ht="15">
      <c r="A12" s="4">
        <f t="shared" si="2"/>
        <v>1976</v>
      </c>
      <c r="B12" s="10">
        <v>0</v>
      </c>
      <c r="C12" s="6">
        <f t="shared" si="0"/>
        <v>31.5</v>
      </c>
      <c r="D12" s="1">
        <f t="shared" si="1"/>
        <v>0</v>
      </c>
      <c r="E12" s="2"/>
      <c r="F12" s="2"/>
      <c r="G12" s="2"/>
      <c r="H12" s="2"/>
    </row>
    <row r="13" spans="1:8" ht="15">
      <c r="A13" s="4">
        <f t="shared" si="2"/>
        <v>1977</v>
      </c>
      <c r="B13" s="10">
        <v>8205233.07</v>
      </c>
      <c r="C13" s="6">
        <f t="shared" si="0"/>
        <v>30.5</v>
      </c>
      <c r="D13" s="1">
        <f t="shared" si="1"/>
        <v>250259608.63500002</v>
      </c>
      <c r="E13" s="2"/>
      <c r="F13" s="2"/>
      <c r="G13" s="2"/>
      <c r="H13" s="2"/>
    </row>
    <row r="14" spans="1:8" ht="15">
      <c r="A14" s="4">
        <f t="shared" si="2"/>
        <v>1978</v>
      </c>
      <c r="B14" s="10">
        <v>1673134</v>
      </c>
      <c r="C14" s="6">
        <f t="shared" si="0"/>
        <v>29.5</v>
      </c>
      <c r="D14" s="1">
        <f t="shared" si="1"/>
        <v>49357453</v>
      </c>
      <c r="E14" s="2"/>
      <c r="F14" s="2"/>
      <c r="G14" s="2"/>
      <c r="H14" s="2"/>
    </row>
    <row r="15" spans="1:8" ht="15">
      <c r="A15" s="4">
        <f t="shared" si="2"/>
        <v>1979</v>
      </c>
      <c r="B15" s="10">
        <v>146428.93</v>
      </c>
      <c r="C15" s="6">
        <f t="shared" si="0"/>
        <v>28.5</v>
      </c>
      <c r="D15" s="1">
        <f t="shared" si="1"/>
        <v>4173224.505</v>
      </c>
      <c r="E15" s="2"/>
      <c r="F15" s="2"/>
      <c r="G15" s="2"/>
      <c r="H15" s="2"/>
    </row>
    <row r="16" spans="1:8" ht="15">
      <c r="A16" s="4">
        <f t="shared" si="2"/>
        <v>1980</v>
      </c>
      <c r="B16" s="10">
        <v>30836.62</v>
      </c>
      <c r="C16" s="6">
        <f t="shared" si="0"/>
        <v>27.5</v>
      </c>
      <c r="D16" s="1">
        <f t="shared" si="1"/>
        <v>848007.0499999999</v>
      </c>
      <c r="E16" s="2"/>
      <c r="F16" s="2"/>
      <c r="G16" s="2"/>
      <c r="H16" s="2"/>
    </row>
    <row r="17" spans="1:8" ht="15">
      <c r="A17" s="4">
        <f t="shared" si="2"/>
        <v>1981</v>
      </c>
      <c r="B17" s="10">
        <v>1077628.25</v>
      </c>
      <c r="C17" s="6">
        <f t="shared" si="0"/>
        <v>26.5</v>
      </c>
      <c r="D17" s="1">
        <f t="shared" si="1"/>
        <v>28557148.625</v>
      </c>
      <c r="E17" s="2"/>
      <c r="F17" s="2"/>
      <c r="G17" s="2"/>
      <c r="H17" s="2"/>
    </row>
    <row r="18" spans="1:8" ht="15">
      <c r="A18" s="4">
        <f t="shared" si="2"/>
        <v>1982</v>
      </c>
      <c r="B18" s="10">
        <v>12657836.98</v>
      </c>
      <c r="C18" s="6">
        <f t="shared" si="0"/>
        <v>25.5</v>
      </c>
      <c r="D18" s="1">
        <f t="shared" si="1"/>
        <v>322774842.99</v>
      </c>
      <c r="E18" s="2"/>
      <c r="F18" s="2"/>
      <c r="G18" s="2"/>
      <c r="H18" s="2"/>
    </row>
    <row r="19" spans="1:8" ht="15">
      <c r="A19" s="4">
        <f t="shared" si="2"/>
        <v>1983</v>
      </c>
      <c r="B19" s="10">
        <v>1404305.75</v>
      </c>
      <c r="C19" s="6">
        <f t="shared" si="0"/>
        <v>24.5</v>
      </c>
      <c r="D19" s="1">
        <f t="shared" si="1"/>
        <v>34405490.875</v>
      </c>
      <c r="E19" s="2"/>
      <c r="F19" s="2"/>
      <c r="G19" s="2"/>
      <c r="H19" s="2"/>
    </row>
    <row r="20" spans="1:8" ht="15">
      <c r="A20" s="4">
        <f t="shared" si="2"/>
        <v>1984</v>
      </c>
      <c r="B20" s="10">
        <v>159089.63</v>
      </c>
      <c r="C20" s="6">
        <f t="shared" si="0"/>
        <v>23.5</v>
      </c>
      <c r="D20" s="1">
        <f t="shared" si="1"/>
        <v>3738606.305</v>
      </c>
      <c r="E20" s="2"/>
      <c r="F20" s="2"/>
      <c r="G20" s="2"/>
      <c r="H20" s="2"/>
    </row>
    <row r="21" spans="1:8" ht="15">
      <c r="A21" s="4">
        <f t="shared" si="2"/>
        <v>1985</v>
      </c>
      <c r="B21" s="10">
        <v>3274007.8</v>
      </c>
      <c r="C21" s="6">
        <f t="shared" si="0"/>
        <v>22.5</v>
      </c>
      <c r="D21" s="1">
        <f t="shared" si="1"/>
        <v>73665175.5</v>
      </c>
      <c r="E21" s="2"/>
      <c r="F21" s="2"/>
      <c r="G21" s="2"/>
      <c r="H21" s="2"/>
    </row>
    <row r="22" spans="1:8" ht="15">
      <c r="A22" s="4">
        <f t="shared" si="2"/>
        <v>1986</v>
      </c>
      <c r="B22" s="10">
        <v>1503017.4</v>
      </c>
      <c r="C22" s="6">
        <f t="shared" si="0"/>
        <v>21.5</v>
      </c>
      <c r="D22" s="1">
        <f t="shared" si="1"/>
        <v>32314874.099999998</v>
      </c>
      <c r="E22" s="2"/>
      <c r="F22" s="2"/>
      <c r="G22" s="2"/>
      <c r="H22" s="2"/>
    </row>
    <row r="23" spans="1:8" ht="15">
      <c r="A23" s="4">
        <f t="shared" si="2"/>
        <v>1987</v>
      </c>
      <c r="B23" s="10">
        <v>2459139.16</v>
      </c>
      <c r="C23" s="6">
        <f t="shared" si="0"/>
        <v>20.5</v>
      </c>
      <c r="D23" s="1">
        <f t="shared" si="1"/>
        <v>50412352.78</v>
      </c>
      <c r="E23" s="2"/>
      <c r="F23" s="2"/>
      <c r="G23" s="2"/>
      <c r="H23" s="2"/>
    </row>
    <row r="24" spans="1:8" ht="15">
      <c r="A24" s="4">
        <f t="shared" si="2"/>
        <v>1988</v>
      </c>
      <c r="B24" s="10">
        <v>3320334.65</v>
      </c>
      <c r="C24" s="6">
        <f t="shared" si="0"/>
        <v>19.5</v>
      </c>
      <c r="D24" s="1">
        <f t="shared" si="1"/>
        <v>64746525.675</v>
      </c>
      <c r="E24" s="2"/>
      <c r="F24" s="2"/>
      <c r="G24" s="2"/>
      <c r="H24" s="2"/>
    </row>
    <row r="25" spans="1:8" ht="15">
      <c r="A25" s="4">
        <f t="shared" si="2"/>
        <v>1989</v>
      </c>
      <c r="B25" s="10">
        <v>9769923.34</v>
      </c>
      <c r="C25" s="6">
        <f t="shared" si="0"/>
        <v>18.5</v>
      </c>
      <c r="D25" s="1">
        <f t="shared" si="1"/>
        <v>180743581.79</v>
      </c>
      <c r="E25" s="2"/>
      <c r="F25" s="2"/>
      <c r="G25" s="2"/>
      <c r="H25" s="2"/>
    </row>
    <row r="26" spans="1:8" ht="15">
      <c r="A26" s="4">
        <f t="shared" si="2"/>
        <v>1990</v>
      </c>
      <c r="B26" s="10">
        <v>6753895.68</v>
      </c>
      <c r="C26" s="6">
        <f t="shared" si="0"/>
        <v>17.5</v>
      </c>
      <c r="D26" s="1">
        <f t="shared" si="1"/>
        <v>118193174.39999999</v>
      </c>
      <c r="E26" s="2"/>
      <c r="F26" s="2"/>
      <c r="G26" s="2"/>
      <c r="H26" s="2"/>
    </row>
    <row r="27" spans="1:8" ht="15">
      <c r="A27" s="4">
        <f t="shared" si="2"/>
        <v>1991</v>
      </c>
      <c r="B27" s="10">
        <v>2879297.58</v>
      </c>
      <c r="C27" s="6">
        <f t="shared" si="0"/>
        <v>16.5</v>
      </c>
      <c r="D27" s="1">
        <f t="shared" si="1"/>
        <v>47508410.07</v>
      </c>
      <c r="E27" s="2"/>
      <c r="F27" s="2"/>
      <c r="G27" s="2"/>
      <c r="H27" s="2"/>
    </row>
    <row r="28" spans="1:8" ht="15">
      <c r="A28" s="4">
        <f t="shared" si="2"/>
        <v>1992</v>
      </c>
      <c r="B28" s="10">
        <v>4744280.58</v>
      </c>
      <c r="C28" s="6">
        <f t="shared" si="0"/>
        <v>15.5</v>
      </c>
      <c r="D28" s="1">
        <f t="shared" si="1"/>
        <v>73536348.99</v>
      </c>
      <c r="E28" s="2"/>
      <c r="F28" s="2"/>
      <c r="G28" s="2"/>
      <c r="H28" s="2"/>
    </row>
    <row r="29" spans="1:8" ht="15">
      <c r="A29" s="4">
        <f t="shared" si="2"/>
        <v>1993</v>
      </c>
      <c r="B29" s="10">
        <v>1957804.23</v>
      </c>
      <c r="C29" s="6">
        <f t="shared" si="0"/>
        <v>14.5</v>
      </c>
      <c r="D29" s="1">
        <f t="shared" si="1"/>
        <v>28388161.335</v>
      </c>
      <c r="E29" s="2"/>
      <c r="F29" s="2"/>
      <c r="G29" s="2"/>
      <c r="H29" s="2"/>
    </row>
    <row r="30" spans="1:8" ht="15">
      <c r="A30" s="4">
        <f t="shared" si="2"/>
        <v>1994</v>
      </c>
      <c r="B30" s="10">
        <v>17930148.25</v>
      </c>
      <c r="C30" s="6">
        <f t="shared" si="0"/>
        <v>13.5</v>
      </c>
      <c r="D30" s="1">
        <f t="shared" si="1"/>
        <v>242057001.375</v>
      </c>
      <c r="E30" s="2"/>
      <c r="F30" s="2"/>
      <c r="G30" s="2"/>
      <c r="H30" s="2"/>
    </row>
    <row r="31" spans="1:8" ht="15">
      <c r="A31" s="4">
        <f t="shared" si="2"/>
        <v>1995</v>
      </c>
      <c r="B31" s="10">
        <v>9148.11</v>
      </c>
      <c r="C31" s="6">
        <f t="shared" si="0"/>
        <v>12.5</v>
      </c>
      <c r="D31" s="1">
        <f t="shared" si="1"/>
        <v>114351.375</v>
      </c>
      <c r="E31" s="2"/>
      <c r="F31" s="2"/>
      <c r="G31" s="2"/>
      <c r="H31" s="2"/>
    </row>
    <row r="32" spans="1:8" ht="15">
      <c r="A32" s="4">
        <f t="shared" si="2"/>
        <v>1996</v>
      </c>
      <c r="B32" s="10">
        <v>803263.29</v>
      </c>
      <c r="C32" s="6">
        <f t="shared" si="0"/>
        <v>11.5</v>
      </c>
      <c r="D32" s="1">
        <f t="shared" si="1"/>
        <v>9237527.835</v>
      </c>
      <c r="E32" s="2"/>
      <c r="F32" s="2"/>
      <c r="G32" s="2"/>
      <c r="H32" s="2"/>
    </row>
    <row r="33" spans="1:8" ht="15">
      <c r="A33" s="4">
        <f t="shared" si="2"/>
        <v>1997</v>
      </c>
      <c r="B33" s="10">
        <v>3914786.35</v>
      </c>
      <c r="C33" s="6">
        <f t="shared" si="0"/>
        <v>10.5</v>
      </c>
      <c r="D33" s="1">
        <f t="shared" si="1"/>
        <v>41105256.675000004</v>
      </c>
      <c r="E33" s="2"/>
      <c r="F33" s="2"/>
      <c r="G33" s="2"/>
      <c r="H33" s="2"/>
    </row>
    <row r="34" spans="1:8" ht="15">
      <c r="A34" s="4">
        <f t="shared" si="2"/>
        <v>1998</v>
      </c>
      <c r="B34" s="10">
        <v>4501432.97</v>
      </c>
      <c r="C34" s="6">
        <f t="shared" si="0"/>
        <v>9.5</v>
      </c>
      <c r="D34" s="1">
        <f t="shared" si="1"/>
        <v>42763613.214999996</v>
      </c>
      <c r="E34" s="2"/>
      <c r="F34" s="2"/>
      <c r="G34" s="2"/>
      <c r="H34" s="2"/>
    </row>
    <row r="35" spans="1:8" ht="15">
      <c r="A35" s="4">
        <f t="shared" si="2"/>
        <v>1999</v>
      </c>
      <c r="B35" s="10">
        <v>26380419.51</v>
      </c>
      <c r="C35" s="6">
        <f t="shared" si="0"/>
        <v>8.5</v>
      </c>
      <c r="D35" s="1">
        <f t="shared" si="1"/>
        <v>224233565.835</v>
      </c>
      <c r="E35" s="2"/>
      <c r="F35" s="2"/>
      <c r="G35" s="2"/>
      <c r="H35" s="2"/>
    </row>
    <row r="36" spans="1:8" ht="15">
      <c r="A36" s="4">
        <f t="shared" si="2"/>
        <v>2000</v>
      </c>
      <c r="B36" s="10">
        <v>3868123.01</v>
      </c>
      <c r="C36" s="6">
        <f t="shared" si="0"/>
        <v>7.5</v>
      </c>
      <c r="D36" s="1">
        <f t="shared" si="1"/>
        <v>29010922.575</v>
      </c>
      <c r="E36" s="2"/>
      <c r="F36" s="2"/>
      <c r="G36" s="2"/>
      <c r="H36" s="2"/>
    </row>
    <row r="37" spans="1:8" ht="15">
      <c r="A37" s="4">
        <f t="shared" si="2"/>
        <v>2001</v>
      </c>
      <c r="B37" s="10">
        <v>164285033.55</v>
      </c>
      <c r="C37" s="6">
        <f t="shared" si="0"/>
        <v>6.5</v>
      </c>
      <c r="D37" s="1">
        <f t="shared" si="1"/>
        <v>1067852718.075</v>
      </c>
      <c r="E37" s="2"/>
      <c r="F37" s="2"/>
      <c r="G37" s="2"/>
      <c r="H37" s="2"/>
    </row>
    <row r="38" spans="1:8" ht="15">
      <c r="A38" s="4">
        <f t="shared" si="2"/>
        <v>2002</v>
      </c>
      <c r="B38" s="10">
        <v>6662758.51</v>
      </c>
      <c r="C38" s="6">
        <f t="shared" si="0"/>
        <v>5.5</v>
      </c>
      <c r="D38" s="1">
        <f t="shared" si="1"/>
        <v>36645171.805</v>
      </c>
      <c r="E38" s="2"/>
      <c r="F38" s="2"/>
      <c r="G38" s="2"/>
      <c r="H38" s="2"/>
    </row>
    <row r="39" spans="1:8" ht="15">
      <c r="A39" s="4">
        <f t="shared" si="2"/>
        <v>2003</v>
      </c>
      <c r="B39" s="10">
        <v>50518263.400000006</v>
      </c>
      <c r="C39" s="6">
        <f t="shared" si="0"/>
        <v>4.5</v>
      </c>
      <c r="D39" s="1">
        <f t="shared" si="1"/>
        <v>227332185.3</v>
      </c>
      <c r="E39" s="2"/>
      <c r="F39" s="2"/>
      <c r="G39" s="2"/>
      <c r="H39" s="2"/>
    </row>
    <row r="40" spans="1:8" ht="15">
      <c r="A40" s="4">
        <f t="shared" si="2"/>
        <v>2004</v>
      </c>
      <c r="B40" s="10">
        <v>15545024.9</v>
      </c>
      <c r="C40" s="6">
        <f t="shared" si="0"/>
        <v>3.5</v>
      </c>
      <c r="D40" s="1">
        <f t="shared" si="1"/>
        <v>54407587.15</v>
      </c>
      <c r="E40" s="2"/>
      <c r="F40" s="2"/>
      <c r="G40" s="2"/>
      <c r="H40" s="2"/>
    </row>
    <row r="41" spans="1:8" ht="15">
      <c r="A41" s="4">
        <f t="shared" si="2"/>
        <v>2005</v>
      </c>
      <c r="B41" s="10">
        <f>7671818.85+4098020+656982</f>
        <v>12426820.85</v>
      </c>
      <c r="C41" s="6">
        <f t="shared" si="0"/>
        <v>2.5</v>
      </c>
      <c r="D41" s="1">
        <f t="shared" si="1"/>
        <v>31067052.125</v>
      </c>
      <c r="E41" s="2"/>
      <c r="F41" s="2"/>
      <c r="G41" s="2"/>
      <c r="H41" s="2"/>
    </row>
    <row r="42" spans="1:8" ht="15">
      <c r="A42" s="4">
        <f t="shared" si="2"/>
        <v>2006</v>
      </c>
      <c r="B42" s="10">
        <v>73354888.61</v>
      </c>
      <c r="C42" s="6">
        <f>C43+1</f>
        <v>1.5</v>
      </c>
      <c r="D42" s="1">
        <f t="shared" si="1"/>
        <v>110032332.91499999</v>
      </c>
      <c r="E42" s="2"/>
      <c r="F42" s="2"/>
      <c r="G42" s="2"/>
      <c r="H42" s="2"/>
    </row>
    <row r="43" spans="1:8" ht="15">
      <c r="A43" s="4">
        <f t="shared" si="2"/>
        <v>2007</v>
      </c>
      <c r="B43" s="10">
        <v>75868373.63</v>
      </c>
      <c r="C43" s="6">
        <v>0.5</v>
      </c>
      <c r="D43" s="1">
        <f t="shared" si="1"/>
        <v>37934186.815</v>
      </c>
      <c r="E43" s="2"/>
      <c r="F43" s="2"/>
      <c r="G43" s="2"/>
      <c r="H43" s="2"/>
    </row>
    <row r="44" spans="1:8" ht="15">
      <c r="A44" s="4"/>
      <c r="B44" s="1"/>
      <c r="C44" s="6"/>
      <c r="D44" s="1"/>
      <c r="E44" s="2"/>
      <c r="F44" s="2"/>
      <c r="G44" s="2"/>
      <c r="H44" s="2"/>
    </row>
    <row r="45" spans="1:8" ht="15">
      <c r="A45" s="4" t="s">
        <v>10</v>
      </c>
      <c r="B45" s="7">
        <f>SUM(B10:B44)</f>
        <v>781972437.32</v>
      </c>
      <c r="C45" s="8"/>
      <c r="D45" s="7">
        <f>SUM(D10:D44)</f>
        <v>12241099520.21</v>
      </c>
      <c r="E45" s="9">
        <f>D45/B45</f>
        <v>15.654131700809138</v>
      </c>
      <c r="F45" s="2"/>
      <c r="G45" s="2"/>
      <c r="H45" s="2"/>
    </row>
    <row r="46" spans="1:8" ht="15">
      <c r="A46" s="2"/>
      <c r="B46" s="1"/>
      <c r="C46" s="6"/>
      <c r="D46" s="1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ht="15">
      <c r="A48" s="2"/>
      <c r="B48" s="1"/>
      <c r="C48" s="2"/>
      <c r="D48" s="2"/>
      <c r="E48" s="2"/>
      <c r="F48" s="2"/>
      <c r="G48" s="2"/>
      <c r="H48" s="2"/>
    </row>
    <row r="49" spans="1:8" ht="15">
      <c r="A49" s="2"/>
      <c r="B49" s="1"/>
      <c r="C49" s="2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1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0"/>
  <sheetViews>
    <sheetView tabSelected="1" workbookViewId="0" topLeftCell="A19">
      <selection activeCell="A1" sqref="A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314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1974</v>
      </c>
      <c r="B10" s="10">
        <f>43088231.36+929678.6</f>
        <v>44017909.96</v>
      </c>
      <c r="C10" s="6">
        <f aca="true" t="shared" si="0" ref="C10:C41">C11+1</f>
        <v>33.5</v>
      </c>
      <c r="D10" s="1">
        <f aca="true" t="shared" si="1" ref="D10:D43">C10*B10</f>
        <v>1474599983.66</v>
      </c>
      <c r="E10" s="2"/>
      <c r="F10" s="2"/>
      <c r="G10" s="2"/>
      <c r="H10" s="2"/>
    </row>
    <row r="11" spans="1:8" ht="15">
      <c r="A11" s="4">
        <f aca="true" t="shared" si="2" ref="A11:A43">A10+1</f>
        <v>1975</v>
      </c>
      <c r="B11" s="10">
        <v>42790591.04</v>
      </c>
      <c r="C11" s="6">
        <f t="shared" si="0"/>
        <v>32.5</v>
      </c>
      <c r="D11" s="1">
        <f t="shared" si="1"/>
        <v>1390694208.8</v>
      </c>
      <c r="E11" s="2"/>
      <c r="F11" s="2"/>
      <c r="G11" s="2"/>
      <c r="H11" s="2"/>
    </row>
    <row r="12" spans="1:8" ht="15">
      <c r="A12" s="4">
        <f t="shared" si="2"/>
        <v>1976</v>
      </c>
      <c r="B12" s="10">
        <v>0</v>
      </c>
      <c r="C12" s="6">
        <f t="shared" si="0"/>
        <v>31.5</v>
      </c>
      <c r="D12" s="1">
        <f t="shared" si="1"/>
        <v>0</v>
      </c>
      <c r="E12" s="2"/>
      <c r="F12" s="2"/>
      <c r="G12" s="2"/>
      <c r="H12" s="2"/>
    </row>
    <row r="13" spans="1:8" ht="15">
      <c r="A13" s="4">
        <f t="shared" si="2"/>
        <v>1977</v>
      </c>
      <c r="B13" s="10">
        <v>0</v>
      </c>
      <c r="C13" s="6">
        <f t="shared" si="0"/>
        <v>30.5</v>
      </c>
      <c r="D13" s="1">
        <f t="shared" si="1"/>
        <v>0</v>
      </c>
      <c r="E13" s="2"/>
      <c r="F13" s="2"/>
      <c r="G13" s="2"/>
      <c r="H13" s="2"/>
    </row>
    <row r="14" spans="1:8" ht="15">
      <c r="A14" s="4">
        <f t="shared" si="2"/>
        <v>1978</v>
      </c>
      <c r="B14" s="10">
        <v>0</v>
      </c>
      <c r="C14" s="6">
        <f t="shared" si="0"/>
        <v>29.5</v>
      </c>
      <c r="D14" s="1">
        <f t="shared" si="1"/>
        <v>0</v>
      </c>
      <c r="E14" s="2"/>
      <c r="F14" s="2"/>
      <c r="G14" s="2"/>
      <c r="H14" s="2"/>
    </row>
    <row r="15" spans="1:8" ht="15">
      <c r="A15" s="4">
        <f t="shared" si="2"/>
        <v>1979</v>
      </c>
      <c r="B15" s="10">
        <v>143442</v>
      </c>
      <c r="C15" s="6">
        <f t="shared" si="0"/>
        <v>28.5</v>
      </c>
      <c r="D15" s="1">
        <f t="shared" si="1"/>
        <v>4088097</v>
      </c>
      <c r="E15" s="2"/>
      <c r="F15" s="2"/>
      <c r="G15" s="2"/>
      <c r="H15" s="2"/>
    </row>
    <row r="16" spans="1:8" ht="15">
      <c r="A16" s="4">
        <f t="shared" si="2"/>
        <v>1980</v>
      </c>
      <c r="B16" s="10">
        <v>5876233.84</v>
      </c>
      <c r="C16" s="6">
        <f t="shared" si="0"/>
        <v>27.5</v>
      </c>
      <c r="D16" s="1">
        <f t="shared" si="1"/>
        <v>161596430.6</v>
      </c>
      <c r="E16" s="2"/>
      <c r="F16" s="2"/>
      <c r="G16" s="2"/>
      <c r="H16" s="2"/>
    </row>
    <row r="17" spans="1:8" ht="15">
      <c r="A17" s="4">
        <f t="shared" si="2"/>
        <v>1981</v>
      </c>
      <c r="B17" s="10">
        <v>307442.94</v>
      </c>
      <c r="C17" s="6">
        <f t="shared" si="0"/>
        <v>26.5</v>
      </c>
      <c r="D17" s="1">
        <f t="shared" si="1"/>
        <v>8147237.91</v>
      </c>
      <c r="E17" s="2"/>
      <c r="F17" s="2"/>
      <c r="G17" s="2"/>
      <c r="H17" s="2"/>
    </row>
    <row r="18" spans="1:8" ht="15">
      <c r="A18" s="4">
        <f t="shared" si="2"/>
        <v>1982</v>
      </c>
      <c r="B18" s="10">
        <v>16100</v>
      </c>
      <c r="C18" s="6">
        <f t="shared" si="0"/>
        <v>25.5</v>
      </c>
      <c r="D18" s="1">
        <f t="shared" si="1"/>
        <v>410550</v>
      </c>
      <c r="E18" s="2"/>
      <c r="F18" s="2"/>
      <c r="G18" s="2"/>
      <c r="H18" s="2"/>
    </row>
    <row r="19" spans="1:8" ht="15">
      <c r="A19" s="4">
        <f t="shared" si="2"/>
        <v>1983</v>
      </c>
      <c r="B19" s="10">
        <v>86557.64</v>
      </c>
      <c r="C19" s="6">
        <f t="shared" si="0"/>
        <v>24.5</v>
      </c>
      <c r="D19" s="1">
        <f t="shared" si="1"/>
        <v>2120662.18</v>
      </c>
      <c r="E19" s="2"/>
      <c r="F19" s="2"/>
      <c r="G19" s="2"/>
      <c r="H19" s="2"/>
    </row>
    <row r="20" spans="1:8" ht="15">
      <c r="A20" s="4">
        <f t="shared" si="2"/>
        <v>1984</v>
      </c>
      <c r="B20" s="10">
        <v>14034.5</v>
      </c>
      <c r="C20" s="6">
        <f t="shared" si="0"/>
        <v>23.5</v>
      </c>
      <c r="D20" s="1">
        <f t="shared" si="1"/>
        <v>329810.75</v>
      </c>
      <c r="E20" s="2"/>
      <c r="F20" s="2"/>
      <c r="G20" s="2"/>
      <c r="H20" s="2"/>
    </row>
    <row r="21" spans="1:8" ht="15">
      <c r="A21" s="4">
        <f t="shared" si="2"/>
        <v>1985</v>
      </c>
      <c r="B21" s="10">
        <v>43415</v>
      </c>
      <c r="C21" s="6">
        <f t="shared" si="0"/>
        <v>22.5</v>
      </c>
      <c r="D21" s="1">
        <f t="shared" si="1"/>
        <v>976837.5</v>
      </c>
      <c r="E21" s="2"/>
      <c r="F21" s="2"/>
      <c r="G21" s="2"/>
      <c r="H21" s="2"/>
    </row>
    <row r="22" spans="1:8" ht="15">
      <c r="A22" s="4">
        <f t="shared" si="2"/>
        <v>1986</v>
      </c>
      <c r="B22" s="10">
        <v>1398.75</v>
      </c>
      <c r="C22" s="6">
        <f t="shared" si="0"/>
        <v>21.5</v>
      </c>
      <c r="D22" s="1">
        <f t="shared" si="1"/>
        <v>30073.125</v>
      </c>
      <c r="E22" s="2"/>
      <c r="F22" s="2"/>
      <c r="G22" s="2"/>
      <c r="H22" s="2"/>
    </row>
    <row r="23" spans="1:8" ht="15">
      <c r="A23" s="4">
        <f t="shared" si="2"/>
        <v>1987</v>
      </c>
      <c r="B23" s="10">
        <v>1860082.29</v>
      </c>
      <c r="C23" s="6">
        <f t="shared" si="0"/>
        <v>20.5</v>
      </c>
      <c r="D23" s="1">
        <f t="shared" si="1"/>
        <v>38131686.945</v>
      </c>
      <c r="E23" s="2"/>
      <c r="F23" s="2"/>
      <c r="G23" s="2"/>
      <c r="H23" s="2"/>
    </row>
    <row r="24" spans="1:8" ht="15">
      <c r="A24" s="4">
        <f t="shared" si="2"/>
        <v>1988</v>
      </c>
      <c r="B24" s="10">
        <v>2226023</v>
      </c>
      <c r="C24" s="6">
        <f t="shared" si="0"/>
        <v>19.5</v>
      </c>
      <c r="D24" s="1">
        <f t="shared" si="1"/>
        <v>43407448.5</v>
      </c>
      <c r="E24" s="2"/>
      <c r="F24" s="2"/>
      <c r="G24" s="2"/>
      <c r="H24" s="2"/>
    </row>
    <row r="25" spans="1:8" ht="15">
      <c r="A25" s="4">
        <f t="shared" si="2"/>
        <v>1989</v>
      </c>
      <c r="B25" s="10">
        <v>1493229.26</v>
      </c>
      <c r="C25" s="6">
        <f t="shared" si="0"/>
        <v>18.5</v>
      </c>
      <c r="D25" s="1">
        <f t="shared" si="1"/>
        <v>27624741.31</v>
      </c>
      <c r="E25" s="2"/>
      <c r="F25" s="2"/>
      <c r="G25" s="2"/>
      <c r="H25" s="2"/>
    </row>
    <row r="26" spans="1:8" ht="15">
      <c r="A26" s="4">
        <f t="shared" si="2"/>
        <v>1990</v>
      </c>
      <c r="B26" s="10">
        <v>7493699.35</v>
      </c>
      <c r="C26" s="6">
        <f t="shared" si="0"/>
        <v>17.5</v>
      </c>
      <c r="D26" s="1">
        <f t="shared" si="1"/>
        <v>131139738.625</v>
      </c>
      <c r="E26" s="2"/>
      <c r="F26" s="2"/>
      <c r="G26" s="2"/>
      <c r="H26" s="2"/>
    </row>
    <row r="27" spans="1:8" ht="15">
      <c r="A27" s="4">
        <f t="shared" si="2"/>
        <v>1991</v>
      </c>
      <c r="B27" s="10">
        <v>4165336.53</v>
      </c>
      <c r="C27" s="6">
        <f t="shared" si="0"/>
        <v>16.5</v>
      </c>
      <c r="D27" s="1">
        <f t="shared" si="1"/>
        <v>68728052.74499999</v>
      </c>
      <c r="E27" s="2"/>
      <c r="F27" s="2"/>
      <c r="G27" s="2"/>
      <c r="H27" s="2"/>
    </row>
    <row r="28" spans="1:8" ht="15">
      <c r="A28" s="4">
        <f t="shared" si="2"/>
        <v>1992</v>
      </c>
      <c r="B28" s="10">
        <v>521105.54</v>
      </c>
      <c r="C28" s="6">
        <f t="shared" si="0"/>
        <v>15.5</v>
      </c>
      <c r="D28" s="1">
        <f t="shared" si="1"/>
        <v>8077135.87</v>
      </c>
      <c r="E28" s="2"/>
      <c r="F28" s="2"/>
      <c r="G28" s="2"/>
      <c r="H28" s="2"/>
    </row>
    <row r="29" spans="1:8" ht="15">
      <c r="A29" s="4">
        <f t="shared" si="2"/>
        <v>1993</v>
      </c>
      <c r="B29" s="10">
        <v>309182.89</v>
      </c>
      <c r="C29" s="6">
        <f t="shared" si="0"/>
        <v>14.5</v>
      </c>
      <c r="D29" s="1">
        <f t="shared" si="1"/>
        <v>4483151.905</v>
      </c>
      <c r="E29" s="2"/>
      <c r="F29" s="2"/>
      <c r="G29" s="2"/>
      <c r="H29" s="2"/>
    </row>
    <row r="30" spans="1:8" ht="15">
      <c r="A30" s="4">
        <f t="shared" si="2"/>
        <v>1994</v>
      </c>
      <c r="B30" s="10">
        <v>250498.57</v>
      </c>
      <c r="C30" s="6">
        <f t="shared" si="0"/>
        <v>13.5</v>
      </c>
      <c r="D30" s="1">
        <f t="shared" si="1"/>
        <v>3381730.6950000003</v>
      </c>
      <c r="E30" s="2"/>
      <c r="F30" s="2"/>
      <c r="G30" s="2"/>
      <c r="H30" s="2"/>
    </row>
    <row r="31" spans="1:8" ht="15">
      <c r="A31" s="4">
        <f t="shared" si="2"/>
        <v>1995</v>
      </c>
      <c r="B31" s="10">
        <v>844038.73</v>
      </c>
      <c r="C31" s="6">
        <f t="shared" si="0"/>
        <v>12.5</v>
      </c>
      <c r="D31" s="1">
        <f t="shared" si="1"/>
        <v>10550484.125</v>
      </c>
      <c r="E31" s="2"/>
      <c r="F31" s="2"/>
      <c r="G31" s="2"/>
      <c r="H31" s="2"/>
    </row>
    <row r="32" spans="1:8" ht="15">
      <c r="A32" s="4">
        <f t="shared" si="2"/>
        <v>1996</v>
      </c>
      <c r="B32" s="10">
        <v>138072.54</v>
      </c>
      <c r="C32" s="6">
        <f t="shared" si="0"/>
        <v>11.5</v>
      </c>
      <c r="D32" s="1">
        <f t="shared" si="1"/>
        <v>1587834.2100000002</v>
      </c>
      <c r="E32" s="2"/>
      <c r="F32" s="2"/>
      <c r="G32" s="2"/>
      <c r="H32" s="2"/>
    </row>
    <row r="33" spans="1:8" ht="15">
      <c r="A33" s="4">
        <f t="shared" si="2"/>
        <v>1997</v>
      </c>
      <c r="B33" s="10">
        <v>58717.18</v>
      </c>
      <c r="C33" s="6">
        <f t="shared" si="0"/>
        <v>10.5</v>
      </c>
      <c r="D33" s="1">
        <f t="shared" si="1"/>
        <v>616530.39</v>
      </c>
      <c r="E33" s="2"/>
      <c r="F33" s="2"/>
      <c r="G33" s="2"/>
      <c r="H33" s="2"/>
    </row>
    <row r="34" spans="1:8" ht="15">
      <c r="A34" s="4">
        <f t="shared" si="2"/>
        <v>1998</v>
      </c>
      <c r="B34" s="10">
        <v>4449006.08</v>
      </c>
      <c r="C34" s="6">
        <f t="shared" si="0"/>
        <v>9.5</v>
      </c>
      <c r="D34" s="1">
        <f t="shared" si="1"/>
        <v>42265557.76</v>
      </c>
      <c r="E34" s="2"/>
      <c r="F34" s="2"/>
      <c r="G34" s="2"/>
      <c r="H34" s="2"/>
    </row>
    <row r="35" spans="1:8" ht="15">
      <c r="A35" s="4">
        <f t="shared" si="2"/>
        <v>1999</v>
      </c>
      <c r="B35" s="10">
        <v>369667.42</v>
      </c>
      <c r="C35" s="6">
        <f t="shared" si="0"/>
        <v>8.5</v>
      </c>
      <c r="D35" s="1">
        <f t="shared" si="1"/>
        <v>3142173.07</v>
      </c>
      <c r="E35" s="2"/>
      <c r="F35" s="2"/>
      <c r="G35" s="2"/>
      <c r="H35" s="2"/>
    </row>
    <row r="36" spans="1:8" ht="15">
      <c r="A36" s="4">
        <f t="shared" si="2"/>
        <v>2000</v>
      </c>
      <c r="B36" s="10">
        <v>1313960.4</v>
      </c>
      <c r="C36" s="6">
        <f t="shared" si="0"/>
        <v>7.5</v>
      </c>
      <c r="D36" s="1">
        <f t="shared" si="1"/>
        <v>9854703</v>
      </c>
      <c r="E36" s="2"/>
      <c r="F36" s="2"/>
      <c r="G36" s="2"/>
      <c r="H36" s="2"/>
    </row>
    <row r="37" spans="1:8" ht="15">
      <c r="A37" s="4">
        <f t="shared" si="2"/>
        <v>2001</v>
      </c>
      <c r="B37" s="10">
        <v>-9791.09</v>
      </c>
      <c r="C37" s="6">
        <f t="shared" si="0"/>
        <v>6.5</v>
      </c>
      <c r="D37" s="1">
        <f t="shared" si="1"/>
        <v>-63642.085</v>
      </c>
      <c r="E37" s="2"/>
      <c r="F37" s="2"/>
      <c r="G37" s="2"/>
      <c r="H37" s="2"/>
    </row>
    <row r="38" spans="1:8" ht="15">
      <c r="A38" s="4">
        <f t="shared" si="2"/>
        <v>2002</v>
      </c>
      <c r="B38" s="10">
        <v>950886.57</v>
      </c>
      <c r="C38" s="6">
        <f t="shared" si="0"/>
        <v>5.5</v>
      </c>
      <c r="D38" s="1">
        <f t="shared" si="1"/>
        <v>5229876.135</v>
      </c>
      <c r="E38" s="2"/>
      <c r="F38" s="2"/>
      <c r="G38" s="2"/>
      <c r="H38" s="2"/>
    </row>
    <row r="39" spans="1:8" ht="15">
      <c r="A39" s="4">
        <f t="shared" si="2"/>
        <v>2003</v>
      </c>
      <c r="B39" s="10">
        <v>2610321.44</v>
      </c>
      <c r="C39" s="6">
        <f t="shared" si="0"/>
        <v>4.5</v>
      </c>
      <c r="D39" s="1">
        <f t="shared" si="1"/>
        <v>11746446.48</v>
      </c>
      <c r="E39" s="2"/>
      <c r="F39" s="2"/>
      <c r="G39" s="2"/>
      <c r="H39" s="2"/>
    </row>
    <row r="40" spans="1:8" ht="15">
      <c r="A40" s="4">
        <f t="shared" si="2"/>
        <v>2004</v>
      </c>
      <c r="B40" s="10">
        <v>3021804.57</v>
      </c>
      <c r="C40" s="6">
        <f t="shared" si="0"/>
        <v>3.5</v>
      </c>
      <c r="D40" s="1">
        <f t="shared" si="1"/>
        <v>10576315.995</v>
      </c>
      <c r="E40" s="2"/>
      <c r="F40" s="2"/>
      <c r="G40" s="2"/>
      <c r="H40" s="2"/>
    </row>
    <row r="41" spans="1:8" ht="15">
      <c r="A41" s="4">
        <f t="shared" si="2"/>
        <v>2005</v>
      </c>
      <c r="B41" s="10">
        <v>12177903.2</v>
      </c>
      <c r="C41" s="6">
        <f t="shared" si="0"/>
        <v>2.5</v>
      </c>
      <c r="D41" s="1">
        <f t="shared" si="1"/>
        <v>30444758</v>
      </c>
      <c r="E41" s="2"/>
      <c r="F41" s="2"/>
      <c r="G41" s="2"/>
      <c r="H41" s="2"/>
    </row>
    <row r="42" spans="1:8" ht="15">
      <c r="A42" s="4">
        <f t="shared" si="2"/>
        <v>2006</v>
      </c>
      <c r="B42" s="10">
        <v>23558648.85</v>
      </c>
      <c r="C42" s="6">
        <f>C43+1</f>
        <v>1.5</v>
      </c>
      <c r="D42" s="1">
        <f t="shared" si="1"/>
        <v>35337973.275000006</v>
      </c>
      <c r="E42" s="2"/>
      <c r="F42" s="2"/>
      <c r="G42" s="2"/>
      <c r="H42" s="2"/>
    </row>
    <row r="43" spans="1:8" ht="15">
      <c r="A43" s="4">
        <f t="shared" si="2"/>
        <v>2007</v>
      </c>
      <c r="B43" s="10">
        <v>22175191.65</v>
      </c>
      <c r="C43" s="6">
        <v>0.5</v>
      </c>
      <c r="D43" s="1">
        <f t="shared" si="1"/>
        <v>11087595.825</v>
      </c>
      <c r="E43" s="2"/>
      <c r="F43" s="2"/>
      <c r="G43" s="2"/>
      <c r="H43" s="2"/>
    </row>
    <row r="44" spans="1:8" ht="15">
      <c r="A44" s="4"/>
      <c r="B44" s="1"/>
      <c r="C44" s="6"/>
      <c r="D44" s="1"/>
      <c r="E44" s="2"/>
      <c r="F44" s="2"/>
      <c r="G44" s="2"/>
      <c r="H44" s="2"/>
    </row>
    <row r="45" spans="1:8" ht="15">
      <c r="A45" s="4" t="s">
        <v>10</v>
      </c>
      <c r="B45" s="7">
        <f>SUM(B10:B44)</f>
        <v>183274710.64000002</v>
      </c>
      <c r="C45" s="8"/>
      <c r="D45" s="7">
        <f>SUM(D10:D44)</f>
        <v>3540344184.3</v>
      </c>
      <c r="E45" s="9">
        <f>D45/B45</f>
        <v>19.317145131136897</v>
      </c>
      <c r="F45" s="2"/>
      <c r="G45" s="2"/>
      <c r="H45" s="2"/>
    </row>
    <row r="46" spans="1:8" ht="15">
      <c r="A46" s="2"/>
      <c r="B46" s="1"/>
      <c r="C46" s="6"/>
      <c r="D46" s="1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1:8" ht="15">
      <c r="A49" s="2"/>
      <c r="B49" s="2"/>
      <c r="C49" s="2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0"/>
  <sheetViews>
    <sheetView tabSelected="1" workbookViewId="0" topLeftCell="A16">
      <selection activeCell="A1" sqref="A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315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1974</v>
      </c>
      <c r="B10" s="10">
        <f>24053692.96-114.78</f>
        <v>24053578.18</v>
      </c>
      <c r="C10" s="6">
        <f aca="true" t="shared" si="0" ref="C10:C41">C11+1</f>
        <v>33.5</v>
      </c>
      <c r="D10" s="1">
        <f aca="true" t="shared" si="1" ref="D10:D43">C10*B10</f>
        <v>805794869.03</v>
      </c>
      <c r="E10" s="2"/>
      <c r="F10" s="2"/>
      <c r="G10" s="2"/>
      <c r="H10" s="2"/>
    </row>
    <row r="11" spans="1:8" ht="15">
      <c r="A11" s="4">
        <f aca="true" t="shared" si="2" ref="A11:A43">A10+1</f>
        <v>1975</v>
      </c>
      <c r="B11" s="10">
        <v>21690394.13</v>
      </c>
      <c r="C11" s="6">
        <f t="shared" si="0"/>
        <v>32.5</v>
      </c>
      <c r="D11" s="1">
        <f t="shared" si="1"/>
        <v>704937809.225</v>
      </c>
      <c r="E11" s="2"/>
      <c r="F11" s="2"/>
      <c r="G11" s="2"/>
      <c r="H11" s="2"/>
    </row>
    <row r="12" spans="1:8" ht="15">
      <c r="A12" s="4">
        <f t="shared" si="2"/>
        <v>1976</v>
      </c>
      <c r="B12" s="10">
        <v>0</v>
      </c>
      <c r="C12" s="6">
        <f t="shared" si="0"/>
        <v>31.5</v>
      </c>
      <c r="D12" s="1">
        <f t="shared" si="1"/>
        <v>0</v>
      </c>
      <c r="E12" s="2"/>
      <c r="F12" s="2"/>
      <c r="G12" s="2"/>
      <c r="H12" s="2"/>
    </row>
    <row r="13" spans="1:8" ht="15">
      <c r="A13" s="4">
        <f t="shared" si="2"/>
        <v>1977</v>
      </c>
      <c r="B13" s="10">
        <v>2259294</v>
      </c>
      <c r="C13" s="6">
        <f t="shared" si="0"/>
        <v>30.5</v>
      </c>
      <c r="D13" s="1">
        <f t="shared" si="1"/>
        <v>68908467</v>
      </c>
      <c r="E13" s="2"/>
      <c r="F13" s="2"/>
      <c r="G13" s="2"/>
      <c r="H13" s="2"/>
    </row>
    <row r="14" spans="1:8" ht="15">
      <c r="A14" s="4">
        <f t="shared" si="2"/>
        <v>1978</v>
      </c>
      <c r="B14" s="10">
        <v>35573.91</v>
      </c>
      <c r="C14" s="6">
        <f t="shared" si="0"/>
        <v>29.5</v>
      </c>
      <c r="D14" s="1">
        <f t="shared" si="1"/>
        <v>1049430.3450000002</v>
      </c>
      <c r="E14" s="2"/>
      <c r="F14" s="2"/>
      <c r="G14" s="2"/>
      <c r="H14" s="2"/>
    </row>
    <row r="15" spans="1:8" ht="15">
      <c r="A15" s="4">
        <f t="shared" si="2"/>
        <v>1979</v>
      </c>
      <c r="B15" s="10">
        <v>159568.25</v>
      </c>
      <c r="C15" s="6">
        <f t="shared" si="0"/>
        <v>28.5</v>
      </c>
      <c r="D15" s="1">
        <f t="shared" si="1"/>
        <v>4547695.125</v>
      </c>
      <c r="E15" s="2"/>
      <c r="F15" s="2"/>
      <c r="G15" s="2"/>
      <c r="H15" s="2"/>
    </row>
    <row r="16" spans="1:8" ht="15">
      <c r="A16" s="4">
        <f t="shared" si="2"/>
        <v>1980</v>
      </c>
      <c r="B16" s="10">
        <v>62772.73</v>
      </c>
      <c r="C16" s="6">
        <f t="shared" si="0"/>
        <v>27.5</v>
      </c>
      <c r="D16" s="1">
        <f t="shared" si="1"/>
        <v>1726250.0750000002</v>
      </c>
      <c r="E16" s="2"/>
      <c r="F16" s="2"/>
      <c r="G16" s="2"/>
      <c r="H16" s="2"/>
    </row>
    <row r="17" spans="1:8" ht="15">
      <c r="A17" s="4">
        <f t="shared" si="2"/>
        <v>1981</v>
      </c>
      <c r="B17" s="10">
        <v>0</v>
      </c>
      <c r="C17" s="6">
        <f t="shared" si="0"/>
        <v>26.5</v>
      </c>
      <c r="D17" s="1">
        <f t="shared" si="1"/>
        <v>0</v>
      </c>
      <c r="E17" s="2"/>
      <c r="F17" s="2"/>
      <c r="G17" s="2"/>
      <c r="H17" s="2"/>
    </row>
    <row r="18" spans="1:8" ht="15">
      <c r="A18" s="4">
        <f t="shared" si="2"/>
        <v>1982</v>
      </c>
      <c r="B18" s="10">
        <v>1722014</v>
      </c>
      <c r="C18" s="6">
        <f t="shared" si="0"/>
        <v>25.5</v>
      </c>
      <c r="D18" s="1">
        <f t="shared" si="1"/>
        <v>43911357</v>
      </c>
      <c r="E18" s="2"/>
      <c r="F18" s="2"/>
      <c r="G18" s="2"/>
      <c r="H18" s="2"/>
    </row>
    <row r="19" spans="1:8" ht="15">
      <c r="A19" s="4">
        <f t="shared" si="2"/>
        <v>1983</v>
      </c>
      <c r="B19" s="10">
        <v>1845</v>
      </c>
      <c r="C19" s="6">
        <f t="shared" si="0"/>
        <v>24.5</v>
      </c>
      <c r="D19" s="1">
        <f t="shared" si="1"/>
        <v>45202.5</v>
      </c>
      <c r="E19" s="2"/>
      <c r="F19" s="2"/>
      <c r="G19" s="2"/>
      <c r="H19" s="2"/>
    </row>
    <row r="20" spans="1:8" ht="15">
      <c r="A20" s="4">
        <f t="shared" si="2"/>
        <v>1984</v>
      </c>
      <c r="B20" s="10">
        <v>61230</v>
      </c>
      <c r="C20" s="6">
        <f t="shared" si="0"/>
        <v>23.5</v>
      </c>
      <c r="D20" s="1">
        <f t="shared" si="1"/>
        <v>1438905</v>
      </c>
      <c r="E20" s="2"/>
      <c r="F20" s="2"/>
      <c r="G20" s="2"/>
      <c r="H20" s="2"/>
    </row>
    <row r="21" spans="1:8" ht="15">
      <c r="A21" s="4">
        <f t="shared" si="2"/>
        <v>1985</v>
      </c>
      <c r="B21" s="10">
        <v>90545</v>
      </c>
      <c r="C21" s="6">
        <f t="shared" si="0"/>
        <v>22.5</v>
      </c>
      <c r="D21" s="1">
        <f t="shared" si="1"/>
        <v>2037262.5</v>
      </c>
      <c r="E21" s="2"/>
      <c r="F21" s="2"/>
      <c r="G21" s="2"/>
      <c r="H21" s="2"/>
    </row>
    <row r="22" spans="1:8" ht="15">
      <c r="A22" s="4">
        <f t="shared" si="2"/>
        <v>1986</v>
      </c>
      <c r="B22" s="10">
        <v>31495</v>
      </c>
      <c r="C22" s="6">
        <f t="shared" si="0"/>
        <v>21.5</v>
      </c>
      <c r="D22" s="1">
        <f t="shared" si="1"/>
        <v>677142.5</v>
      </c>
      <c r="E22" s="2"/>
      <c r="F22" s="2"/>
      <c r="G22" s="2"/>
      <c r="H22" s="2"/>
    </row>
    <row r="23" spans="1:8" ht="15">
      <c r="A23" s="4">
        <f t="shared" si="2"/>
        <v>1987</v>
      </c>
      <c r="B23" s="10">
        <v>78135</v>
      </c>
      <c r="C23" s="6">
        <f t="shared" si="0"/>
        <v>20.5</v>
      </c>
      <c r="D23" s="1">
        <f t="shared" si="1"/>
        <v>1601767.5</v>
      </c>
      <c r="E23" s="2"/>
      <c r="F23" s="2"/>
      <c r="G23" s="2"/>
      <c r="H23" s="2"/>
    </row>
    <row r="24" spans="1:8" ht="15">
      <c r="A24" s="4">
        <f t="shared" si="2"/>
        <v>1988</v>
      </c>
      <c r="B24" s="10">
        <v>760790</v>
      </c>
      <c r="C24" s="6">
        <f t="shared" si="0"/>
        <v>19.5</v>
      </c>
      <c r="D24" s="1">
        <f t="shared" si="1"/>
        <v>14835405</v>
      </c>
      <c r="E24" s="2"/>
      <c r="F24" s="2"/>
      <c r="G24" s="2"/>
      <c r="H24" s="2"/>
    </row>
    <row r="25" spans="1:8" ht="15">
      <c r="A25" s="4">
        <f t="shared" si="2"/>
        <v>1989</v>
      </c>
      <c r="B25" s="10">
        <v>435754.92</v>
      </c>
      <c r="C25" s="6">
        <f t="shared" si="0"/>
        <v>18.5</v>
      </c>
      <c r="D25" s="1">
        <f t="shared" si="1"/>
        <v>8061466.02</v>
      </c>
      <c r="E25" s="2"/>
      <c r="F25" s="2"/>
      <c r="G25" s="2"/>
      <c r="H25" s="2"/>
    </row>
    <row r="26" spans="1:8" ht="15">
      <c r="A26" s="4">
        <f t="shared" si="2"/>
        <v>1990</v>
      </c>
      <c r="B26" s="10">
        <v>377824.59</v>
      </c>
      <c r="C26" s="6">
        <f t="shared" si="0"/>
        <v>17.5</v>
      </c>
      <c r="D26" s="1">
        <f t="shared" si="1"/>
        <v>6611930.325</v>
      </c>
      <c r="E26" s="2"/>
      <c r="F26" s="2"/>
      <c r="G26" s="2"/>
      <c r="H26" s="2"/>
    </row>
    <row r="27" spans="1:8" ht="15">
      <c r="A27" s="4">
        <f t="shared" si="2"/>
        <v>1991</v>
      </c>
      <c r="B27" s="10">
        <v>192288</v>
      </c>
      <c r="C27" s="6">
        <f t="shared" si="0"/>
        <v>16.5</v>
      </c>
      <c r="D27" s="1">
        <f t="shared" si="1"/>
        <v>3172752</v>
      </c>
      <c r="E27" s="2"/>
      <c r="F27" s="2"/>
      <c r="G27" s="2"/>
      <c r="H27" s="2"/>
    </row>
    <row r="28" spans="1:8" ht="15">
      <c r="A28" s="4">
        <f t="shared" si="2"/>
        <v>1992</v>
      </c>
      <c r="B28" s="10">
        <v>188097.79</v>
      </c>
      <c r="C28" s="6">
        <f t="shared" si="0"/>
        <v>15.5</v>
      </c>
      <c r="D28" s="1">
        <f t="shared" si="1"/>
        <v>2915515.745</v>
      </c>
      <c r="E28" s="2"/>
      <c r="F28" s="2"/>
      <c r="G28" s="2"/>
      <c r="H28" s="2"/>
    </row>
    <row r="29" spans="1:8" ht="15">
      <c r="A29" s="4">
        <f t="shared" si="2"/>
        <v>1993</v>
      </c>
      <c r="B29" s="10">
        <v>177203.17</v>
      </c>
      <c r="C29" s="6">
        <f t="shared" si="0"/>
        <v>14.5</v>
      </c>
      <c r="D29" s="1">
        <f t="shared" si="1"/>
        <v>2569445.9650000003</v>
      </c>
      <c r="E29" s="2"/>
      <c r="F29" s="2"/>
      <c r="G29" s="2"/>
      <c r="H29" s="2"/>
    </row>
    <row r="30" spans="1:8" ht="15">
      <c r="A30" s="4">
        <f t="shared" si="2"/>
        <v>1994</v>
      </c>
      <c r="B30" s="10">
        <v>100126</v>
      </c>
      <c r="C30" s="6">
        <f t="shared" si="0"/>
        <v>13.5</v>
      </c>
      <c r="D30" s="1">
        <f t="shared" si="1"/>
        <v>1351701</v>
      </c>
      <c r="E30" s="2"/>
      <c r="F30" s="2"/>
      <c r="G30" s="2"/>
      <c r="H30" s="2"/>
    </row>
    <row r="31" spans="1:8" ht="15">
      <c r="A31" s="4">
        <f t="shared" si="2"/>
        <v>1995</v>
      </c>
      <c r="B31" s="10">
        <v>198067.28</v>
      </c>
      <c r="C31" s="6">
        <f t="shared" si="0"/>
        <v>12.5</v>
      </c>
      <c r="D31" s="1">
        <f t="shared" si="1"/>
        <v>2475841</v>
      </c>
      <c r="E31" s="2"/>
      <c r="F31" s="2"/>
      <c r="G31" s="2"/>
      <c r="H31" s="2"/>
    </row>
    <row r="32" spans="1:8" ht="15">
      <c r="A32" s="4">
        <f t="shared" si="2"/>
        <v>1996</v>
      </c>
      <c r="B32" s="10">
        <v>196640</v>
      </c>
      <c r="C32" s="6">
        <f t="shared" si="0"/>
        <v>11.5</v>
      </c>
      <c r="D32" s="1">
        <f t="shared" si="1"/>
        <v>2261360</v>
      </c>
      <c r="E32" s="2"/>
      <c r="F32" s="2"/>
      <c r="G32" s="2"/>
      <c r="H32" s="2"/>
    </row>
    <row r="33" spans="1:8" ht="15">
      <c r="A33" s="4">
        <f t="shared" si="2"/>
        <v>1997</v>
      </c>
      <c r="B33" s="10">
        <v>86249</v>
      </c>
      <c r="C33" s="6">
        <f t="shared" si="0"/>
        <v>10.5</v>
      </c>
      <c r="D33" s="1">
        <f t="shared" si="1"/>
        <v>905614.5</v>
      </c>
      <c r="E33" s="2"/>
      <c r="F33" s="2"/>
      <c r="G33" s="2"/>
      <c r="H33" s="2"/>
    </row>
    <row r="34" spans="1:8" ht="15">
      <c r="A34" s="4">
        <f t="shared" si="2"/>
        <v>1998</v>
      </c>
      <c r="B34" s="10">
        <v>529598.58</v>
      </c>
      <c r="C34" s="6">
        <f t="shared" si="0"/>
        <v>9.5</v>
      </c>
      <c r="D34" s="1">
        <f t="shared" si="1"/>
        <v>5031186.51</v>
      </c>
      <c r="E34" s="2"/>
      <c r="F34" s="2"/>
      <c r="G34" s="2"/>
      <c r="H34" s="2"/>
    </row>
    <row r="35" spans="1:8" ht="15">
      <c r="A35" s="4">
        <f t="shared" si="2"/>
        <v>1999</v>
      </c>
      <c r="B35" s="10">
        <v>84588.58</v>
      </c>
      <c r="C35" s="6">
        <f t="shared" si="0"/>
        <v>8.5</v>
      </c>
      <c r="D35" s="1">
        <f t="shared" si="1"/>
        <v>719002.93</v>
      </c>
      <c r="E35" s="2"/>
      <c r="F35" s="2"/>
      <c r="G35" s="2"/>
      <c r="H35" s="2"/>
    </row>
    <row r="36" spans="1:8" ht="15">
      <c r="A36" s="4">
        <f t="shared" si="2"/>
        <v>2000</v>
      </c>
      <c r="B36" s="10">
        <v>2992367.32</v>
      </c>
      <c r="C36" s="6">
        <f t="shared" si="0"/>
        <v>7.5</v>
      </c>
      <c r="D36" s="1">
        <f t="shared" si="1"/>
        <v>22442754.9</v>
      </c>
      <c r="E36" s="2"/>
      <c r="F36" s="2"/>
      <c r="G36" s="2"/>
      <c r="H36" s="2"/>
    </row>
    <row r="37" spans="1:8" ht="15">
      <c r="A37" s="4">
        <f t="shared" si="2"/>
        <v>2001</v>
      </c>
      <c r="B37" s="10">
        <v>188913.72</v>
      </c>
      <c r="C37" s="6">
        <f t="shared" si="0"/>
        <v>6.5</v>
      </c>
      <c r="D37" s="1">
        <f t="shared" si="1"/>
        <v>1227939.18</v>
      </c>
      <c r="E37" s="2"/>
      <c r="F37" s="2"/>
      <c r="G37" s="2"/>
      <c r="H37" s="2"/>
    </row>
    <row r="38" spans="1:8" ht="15">
      <c r="A38" s="4">
        <f t="shared" si="2"/>
        <v>2002</v>
      </c>
      <c r="B38" s="10">
        <v>145465.06</v>
      </c>
      <c r="C38" s="6">
        <f t="shared" si="0"/>
        <v>5.5</v>
      </c>
      <c r="D38" s="1">
        <f t="shared" si="1"/>
        <v>800057.83</v>
      </c>
      <c r="E38" s="2"/>
      <c r="F38" s="2"/>
      <c r="G38" s="2"/>
      <c r="H38" s="2"/>
    </row>
    <row r="39" spans="1:8" ht="15">
      <c r="A39" s="4">
        <f t="shared" si="2"/>
        <v>2003</v>
      </c>
      <c r="B39" s="10">
        <v>151443.83</v>
      </c>
      <c r="C39" s="6">
        <f t="shared" si="0"/>
        <v>4.5</v>
      </c>
      <c r="D39" s="1">
        <f t="shared" si="1"/>
        <v>681497.235</v>
      </c>
      <c r="E39" s="2"/>
      <c r="F39" s="2"/>
      <c r="G39" s="2"/>
      <c r="H39" s="2"/>
    </row>
    <row r="40" spans="1:8" ht="15">
      <c r="A40" s="4">
        <f t="shared" si="2"/>
        <v>2004</v>
      </c>
      <c r="B40" s="10">
        <v>158018.51</v>
      </c>
      <c r="C40" s="6">
        <f t="shared" si="0"/>
        <v>3.5</v>
      </c>
      <c r="D40" s="1">
        <f t="shared" si="1"/>
        <v>553064.785</v>
      </c>
      <c r="E40" s="2"/>
      <c r="F40" s="2"/>
      <c r="G40" s="2"/>
      <c r="H40" s="2"/>
    </row>
    <row r="41" spans="1:8" ht="15">
      <c r="A41" s="4">
        <f t="shared" si="2"/>
        <v>2005</v>
      </c>
      <c r="B41" s="10">
        <v>85926.98</v>
      </c>
      <c r="C41" s="6">
        <f t="shared" si="0"/>
        <v>2.5</v>
      </c>
      <c r="D41" s="1">
        <f t="shared" si="1"/>
        <v>214817.44999999998</v>
      </c>
      <c r="E41" s="2"/>
      <c r="F41" s="2"/>
      <c r="G41" s="2"/>
      <c r="H41" s="2"/>
    </row>
    <row r="42" spans="1:8" ht="15">
      <c r="A42" s="4">
        <f t="shared" si="2"/>
        <v>2006</v>
      </c>
      <c r="B42" s="10">
        <v>103445.71</v>
      </c>
      <c r="C42" s="6">
        <f>C43+1</f>
        <v>1.5</v>
      </c>
      <c r="D42" s="1">
        <f t="shared" si="1"/>
        <v>155168.565</v>
      </c>
      <c r="E42" s="2"/>
      <c r="F42" s="2"/>
      <c r="G42" s="2"/>
      <c r="H42" s="2"/>
    </row>
    <row r="43" spans="1:8" ht="15">
      <c r="A43" s="4">
        <f t="shared" si="2"/>
        <v>2007</v>
      </c>
      <c r="B43" s="10">
        <v>241142.53</v>
      </c>
      <c r="C43" s="6">
        <v>0.5</v>
      </c>
      <c r="D43" s="1">
        <f t="shared" si="1"/>
        <v>120571.265</v>
      </c>
      <c r="E43" s="2"/>
      <c r="F43" s="2"/>
      <c r="G43" s="2"/>
      <c r="H43" s="2"/>
    </row>
    <row r="44" spans="1:8" ht="15">
      <c r="A44" s="4"/>
      <c r="B44" s="1"/>
      <c r="C44" s="6"/>
      <c r="D44" s="1"/>
      <c r="E44" s="2"/>
      <c r="F44" s="2"/>
      <c r="G44" s="2"/>
      <c r="H44" s="2"/>
    </row>
    <row r="45" spans="1:8" ht="15">
      <c r="A45" s="4" t="s">
        <v>10</v>
      </c>
      <c r="B45" s="7">
        <f>SUM(B10:B44)</f>
        <v>57640396.769999996</v>
      </c>
      <c r="C45" s="8"/>
      <c r="D45" s="7">
        <f>SUM(D10:D44)</f>
        <v>1713783250.0050004</v>
      </c>
      <c r="E45" s="9">
        <f>D45/B45</f>
        <v>29.732329165661994</v>
      </c>
      <c r="F45" s="2"/>
      <c r="G45" s="2"/>
      <c r="H45" s="2"/>
    </row>
    <row r="46" spans="1:8" ht="15">
      <c r="A46" s="2"/>
      <c r="B46" s="1"/>
      <c r="C46" s="6"/>
      <c r="D46" s="1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1:8" ht="15">
      <c r="A49" s="2"/>
      <c r="B49" s="2"/>
      <c r="C49" s="2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0"/>
  <sheetViews>
    <sheetView tabSelected="1" workbookViewId="0" topLeftCell="A19">
      <selection activeCell="A1" sqref="A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9.28125" style="0" customWidth="1"/>
    <col min="4" max="4" width="17.7109375" style="0" customWidth="1"/>
    <col min="5" max="5" width="17.28125" style="0" customWidth="1"/>
    <col min="6" max="6" width="8.7109375" style="0" customWidth="1"/>
  </cols>
  <sheetData>
    <row r="1" spans="1:8" ht="15">
      <c r="A1" s="2"/>
      <c r="B1" s="2" t="s">
        <v>12</v>
      </c>
      <c r="C1" s="2"/>
      <c r="D1" s="2"/>
      <c r="E1" s="2"/>
      <c r="F1" s="2"/>
      <c r="G1" s="2"/>
      <c r="H1" s="2"/>
    </row>
    <row r="2" spans="1:8" ht="15">
      <c r="A2" s="2"/>
      <c r="B2" s="2" t="s">
        <v>11</v>
      </c>
      <c r="C2" s="2"/>
      <c r="D2" s="2"/>
      <c r="E2" s="2"/>
      <c r="F2" s="2"/>
      <c r="G2" s="2"/>
      <c r="H2" s="2"/>
    </row>
    <row r="3" spans="1:8" ht="15">
      <c r="A3" s="2"/>
      <c r="B3" s="2" t="s">
        <v>9</v>
      </c>
      <c r="C3" s="2"/>
      <c r="D3" s="2"/>
      <c r="E3" s="2"/>
      <c r="F3" s="2"/>
      <c r="G3" s="2"/>
      <c r="H3" s="2"/>
    </row>
    <row r="4" spans="1:8" ht="15">
      <c r="A4" s="2"/>
      <c r="B4" s="2" t="s">
        <v>13</v>
      </c>
      <c r="C4" s="2"/>
      <c r="D4" s="2"/>
      <c r="E4" s="2"/>
      <c r="F4" s="3">
        <v>316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4" t="s">
        <v>0</v>
      </c>
      <c r="B7" s="4" t="s">
        <v>2</v>
      </c>
      <c r="C7" s="4" t="s">
        <v>4</v>
      </c>
      <c r="D7" s="4" t="s">
        <v>6</v>
      </c>
      <c r="E7" s="4" t="s">
        <v>8</v>
      </c>
      <c r="F7" s="2"/>
      <c r="G7" s="2"/>
      <c r="H7" s="2"/>
    </row>
    <row r="8" spans="1:8" ht="15">
      <c r="A8" s="5" t="s">
        <v>1</v>
      </c>
      <c r="B8" s="5" t="s">
        <v>3</v>
      </c>
      <c r="C8" s="5" t="s">
        <v>5</v>
      </c>
      <c r="D8" s="5" t="s">
        <v>7</v>
      </c>
      <c r="E8" s="5" t="s">
        <v>5</v>
      </c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4">
        <v>1974</v>
      </c>
      <c r="B10" s="10">
        <v>4421211.74</v>
      </c>
      <c r="C10" s="6">
        <f aca="true" t="shared" si="0" ref="C10:C41">C11+1</f>
        <v>33.5</v>
      </c>
      <c r="D10" s="1">
        <f aca="true" t="shared" si="1" ref="D10:D43">C10*B10</f>
        <v>148110593.29000002</v>
      </c>
      <c r="E10" s="2"/>
      <c r="F10" s="2"/>
      <c r="G10" s="2"/>
      <c r="H10" s="2"/>
    </row>
    <row r="11" spans="1:8" ht="15">
      <c r="A11" s="4">
        <f aca="true" t="shared" si="2" ref="A11:A43">A10+1</f>
        <v>1975</v>
      </c>
      <c r="B11" s="10">
        <v>2550700</v>
      </c>
      <c r="C11" s="6">
        <f t="shared" si="0"/>
        <v>32.5</v>
      </c>
      <c r="D11" s="1">
        <f t="shared" si="1"/>
        <v>82897750</v>
      </c>
      <c r="E11" s="2"/>
      <c r="F11" s="2"/>
      <c r="G11" s="2"/>
      <c r="H11" s="2"/>
    </row>
    <row r="12" spans="1:8" ht="15">
      <c r="A12" s="4">
        <f t="shared" si="2"/>
        <v>1976</v>
      </c>
      <c r="B12" s="10">
        <v>104415</v>
      </c>
      <c r="C12" s="6">
        <f t="shared" si="0"/>
        <v>31.5</v>
      </c>
      <c r="D12" s="1">
        <f t="shared" si="1"/>
        <v>3289072.5</v>
      </c>
      <c r="E12" s="2"/>
      <c r="F12" s="2"/>
      <c r="G12" s="2"/>
      <c r="H12" s="2"/>
    </row>
    <row r="13" spans="1:8" ht="15">
      <c r="A13" s="4">
        <f t="shared" si="2"/>
        <v>1977</v>
      </c>
      <c r="B13" s="10">
        <v>286765</v>
      </c>
      <c r="C13" s="6">
        <f t="shared" si="0"/>
        <v>30.5</v>
      </c>
      <c r="D13" s="1">
        <f t="shared" si="1"/>
        <v>8746332.5</v>
      </c>
      <c r="E13" s="2"/>
      <c r="F13" s="2"/>
      <c r="G13" s="2"/>
      <c r="H13" s="2"/>
    </row>
    <row r="14" spans="1:8" ht="15">
      <c r="A14" s="4">
        <f t="shared" si="2"/>
        <v>1978</v>
      </c>
      <c r="B14" s="10">
        <v>71142</v>
      </c>
      <c r="C14" s="6">
        <f t="shared" si="0"/>
        <v>29.5</v>
      </c>
      <c r="D14" s="1">
        <f t="shared" si="1"/>
        <v>2098689</v>
      </c>
      <c r="E14" s="2"/>
      <c r="F14" s="2"/>
      <c r="G14" s="2"/>
      <c r="H14" s="2"/>
    </row>
    <row r="15" spans="1:8" ht="15">
      <c r="A15" s="4">
        <f t="shared" si="2"/>
        <v>1979</v>
      </c>
      <c r="B15" s="10">
        <v>97868</v>
      </c>
      <c r="C15" s="6">
        <f t="shared" si="0"/>
        <v>28.5</v>
      </c>
      <c r="D15" s="1">
        <f t="shared" si="1"/>
        <v>2789238</v>
      </c>
      <c r="E15" s="2"/>
      <c r="F15" s="2"/>
      <c r="G15" s="2"/>
      <c r="H15" s="2"/>
    </row>
    <row r="16" spans="1:8" ht="15">
      <c r="A16" s="4">
        <f t="shared" si="2"/>
        <v>1980</v>
      </c>
      <c r="B16" s="10">
        <v>-13829.46</v>
      </c>
      <c r="C16" s="6">
        <f t="shared" si="0"/>
        <v>27.5</v>
      </c>
      <c r="D16" s="1">
        <f t="shared" si="1"/>
        <v>-380310.14999999997</v>
      </c>
      <c r="E16" s="2"/>
      <c r="F16" s="2"/>
      <c r="G16" s="2"/>
      <c r="H16" s="2"/>
    </row>
    <row r="17" spans="1:8" ht="15">
      <c r="A17" s="4">
        <f t="shared" si="2"/>
        <v>1981</v>
      </c>
      <c r="B17" s="10">
        <v>55235</v>
      </c>
      <c r="C17" s="6">
        <f t="shared" si="0"/>
        <v>26.5</v>
      </c>
      <c r="D17" s="1">
        <f t="shared" si="1"/>
        <v>1463727.5</v>
      </c>
      <c r="E17" s="2"/>
      <c r="F17" s="2"/>
      <c r="G17" s="2"/>
      <c r="H17" s="2"/>
    </row>
    <row r="18" spans="1:8" ht="15">
      <c r="A18" s="4">
        <f t="shared" si="2"/>
        <v>1982</v>
      </c>
      <c r="B18" s="10">
        <v>71222</v>
      </c>
      <c r="C18" s="6">
        <f t="shared" si="0"/>
        <v>25.5</v>
      </c>
      <c r="D18" s="1">
        <f t="shared" si="1"/>
        <v>1816161</v>
      </c>
      <c r="E18" s="2"/>
      <c r="F18" s="2"/>
      <c r="G18" s="2"/>
      <c r="H18" s="2"/>
    </row>
    <row r="19" spans="1:8" ht="15">
      <c r="A19" s="4">
        <f t="shared" si="2"/>
        <v>1983</v>
      </c>
      <c r="B19" s="10">
        <v>112854</v>
      </c>
      <c r="C19" s="6">
        <f t="shared" si="0"/>
        <v>24.5</v>
      </c>
      <c r="D19" s="1">
        <f t="shared" si="1"/>
        <v>2764923</v>
      </c>
      <c r="E19" s="2"/>
      <c r="F19" s="2"/>
      <c r="G19" s="2"/>
      <c r="H19" s="2"/>
    </row>
    <row r="20" spans="1:8" ht="15">
      <c r="A20" s="4">
        <f t="shared" si="2"/>
        <v>1984</v>
      </c>
      <c r="B20" s="10">
        <v>144435</v>
      </c>
      <c r="C20" s="6">
        <f t="shared" si="0"/>
        <v>23.5</v>
      </c>
      <c r="D20" s="1">
        <f t="shared" si="1"/>
        <v>3394222.5</v>
      </c>
      <c r="E20" s="2"/>
      <c r="F20" s="2"/>
      <c r="G20" s="2"/>
      <c r="H20" s="2"/>
    </row>
    <row r="21" spans="1:8" ht="15">
      <c r="A21" s="4">
        <f t="shared" si="2"/>
        <v>1985</v>
      </c>
      <c r="B21" s="10">
        <v>80862</v>
      </c>
      <c r="C21" s="6">
        <f t="shared" si="0"/>
        <v>22.5</v>
      </c>
      <c r="D21" s="1">
        <f t="shared" si="1"/>
        <v>1819395</v>
      </c>
      <c r="E21" s="2"/>
      <c r="F21" s="2"/>
      <c r="G21" s="2"/>
      <c r="H21" s="2"/>
    </row>
    <row r="22" spans="1:8" ht="15">
      <c r="A22" s="4">
        <f t="shared" si="2"/>
        <v>1986</v>
      </c>
      <c r="B22" s="10">
        <v>60931</v>
      </c>
      <c r="C22" s="6">
        <f t="shared" si="0"/>
        <v>21.5</v>
      </c>
      <c r="D22" s="1">
        <f t="shared" si="1"/>
        <v>1310016.5</v>
      </c>
      <c r="E22" s="2"/>
      <c r="F22" s="2"/>
      <c r="G22" s="2"/>
      <c r="H22" s="2"/>
    </row>
    <row r="23" spans="1:8" ht="15">
      <c r="A23" s="4">
        <f t="shared" si="2"/>
        <v>1987</v>
      </c>
      <c r="B23" s="10">
        <v>217513</v>
      </c>
      <c r="C23" s="6">
        <f t="shared" si="0"/>
        <v>20.5</v>
      </c>
      <c r="D23" s="1">
        <f t="shared" si="1"/>
        <v>4459016.5</v>
      </c>
      <c r="E23" s="2"/>
      <c r="F23" s="2"/>
      <c r="G23" s="2"/>
      <c r="H23" s="2"/>
    </row>
    <row r="24" spans="1:8" ht="15">
      <c r="A24" s="4">
        <f t="shared" si="2"/>
        <v>1988</v>
      </c>
      <c r="B24" s="10">
        <v>321461</v>
      </c>
      <c r="C24" s="6">
        <f t="shared" si="0"/>
        <v>19.5</v>
      </c>
      <c r="D24" s="1">
        <f t="shared" si="1"/>
        <v>6268489.5</v>
      </c>
      <c r="E24" s="2"/>
      <c r="F24" s="2"/>
      <c r="G24" s="2"/>
      <c r="H24" s="2"/>
    </row>
    <row r="25" spans="1:8" ht="15">
      <c r="A25" s="4">
        <f t="shared" si="2"/>
        <v>1989</v>
      </c>
      <c r="B25" s="10">
        <v>364867</v>
      </c>
      <c r="C25" s="6">
        <f t="shared" si="0"/>
        <v>18.5</v>
      </c>
      <c r="D25" s="1">
        <f t="shared" si="1"/>
        <v>6750039.5</v>
      </c>
      <c r="E25" s="2"/>
      <c r="F25" s="2"/>
      <c r="G25" s="2"/>
      <c r="H25" s="2"/>
    </row>
    <row r="26" spans="1:8" ht="15">
      <c r="A26" s="4">
        <f t="shared" si="2"/>
        <v>1990</v>
      </c>
      <c r="B26" s="10">
        <v>345785.3</v>
      </c>
      <c r="C26" s="6">
        <f t="shared" si="0"/>
        <v>17.5</v>
      </c>
      <c r="D26" s="1">
        <f t="shared" si="1"/>
        <v>6051242.75</v>
      </c>
      <c r="E26" s="2"/>
      <c r="F26" s="2"/>
      <c r="G26" s="2"/>
      <c r="H26" s="2"/>
    </row>
    <row r="27" spans="1:8" ht="15">
      <c r="A27" s="4">
        <f t="shared" si="2"/>
        <v>1991</v>
      </c>
      <c r="B27" s="10">
        <v>168576.04</v>
      </c>
      <c r="C27" s="6">
        <f t="shared" si="0"/>
        <v>16.5</v>
      </c>
      <c r="D27" s="1">
        <f t="shared" si="1"/>
        <v>2781504.66</v>
      </c>
      <c r="E27" s="2"/>
      <c r="F27" s="2"/>
      <c r="G27" s="2"/>
      <c r="H27" s="2"/>
    </row>
    <row r="28" spans="1:8" ht="15">
      <c r="A28" s="4">
        <f t="shared" si="2"/>
        <v>1992</v>
      </c>
      <c r="B28" s="10">
        <v>663511.16</v>
      </c>
      <c r="C28" s="6">
        <f t="shared" si="0"/>
        <v>15.5</v>
      </c>
      <c r="D28" s="1">
        <f t="shared" si="1"/>
        <v>10284422.98</v>
      </c>
      <c r="E28" s="2"/>
      <c r="F28" s="2"/>
      <c r="G28" s="2"/>
      <c r="H28" s="2"/>
    </row>
    <row r="29" spans="1:8" ht="15">
      <c r="A29" s="4">
        <f t="shared" si="2"/>
        <v>1993</v>
      </c>
      <c r="B29" s="10">
        <v>420790.31</v>
      </c>
      <c r="C29" s="6">
        <f t="shared" si="0"/>
        <v>14.5</v>
      </c>
      <c r="D29" s="1">
        <f t="shared" si="1"/>
        <v>6101459.495</v>
      </c>
      <c r="E29" s="2"/>
      <c r="F29" s="2"/>
      <c r="G29" s="2"/>
      <c r="H29" s="2"/>
    </row>
    <row r="30" spans="1:8" ht="15">
      <c r="A30" s="4">
        <f t="shared" si="2"/>
        <v>1994</v>
      </c>
      <c r="B30" s="10">
        <v>327599.26</v>
      </c>
      <c r="C30" s="6">
        <f t="shared" si="0"/>
        <v>13.5</v>
      </c>
      <c r="D30" s="1">
        <f t="shared" si="1"/>
        <v>4422590.01</v>
      </c>
      <c r="E30" s="2"/>
      <c r="F30" s="2"/>
      <c r="G30" s="2"/>
      <c r="H30" s="2"/>
    </row>
    <row r="31" spans="1:8" ht="15">
      <c r="A31" s="4">
        <f t="shared" si="2"/>
        <v>1995</v>
      </c>
      <c r="B31" s="10">
        <v>454428</v>
      </c>
      <c r="C31" s="6">
        <f t="shared" si="0"/>
        <v>12.5</v>
      </c>
      <c r="D31" s="1">
        <f t="shared" si="1"/>
        <v>5680350</v>
      </c>
      <c r="E31" s="2"/>
      <c r="F31" s="2"/>
      <c r="G31" s="2"/>
      <c r="H31" s="2"/>
    </row>
    <row r="32" spans="1:8" ht="15">
      <c r="A32" s="4">
        <f t="shared" si="2"/>
        <v>1996</v>
      </c>
      <c r="B32" s="10">
        <v>516181</v>
      </c>
      <c r="C32" s="6">
        <f t="shared" si="0"/>
        <v>11.5</v>
      </c>
      <c r="D32" s="1">
        <f t="shared" si="1"/>
        <v>5936081.5</v>
      </c>
      <c r="E32" s="2"/>
      <c r="F32" s="2"/>
      <c r="G32" s="2"/>
      <c r="H32" s="2"/>
    </row>
    <row r="33" spans="1:8" ht="15">
      <c r="A33" s="4">
        <f t="shared" si="2"/>
        <v>1997</v>
      </c>
      <c r="B33" s="10">
        <v>860718</v>
      </c>
      <c r="C33" s="6">
        <f t="shared" si="0"/>
        <v>10.5</v>
      </c>
      <c r="D33" s="1">
        <f t="shared" si="1"/>
        <v>9037539</v>
      </c>
      <c r="E33" s="2"/>
      <c r="F33" s="2"/>
      <c r="G33" s="2"/>
      <c r="H33" s="2"/>
    </row>
    <row r="34" spans="1:8" ht="15">
      <c r="A34" s="4">
        <f t="shared" si="2"/>
        <v>1998</v>
      </c>
      <c r="B34" s="10">
        <v>396294.31</v>
      </c>
      <c r="C34" s="6">
        <f t="shared" si="0"/>
        <v>9.5</v>
      </c>
      <c r="D34" s="1">
        <f t="shared" si="1"/>
        <v>3764795.945</v>
      </c>
      <c r="E34" s="2"/>
      <c r="F34" s="2"/>
      <c r="G34" s="2"/>
      <c r="H34" s="2"/>
    </row>
    <row r="35" spans="1:8" ht="15">
      <c r="A35" s="4">
        <f t="shared" si="2"/>
        <v>1999</v>
      </c>
      <c r="B35" s="10">
        <v>241759.67</v>
      </c>
      <c r="C35" s="6">
        <f t="shared" si="0"/>
        <v>8.5</v>
      </c>
      <c r="D35" s="1">
        <f t="shared" si="1"/>
        <v>2054957.195</v>
      </c>
      <c r="E35" s="2"/>
      <c r="F35" s="2"/>
      <c r="G35" s="2"/>
      <c r="H35" s="2"/>
    </row>
    <row r="36" spans="1:8" ht="15">
      <c r="A36" s="4">
        <f t="shared" si="2"/>
        <v>2000</v>
      </c>
      <c r="B36" s="10">
        <v>145535.25</v>
      </c>
      <c r="C36" s="6">
        <f t="shared" si="0"/>
        <v>7.5</v>
      </c>
      <c r="D36" s="1">
        <f t="shared" si="1"/>
        <v>1091514.375</v>
      </c>
      <c r="E36" s="2"/>
      <c r="F36" s="2"/>
      <c r="G36" s="2"/>
      <c r="H36" s="2"/>
    </row>
    <row r="37" spans="1:8" ht="15">
      <c r="A37" s="4">
        <f t="shared" si="2"/>
        <v>2001</v>
      </c>
      <c r="B37" s="10">
        <v>276149.23</v>
      </c>
      <c r="C37" s="6">
        <f t="shared" si="0"/>
        <v>6.5</v>
      </c>
      <c r="D37" s="1">
        <f t="shared" si="1"/>
        <v>1794969.9949999999</v>
      </c>
      <c r="E37" s="2"/>
      <c r="F37" s="2"/>
      <c r="G37" s="2"/>
      <c r="H37" s="2"/>
    </row>
    <row r="38" spans="1:8" ht="15">
      <c r="A38" s="4">
        <f t="shared" si="2"/>
        <v>2002</v>
      </c>
      <c r="B38" s="10">
        <v>165418.88</v>
      </c>
      <c r="C38" s="6">
        <f t="shared" si="0"/>
        <v>5.5</v>
      </c>
      <c r="D38" s="1">
        <f t="shared" si="1"/>
        <v>909803.8400000001</v>
      </c>
      <c r="E38" s="2"/>
      <c r="F38" s="2"/>
      <c r="G38" s="2"/>
      <c r="H38" s="2"/>
    </row>
    <row r="39" spans="1:8" ht="15">
      <c r="A39" s="4">
        <f t="shared" si="2"/>
        <v>2003</v>
      </c>
      <c r="B39" s="10">
        <v>548731.56</v>
      </c>
      <c r="C39" s="6">
        <f t="shared" si="0"/>
        <v>4.5</v>
      </c>
      <c r="D39" s="1">
        <f t="shared" si="1"/>
        <v>2469292.0200000005</v>
      </c>
      <c r="E39" s="2"/>
      <c r="F39" s="2"/>
      <c r="G39" s="2"/>
      <c r="H39" s="2"/>
    </row>
    <row r="40" spans="1:8" ht="15">
      <c r="A40" s="4">
        <f t="shared" si="2"/>
        <v>2004</v>
      </c>
      <c r="B40" s="10">
        <v>483072.1</v>
      </c>
      <c r="C40" s="6">
        <f t="shared" si="0"/>
        <v>3.5</v>
      </c>
      <c r="D40" s="1">
        <f t="shared" si="1"/>
        <v>1690752.3499999999</v>
      </c>
      <c r="E40" s="2"/>
      <c r="F40" s="2"/>
      <c r="G40" s="2"/>
      <c r="H40" s="2"/>
    </row>
    <row r="41" spans="1:8" ht="15">
      <c r="A41" s="4">
        <f t="shared" si="2"/>
        <v>2005</v>
      </c>
      <c r="B41" s="10">
        <v>280628.82</v>
      </c>
      <c r="C41" s="6">
        <f t="shared" si="0"/>
        <v>2.5</v>
      </c>
      <c r="D41" s="1">
        <f t="shared" si="1"/>
        <v>701572.05</v>
      </c>
      <c r="E41" s="2"/>
      <c r="F41" s="2"/>
      <c r="G41" s="2"/>
      <c r="H41" s="2"/>
    </row>
    <row r="42" spans="1:8" ht="15">
      <c r="A42" s="4">
        <f t="shared" si="2"/>
        <v>2006</v>
      </c>
      <c r="B42" s="10">
        <v>359576.66</v>
      </c>
      <c r="C42" s="6">
        <f>C43+1</f>
        <v>1.5</v>
      </c>
      <c r="D42" s="1">
        <f t="shared" si="1"/>
        <v>539364.99</v>
      </c>
      <c r="E42" s="2"/>
      <c r="F42" s="2"/>
      <c r="G42" s="2"/>
      <c r="H42" s="2"/>
    </row>
    <row r="43" spans="1:8" ht="15">
      <c r="A43" s="4">
        <f t="shared" si="2"/>
        <v>2007</v>
      </c>
      <c r="B43" s="10">
        <v>1105708.45</v>
      </c>
      <c r="C43" s="6">
        <v>0.5</v>
      </c>
      <c r="D43" s="1">
        <f t="shared" si="1"/>
        <v>552854.225</v>
      </c>
      <c r="E43" s="2"/>
      <c r="F43" s="2"/>
      <c r="G43" s="2"/>
      <c r="H43" s="2"/>
    </row>
    <row r="44" spans="1:8" ht="15">
      <c r="A44" s="4"/>
      <c r="B44" s="1"/>
      <c r="C44" s="6"/>
      <c r="D44" s="1"/>
      <c r="E44" s="2"/>
      <c r="F44" s="2"/>
      <c r="G44" s="2"/>
      <c r="H44" s="2"/>
    </row>
    <row r="45" spans="1:8" ht="15">
      <c r="A45" s="4" t="s">
        <v>10</v>
      </c>
      <c r="B45" s="7">
        <f>SUM(B10:B44)</f>
        <v>16708116.280000003</v>
      </c>
      <c r="C45" s="8"/>
      <c r="D45" s="7">
        <f>SUM(D10:D44)</f>
        <v>343462423.52000004</v>
      </c>
      <c r="E45" s="9">
        <f>D45/B45</f>
        <v>20.556621570268362</v>
      </c>
      <c r="F45" s="2"/>
      <c r="G45" s="2"/>
      <c r="H45" s="2"/>
    </row>
    <row r="46" spans="1:8" ht="15">
      <c r="A46" s="2"/>
      <c r="B46" s="1"/>
      <c r="C46" s="6"/>
      <c r="D46" s="1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1:8" ht="15">
      <c r="A49" s="2"/>
      <c r="B49" s="2"/>
      <c r="C49" s="2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s390872</dc:creator>
  <cp:keywords/>
  <dc:description/>
  <cp:lastModifiedBy>s390872</cp:lastModifiedBy>
  <cp:lastPrinted>2008-12-01T18:22:06Z</cp:lastPrinted>
  <dcterms:created xsi:type="dcterms:W3CDTF">2003-04-30T18:23:19Z</dcterms:created>
  <dcterms:modified xsi:type="dcterms:W3CDTF">2008-12-01T18:25:07Z</dcterms:modified>
  <cp:category/>
  <cp:version/>
  <cp:contentType/>
  <cp:contentStatus/>
</cp:coreProperties>
</file>