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2120" windowHeight="8790" activeTab="0"/>
  </bookViews>
  <sheets>
    <sheet name="Page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<sst xmlns="http://schemas.openxmlformats.org/spreadsheetml/2006/main" count="36" uniqueCount="27">
  <si>
    <t>Common Stock</t>
  </si>
  <si>
    <t>Common Stock Equity</t>
  </si>
  <si>
    <t>Long Term Debt</t>
  </si>
  <si>
    <t>Retained Earnings</t>
  </si>
  <si>
    <t>Total Common Equity</t>
  </si>
  <si>
    <t>Amount</t>
  </si>
  <si>
    <t>Outstanding</t>
  </si>
  <si>
    <t>($000's)</t>
  </si>
  <si>
    <t>Ratios</t>
  </si>
  <si>
    <t>Adjustments</t>
  </si>
  <si>
    <t>Investor-provided Capitalization</t>
  </si>
  <si>
    <t>Notes:</t>
  </si>
  <si>
    <t>(2)</t>
  </si>
  <si>
    <t>Additional Paid in Capital</t>
  </si>
  <si>
    <t>Columbia Gas of Kentucky, Inc.</t>
  </si>
  <si>
    <t>Actual and Pro Forma at September 30, 2006</t>
  </si>
  <si>
    <t>Total Permanent Capital</t>
  </si>
  <si>
    <t>Total Capital Employed</t>
  </si>
  <si>
    <t>Pro Forma</t>
  </si>
  <si>
    <r>
      <t xml:space="preserve">Short Term Debt </t>
    </r>
    <r>
      <rPr>
        <vertAlign val="superscript"/>
        <sz val="10"/>
        <rFont val="Arial"/>
        <family val="2"/>
      </rPr>
      <t>(1)</t>
    </r>
  </si>
  <si>
    <r>
      <t>(1)</t>
    </r>
    <r>
      <rPr>
        <sz val="10"/>
        <rFont val="Arial"/>
        <family val="2"/>
      </rPr>
      <t xml:space="preserve"> Thirteen month average</t>
    </r>
  </si>
  <si>
    <t>Hypothetical</t>
  </si>
  <si>
    <t>Actual</t>
  </si>
  <si>
    <t>(3)</t>
  </si>
  <si>
    <r>
      <t>(3)</t>
    </r>
    <r>
      <rPr>
        <sz val="10"/>
        <rFont val="Arial"/>
        <family val="2"/>
      </rPr>
      <t xml:space="preserve"> Reflects hypothetical capitalization using 45% long-term debt and 55% common equity</t>
    </r>
  </si>
  <si>
    <t>Source of information: Company provided data</t>
  </si>
  <si>
    <r>
      <t>(2)</t>
    </r>
    <r>
      <rPr>
        <sz val="10"/>
        <rFont val="Arial"/>
        <family val="2"/>
      </rPr>
      <t xml:space="preserve"> Reflects debt issued in November 2006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</si>
</sst>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_(* #,##0.0_);_(* \(#,##0.0\);_(* &quot;-&quot;??_);_(@_)"/>
    <numFmt numFmtId="167" formatCode="_(* #,##0.00000_);_(* \(#,##0.00000\);_(* &quot;-&quot;?????_);_(@_)"/>
  </numFmts>
  <fonts count="11">
    <font>
      <sz val="12"/>
      <name val="Arial"/>
      <family val="0"/>
    </font>
    <font>
      <sz val="8"/>
      <name val="Arial"/>
      <family val="0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vertAlign val="superscript"/>
      <sz val="10"/>
      <name val="Arial"/>
      <family val="2"/>
    </font>
    <font>
      <u val="single"/>
      <sz val="10"/>
      <name val="Arial"/>
      <family val="0"/>
    </font>
    <font>
      <vertAlign val="superscript"/>
      <sz val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inden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42" fontId="2" fillId="0" borderId="0" xfId="0" applyNumberFormat="1" applyFont="1" applyAlignment="1">
      <alignment/>
    </xf>
    <xf numFmtId="41" fontId="2" fillId="0" borderId="0" xfId="0" applyNumberFormat="1" applyFont="1" applyAlignment="1">
      <alignment/>
    </xf>
    <xf numFmtId="41" fontId="2" fillId="0" borderId="1" xfId="0" applyNumberFormat="1" applyFont="1" applyBorder="1" applyAlignment="1">
      <alignment/>
    </xf>
    <xf numFmtId="41" fontId="2" fillId="0" borderId="2" xfId="0" applyNumberFormat="1" applyFont="1" applyBorder="1" applyAlignment="1">
      <alignment/>
    </xf>
    <xf numFmtId="42" fontId="2" fillId="0" borderId="3" xfId="0" applyNumberFormat="1" applyFont="1" applyBorder="1" applyAlignment="1">
      <alignment/>
    </xf>
    <xf numFmtId="42" fontId="2" fillId="0" borderId="0" xfId="0" applyNumberFormat="1" applyFont="1" applyBorder="1" applyAlignment="1">
      <alignment/>
    </xf>
    <xf numFmtId="42" fontId="4" fillId="0" borderId="0" xfId="0" applyNumberFormat="1" applyFont="1" applyAlignment="1">
      <alignment/>
    </xf>
    <xf numFmtId="0" fontId="8" fillId="0" borderId="0" xfId="0" applyFont="1" applyAlignment="1" quotePrefix="1">
      <alignment horizontal="left"/>
    </xf>
    <xf numFmtId="0" fontId="2" fillId="0" borderId="0" xfId="0" applyFont="1" applyBorder="1" applyAlignment="1" quotePrefix="1">
      <alignment horizontal="left" indent="1"/>
    </xf>
    <xf numFmtId="0" fontId="2" fillId="0" borderId="0" xfId="0" applyFont="1" applyBorder="1" applyAlignment="1" quotePrefix="1">
      <alignment horizontal="left" indent="2"/>
    </xf>
    <xf numFmtId="0" fontId="2" fillId="0" borderId="0" xfId="0" applyFont="1" applyBorder="1" applyAlignment="1" quotePrefix="1">
      <alignment horizontal="left"/>
    </xf>
    <xf numFmtId="0" fontId="2" fillId="0" borderId="0" xfId="0" applyFont="1" applyBorder="1" applyAlignment="1">
      <alignment horizontal="center"/>
    </xf>
    <xf numFmtId="41" fontId="2" fillId="0" borderId="0" xfId="0" applyNumberFormat="1" applyFont="1" applyBorder="1" applyAlignment="1">
      <alignment/>
    </xf>
    <xf numFmtId="0" fontId="9" fillId="0" borderId="0" xfId="0" applyFont="1" applyBorder="1" applyAlignment="1" quotePrefix="1">
      <alignment horizontal="center"/>
    </xf>
    <xf numFmtId="3" fontId="2" fillId="0" borderId="0" xfId="0" applyNumberFormat="1" applyFont="1" applyAlignment="1">
      <alignment/>
    </xf>
    <xf numFmtId="0" fontId="2" fillId="0" borderId="0" xfId="0" applyFont="1" applyAlignment="1" quotePrefix="1">
      <alignment horizontal="center"/>
    </xf>
    <xf numFmtId="0" fontId="2" fillId="0" borderId="0" xfId="0" applyFont="1" applyFill="1" applyBorder="1" applyAlignment="1" quotePrefix="1">
      <alignment horizontal="left"/>
    </xf>
    <xf numFmtId="42" fontId="2" fillId="0" borderId="1" xfId="0" applyNumberFormat="1" applyFont="1" applyBorder="1" applyAlignment="1">
      <alignment/>
    </xf>
    <xf numFmtId="42" fontId="2" fillId="0" borderId="0" xfId="0" applyNumberFormat="1" applyFont="1" applyAlignment="1">
      <alignment/>
    </xf>
    <xf numFmtId="0" fontId="10" fillId="0" borderId="0" xfId="0" applyFont="1" applyAlignment="1" quotePrefix="1">
      <alignment horizontal="left"/>
    </xf>
    <xf numFmtId="165" fontId="2" fillId="0" borderId="0" xfId="0" applyNumberFormat="1" applyFont="1" applyAlignment="1">
      <alignment/>
    </xf>
    <xf numFmtId="165" fontId="2" fillId="0" borderId="1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2" fillId="0" borderId="3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 quotePrefix="1">
      <alignment horizontal="center" wrapText="1"/>
    </xf>
    <xf numFmtId="0" fontId="5" fillId="0" borderId="0" xfId="0" applyFont="1" applyAlignment="1" quotePrefix="1">
      <alignment horizontal="center"/>
    </xf>
    <xf numFmtId="0" fontId="2" fillId="0" borderId="0" xfId="0" applyFont="1" applyAlignment="1" quotePrefix="1">
      <alignment horizontal="center"/>
    </xf>
    <xf numFmtId="0" fontId="9" fillId="0" borderId="0" xfId="0" applyFont="1" applyBorder="1" applyAlignment="1" quotePrefix="1">
      <alignment horizontal="center"/>
    </xf>
    <xf numFmtId="0" fontId="2" fillId="0" borderId="1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leonar\Local%20Settings\Temp\PRM-06p1,2,3&amp;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</sheetNames>
    <sheetDataSet>
      <sheetData sheetId="0">
        <row r="14">
          <cell r="E14">
            <v>42055000</v>
          </cell>
        </row>
        <row r="16">
          <cell r="E16">
            <v>16000000</v>
          </cell>
        </row>
        <row r="18">
          <cell r="E18">
            <v>58055000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tabSelected="1" zoomScale="85" zoomScaleNormal="85" workbookViewId="0" topLeftCell="A1">
      <selection activeCell="A1" sqref="A1:P1"/>
    </sheetView>
  </sheetViews>
  <sheetFormatPr defaultColWidth="8.88671875" defaultRowHeight="15"/>
  <cols>
    <col min="1" max="1" width="26.99609375" style="3" customWidth="1"/>
    <col min="2" max="2" width="2.77734375" style="3" customWidth="1"/>
    <col min="3" max="3" width="11.5546875" style="3" bestFit="1" customWidth="1"/>
    <col min="4" max="4" width="2.77734375" style="3" customWidth="1"/>
    <col min="5" max="5" width="7.21484375" style="3" customWidth="1"/>
    <col min="6" max="6" width="2.77734375" style="3" customWidth="1"/>
    <col min="7" max="7" width="10.5546875" style="3" customWidth="1"/>
    <col min="8" max="8" width="2.77734375" style="3" customWidth="1"/>
    <col min="9" max="9" width="11.5546875" style="3" customWidth="1"/>
    <col min="10" max="10" width="2.77734375" style="3" customWidth="1"/>
    <col min="11" max="11" width="7.5546875" style="3" bestFit="1" customWidth="1"/>
    <col min="12" max="12" width="2.77734375" style="3" customWidth="1"/>
    <col min="13" max="13" width="11.5546875" style="3" customWidth="1"/>
    <col min="14" max="14" width="2.77734375" style="3" customWidth="1"/>
    <col min="15" max="15" width="8.99609375" style="3" bestFit="1" customWidth="1"/>
    <col min="16" max="16" width="2.77734375" style="3" customWidth="1"/>
    <col min="17" max="16384" width="8.88671875" style="3" customWidth="1"/>
  </cols>
  <sheetData>
    <row r="1" spans="1:16" ht="12.75">
      <c r="A1" s="34" t="s">
        <v>14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2.75">
      <c r="A2" s="35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12.75">
      <c r="A3" s="36" t="s">
        <v>15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12" ht="12.7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12.7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5" ht="12.75" customHeight="1">
      <c r="A6" s="4"/>
      <c r="C6" s="32" t="s">
        <v>22</v>
      </c>
      <c r="D6" s="32"/>
      <c r="E6" s="32"/>
      <c r="G6" s="33" t="s">
        <v>18</v>
      </c>
      <c r="H6" s="33"/>
      <c r="I6" s="33"/>
      <c r="J6" s="33"/>
      <c r="K6" s="33"/>
      <c r="M6" s="37" t="s">
        <v>21</v>
      </c>
      <c r="N6" s="37"/>
      <c r="O6" s="37"/>
    </row>
    <row r="7" spans="1:13" ht="12.75">
      <c r="A7" s="4"/>
      <c r="C7" s="6" t="s">
        <v>5</v>
      </c>
      <c r="D7" s="6"/>
      <c r="E7" s="6"/>
      <c r="G7" s="23" t="s">
        <v>18</v>
      </c>
      <c r="I7" s="6" t="s">
        <v>5</v>
      </c>
      <c r="M7" s="6" t="s">
        <v>5</v>
      </c>
    </row>
    <row r="8" spans="1:15" ht="12.75">
      <c r="A8" s="14"/>
      <c r="C8" s="7" t="s">
        <v>6</v>
      </c>
      <c r="D8" s="19"/>
      <c r="E8" s="7" t="s">
        <v>8</v>
      </c>
      <c r="G8" s="7" t="s">
        <v>9</v>
      </c>
      <c r="I8" s="7" t="s">
        <v>6</v>
      </c>
      <c r="K8" s="7" t="s">
        <v>8</v>
      </c>
      <c r="M8" s="7" t="s">
        <v>6</v>
      </c>
      <c r="O8" s="7" t="s">
        <v>8</v>
      </c>
    </row>
    <row r="9" spans="1:13" ht="12.75">
      <c r="A9" s="14"/>
      <c r="C9" s="5"/>
      <c r="D9" s="5"/>
      <c r="E9" s="5"/>
      <c r="G9" s="5"/>
      <c r="I9" s="5" t="s">
        <v>7</v>
      </c>
      <c r="M9" s="5" t="s">
        <v>7</v>
      </c>
    </row>
    <row r="10" spans="1:15" ht="15" customHeight="1">
      <c r="A10" s="1" t="s">
        <v>2</v>
      </c>
      <c r="C10" s="25">
        <f>'[1]Page 1'!$E$14</f>
        <v>42055000</v>
      </c>
      <c r="D10" s="13"/>
      <c r="E10" s="28">
        <f>ROUND(C10/C$22,5)</f>
        <v>0.30915</v>
      </c>
      <c r="G10" s="26">
        <f>'[1]Page 1'!$E$16</f>
        <v>16000000</v>
      </c>
      <c r="H10" s="27" t="s">
        <v>12</v>
      </c>
      <c r="I10" s="25">
        <f>'[1]Page 1'!$E$18</f>
        <v>58055000</v>
      </c>
      <c r="K10" s="28">
        <f>ROUND(I10/I$22,5)</f>
        <v>0.38186</v>
      </c>
      <c r="M10" s="25">
        <f>ROUND(I18*0.45,0)</f>
        <v>64791243</v>
      </c>
      <c r="N10" s="27" t="s">
        <v>23</v>
      </c>
      <c r="O10" s="28">
        <f>ROUND(M10/M$22,5)</f>
        <v>0.42617</v>
      </c>
    </row>
    <row r="11" spans="3:15" ht="15" customHeight="1">
      <c r="C11" s="9"/>
      <c r="D11" s="9"/>
      <c r="E11" s="28"/>
      <c r="G11" s="9"/>
      <c r="I11" s="9"/>
      <c r="K11" s="28"/>
      <c r="M11" s="9"/>
      <c r="O11" s="28"/>
    </row>
    <row r="12" spans="1:15" ht="15" customHeight="1">
      <c r="A12" s="1" t="s">
        <v>1</v>
      </c>
      <c r="C12" s="9"/>
      <c r="D12" s="9"/>
      <c r="E12" s="28"/>
      <c r="G12" s="9"/>
      <c r="I12" s="9"/>
      <c r="K12" s="28"/>
      <c r="M12" s="9"/>
      <c r="O12" s="28"/>
    </row>
    <row r="13" spans="1:15" ht="15" customHeight="1">
      <c r="A13" s="16" t="s">
        <v>0</v>
      </c>
      <c r="C13" s="9">
        <v>23806202</v>
      </c>
      <c r="D13" s="9"/>
      <c r="E13" s="28"/>
      <c r="G13" s="9"/>
      <c r="I13" s="9">
        <f>SUM(C13,H13)</f>
        <v>23806202</v>
      </c>
      <c r="K13" s="28"/>
      <c r="M13" s="9"/>
      <c r="O13" s="28"/>
    </row>
    <row r="14" spans="1:15" ht="15" customHeight="1">
      <c r="A14" s="2" t="s">
        <v>13</v>
      </c>
      <c r="C14" s="9">
        <v>4749592</v>
      </c>
      <c r="D14" s="9"/>
      <c r="E14" s="28"/>
      <c r="G14" s="9"/>
      <c r="I14" s="9">
        <f>SUM(C14,H14)</f>
        <v>4749592</v>
      </c>
      <c r="K14" s="28"/>
      <c r="M14" s="9"/>
      <c r="O14" s="28"/>
    </row>
    <row r="15" spans="1:15" ht="15" customHeight="1">
      <c r="A15" s="2" t="s">
        <v>3</v>
      </c>
      <c r="C15" s="9">
        <v>57369745</v>
      </c>
      <c r="D15" s="9"/>
      <c r="E15" s="28"/>
      <c r="G15" s="9"/>
      <c r="I15" s="10">
        <f>SUM(C15,G15)</f>
        <v>57369745</v>
      </c>
      <c r="K15" s="28"/>
      <c r="M15" s="25"/>
      <c r="O15" s="28"/>
    </row>
    <row r="16" spans="1:15" ht="15" customHeight="1">
      <c r="A16" s="17" t="s">
        <v>4</v>
      </c>
      <c r="C16" s="11">
        <f>SUM(C13:C15)</f>
        <v>85925539</v>
      </c>
      <c r="D16" s="20"/>
      <c r="E16" s="29">
        <f>ROUND(C16/C$22,5)</f>
        <v>0.63165</v>
      </c>
      <c r="G16" s="11">
        <f>SUM(G13:G15)</f>
        <v>0</v>
      </c>
      <c r="I16" s="11">
        <f>SUM(I13:I15)</f>
        <v>85925539</v>
      </c>
      <c r="K16" s="29">
        <f>ROUND(I16/I$22,5)</f>
        <v>0.56518</v>
      </c>
      <c r="M16" s="11">
        <f>ROUND(I18*0.55,0)</f>
        <v>79189296</v>
      </c>
      <c r="N16" s="27" t="s">
        <v>23</v>
      </c>
      <c r="O16" s="29">
        <f>ROUND(M16/M$22,5)</f>
        <v>0.52087</v>
      </c>
    </row>
    <row r="17" spans="3:15" ht="15" customHeight="1">
      <c r="C17" s="8"/>
      <c r="D17" s="8"/>
      <c r="E17" s="28"/>
      <c r="G17" s="8"/>
      <c r="I17" s="8"/>
      <c r="K17" s="28"/>
      <c r="M17" s="8"/>
      <c r="O17" s="28"/>
    </row>
    <row r="18" spans="1:15" ht="15" customHeight="1">
      <c r="A18" s="24" t="s">
        <v>16</v>
      </c>
      <c r="C18" s="13">
        <f>SUM(C10,C16)</f>
        <v>127980539</v>
      </c>
      <c r="D18" s="13"/>
      <c r="E18" s="30">
        <f>SUM(E10,E16)</f>
        <v>0.9408000000000001</v>
      </c>
      <c r="G18" s="13">
        <f>SUM(G10,G16)</f>
        <v>16000000</v>
      </c>
      <c r="I18" s="13">
        <f>SUM(I10,I16)</f>
        <v>143980539</v>
      </c>
      <c r="K18" s="30">
        <f>SUM(K10,K16)</f>
        <v>0.94704</v>
      </c>
      <c r="M18" s="13">
        <f>SUM(M10,M16)</f>
        <v>143980539</v>
      </c>
      <c r="O18" s="30">
        <f>SUM(O10,O16)</f>
        <v>0.9470400000000001</v>
      </c>
    </row>
    <row r="19" spans="5:15" ht="15" customHeight="1">
      <c r="E19" s="28"/>
      <c r="K19" s="28"/>
      <c r="O19" s="28"/>
    </row>
    <row r="20" spans="1:15" ht="15" customHeight="1">
      <c r="A20" s="18" t="s">
        <v>19</v>
      </c>
      <c r="C20" s="10">
        <v>8052333</v>
      </c>
      <c r="E20" s="29">
        <f>ROUND(C20/C$22,5)</f>
        <v>0.05919</v>
      </c>
      <c r="G20" s="10">
        <v>0</v>
      </c>
      <c r="I20" s="25">
        <f>SUM(C20,G20)</f>
        <v>8052333</v>
      </c>
      <c r="K20" s="29">
        <f>ROUND(I20/I$22,5)</f>
        <v>0.05296</v>
      </c>
      <c r="M20" s="25">
        <f>I20</f>
        <v>8052333</v>
      </c>
      <c r="O20" s="29">
        <f>ROUND(M20/M$22,5)</f>
        <v>0.05296</v>
      </c>
    </row>
    <row r="21" spans="5:15" ht="15" customHeight="1">
      <c r="E21" s="28"/>
      <c r="K21" s="28"/>
      <c r="O21" s="28"/>
    </row>
    <row r="22" spans="1:15" ht="15" customHeight="1" thickBot="1">
      <c r="A22" s="3" t="s">
        <v>17</v>
      </c>
      <c r="C22" s="12">
        <f>SUM(C18:C20)</f>
        <v>136032872</v>
      </c>
      <c r="E22" s="31">
        <f>SUM(E18,E20)</f>
        <v>0.99999</v>
      </c>
      <c r="G22" s="12">
        <f>SUM(G18:G20)</f>
        <v>16000000</v>
      </c>
      <c r="I22" s="12">
        <f>SUM(I18:I20)</f>
        <v>152032872</v>
      </c>
      <c r="K22" s="31">
        <f>SUM(K18,K20)</f>
        <v>1</v>
      </c>
      <c r="M22" s="12">
        <f>SUM(M18:M20)</f>
        <v>152032872</v>
      </c>
      <c r="O22" s="31">
        <f>SUM(O18,O20)</f>
        <v>1</v>
      </c>
    </row>
    <row r="23" ht="15" customHeight="1" thickTop="1"/>
    <row r="24" ht="15" customHeight="1">
      <c r="A24" s="3" t="s">
        <v>11</v>
      </c>
    </row>
    <row r="25" spans="1:7" ht="15" customHeight="1">
      <c r="A25" s="15" t="s">
        <v>20</v>
      </c>
      <c r="C25" s="22"/>
      <c r="G25" s="22"/>
    </row>
    <row r="26" ht="15" customHeight="1">
      <c r="A26" s="15" t="s">
        <v>26</v>
      </c>
    </row>
    <row r="27" ht="15" customHeight="1">
      <c r="A27" s="15" t="s">
        <v>24</v>
      </c>
    </row>
    <row r="28" ht="15" customHeight="1"/>
    <row r="29" ht="15" customHeight="1">
      <c r="A29" s="3" t="s">
        <v>25</v>
      </c>
    </row>
    <row r="30" ht="15" customHeight="1"/>
    <row r="31" ht="15" customHeight="1"/>
  </sheetData>
  <mergeCells count="6">
    <mergeCell ref="C6:E6"/>
    <mergeCell ref="G6:K6"/>
    <mergeCell ref="A1:P1"/>
    <mergeCell ref="A2:P2"/>
    <mergeCell ref="A3:P3"/>
    <mergeCell ref="M6:O6"/>
  </mergeCells>
  <printOptions/>
  <pageMargins left="0.75" right="0.25" top="2" bottom="0.25" header="0.5" footer="0.5"/>
  <pageSetup fitToHeight="1" fitToWidth="1" horizontalDpi="600" verticalDpi="600" orientation="portrait" scale="67" r:id="rId1"/>
  <headerFooter alignWithMargins="0">
    <oddHeader>&amp;RAttachment PRM-5
Page 1 of 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P. Moul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R. Moul</dc:creator>
  <cp:keywords/>
  <dc:description/>
  <cp:lastModifiedBy>NiSource</cp:lastModifiedBy>
  <cp:lastPrinted>2007-01-11T15:12:21Z</cp:lastPrinted>
  <dcterms:created xsi:type="dcterms:W3CDTF">2005-08-31T16:17:42Z</dcterms:created>
  <dcterms:modified xsi:type="dcterms:W3CDTF">2007-05-01T12:25:21Z</dcterms:modified>
  <cp:category/>
  <cp:version/>
  <cp:contentType/>
  <cp:contentStatus/>
</cp:coreProperties>
</file>