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8955" windowHeight="4890" activeTab="0"/>
  </bookViews>
  <sheets>
    <sheet name="Page 1" sheetId="1" r:id="rId1"/>
  </sheets>
  <externalReferences>
    <externalReference r:id="rId4"/>
    <externalReference r:id="rId5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<sst xmlns="http://schemas.openxmlformats.org/spreadsheetml/2006/main" count="24" uniqueCount="20">
  <si>
    <t>Type of Capital</t>
  </si>
  <si>
    <t>Ratios</t>
  </si>
  <si>
    <t>Long-Term Debt</t>
  </si>
  <si>
    <t>Common Equity</t>
  </si>
  <si>
    <t>Total</t>
  </si>
  <si>
    <t>Indicated levels of fixed charge coverage assuming that</t>
  </si>
  <si>
    <t>the Company could actually achieve its overall cost of capital:</t>
  </si>
  <si>
    <t>(</t>
  </si>
  <si>
    <t>÷</t>
  </si>
  <si>
    <t>)</t>
  </si>
  <si>
    <t>x</t>
  </si>
  <si>
    <t>Pre-tax coverage of interest expense based upon a</t>
  </si>
  <si>
    <t xml:space="preserve">Post-tax coverage of interest expense </t>
  </si>
  <si>
    <t>Summary Cost of Capital</t>
  </si>
  <si>
    <t>Short-Term Debt</t>
  </si>
  <si>
    <t>Total Debt</t>
  </si>
  <si>
    <t>income tax rate</t>
  </si>
  <si>
    <t>Cost Rate</t>
  </si>
  <si>
    <t>Weighted Cost Rate</t>
  </si>
  <si>
    <t>Columbia Gas of Kentucky,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</si>
</sst>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000%"/>
    <numFmt numFmtId="167" formatCode="0.0"/>
    <numFmt numFmtId="168" formatCode="0.0%"/>
    <numFmt numFmtId="169" formatCode="0.00000%"/>
  </numFmts>
  <fonts count="2">
    <font>
      <sz val="12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Alignment="1">
      <alignment horizontal="left" indent="1"/>
    </xf>
    <xf numFmtId="166" fontId="0" fillId="0" borderId="0" xfId="0" applyNumberFormat="1" applyAlignment="1">
      <alignment horizontal="left" indent="1"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1" xfId="0" applyBorder="1" applyAlignment="1" quotePrefix="1">
      <alignment horizontal="center" wrapText="1"/>
    </xf>
    <xf numFmtId="10" fontId="0" fillId="0" borderId="0" xfId="0" applyNumberFormat="1" applyAlignment="1" quotePrefix="1">
      <alignment horizontal="right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eonar\Local%20Settings\Temp\PRM-05p1&amp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eonar\Local%20Settings\Temp\PRM-06p1,2,3&amp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0">
          <cell r="O10">
            <v>0.42617</v>
          </cell>
        </row>
        <row r="16">
          <cell r="O16">
            <v>0.52087</v>
          </cell>
        </row>
        <row r="20">
          <cell r="O20">
            <v>0.05296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22">
          <cell r="I22">
            <v>0.0569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75" zoomScaleNormal="75" workbookViewId="0" topLeftCell="A1">
      <selection activeCell="A1" sqref="A1:J1"/>
    </sheetView>
  </sheetViews>
  <sheetFormatPr defaultColWidth="8.88671875" defaultRowHeight="15"/>
  <cols>
    <col min="1" max="1" width="10.6640625" style="0" customWidth="1"/>
    <col min="2" max="2" width="7.21484375" style="0" bestFit="1" customWidth="1"/>
    <col min="3" max="3" width="1.77734375" style="0" customWidth="1"/>
    <col min="4" max="4" width="6.21484375" style="0" bestFit="1" customWidth="1"/>
    <col min="5" max="5" width="9.3359375" style="0" bestFit="1" customWidth="1"/>
    <col min="6" max="6" width="2.77734375" style="0" customWidth="1"/>
    <col min="7" max="7" width="7.21484375" style="0" bestFit="1" customWidth="1"/>
    <col min="8" max="8" width="2.77734375" style="0" customWidth="1"/>
    <col min="10" max="10" width="2.77734375" style="0" customWidth="1"/>
  </cols>
  <sheetData>
    <row r="1" spans="1:10" ht="15.75" customHeigh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</row>
    <row r="4" spans="1:9" ht="30">
      <c r="A4" s="17" t="s">
        <v>0</v>
      </c>
      <c r="B4" s="17"/>
      <c r="E4" s="3" t="s">
        <v>1</v>
      </c>
      <c r="G4" s="12" t="s">
        <v>17</v>
      </c>
      <c r="I4" s="12" t="s">
        <v>18</v>
      </c>
    </row>
    <row r="6" spans="1:9" ht="15">
      <c r="A6" t="s">
        <v>2</v>
      </c>
      <c r="E6" s="14">
        <f>'[1]Page 1'!$O$10</f>
        <v>0.42617</v>
      </c>
      <c r="G6" s="1">
        <f>'[2]Page 1'!$I$22</f>
        <v>0.0569</v>
      </c>
      <c r="I6" s="1">
        <f>ROUND((E6*G6),4)</f>
        <v>0.0242</v>
      </c>
    </row>
    <row r="7" spans="5:9" ht="15">
      <c r="E7" s="14"/>
      <c r="G7" s="1"/>
      <c r="H7" s="1"/>
      <c r="I7" s="1"/>
    </row>
    <row r="8" spans="1:9" ht="15">
      <c r="A8" t="s">
        <v>14</v>
      </c>
      <c r="E8" s="15">
        <f>'[1]Page 1'!$O$20</f>
        <v>0.05296</v>
      </c>
      <c r="G8" s="13">
        <v>0.055999999999999994</v>
      </c>
      <c r="H8" s="1"/>
      <c r="I8" s="10">
        <f>ROUND((E8*G8),4)</f>
        <v>0.003</v>
      </c>
    </row>
    <row r="9" spans="5:9" ht="15">
      <c r="E9" s="14"/>
      <c r="G9" s="1"/>
      <c r="H9" s="1"/>
      <c r="I9" s="1"/>
    </row>
    <row r="10" spans="1:9" ht="15">
      <c r="A10" s="6" t="s">
        <v>15</v>
      </c>
      <c r="E10" s="14">
        <f>SUM(E6:E8)</f>
        <v>0.47913</v>
      </c>
      <c r="G10" s="1"/>
      <c r="H10" s="1"/>
      <c r="I10" s="1">
        <f>SUM(I6:I8)</f>
        <v>0.0272</v>
      </c>
    </row>
    <row r="11" spans="1:9" ht="15">
      <c r="A11" s="6"/>
      <c r="E11" s="14"/>
      <c r="G11" s="1"/>
      <c r="H11" s="1"/>
      <c r="I11" s="1"/>
    </row>
    <row r="12" spans="1:9" ht="15">
      <c r="A12" t="s">
        <v>3</v>
      </c>
      <c r="E12" s="15">
        <f>'[1]Page 1'!$O$16</f>
        <v>0.52087</v>
      </c>
      <c r="G12" s="1">
        <v>0.115</v>
      </c>
      <c r="H12" s="5"/>
      <c r="I12" s="10">
        <f>ROUND((E12*G12),4)</f>
        <v>0.0599</v>
      </c>
    </row>
    <row r="13" ht="15">
      <c r="E13" s="14"/>
    </row>
    <row r="14" spans="1:9" ht="15.75" thickBot="1">
      <c r="A14" t="s">
        <v>4</v>
      </c>
      <c r="E14" s="16">
        <f>SUM(E10:E12)</f>
        <v>1</v>
      </c>
      <c r="H14" s="5"/>
      <c r="I14" s="11">
        <f>SUM(I10:I12)</f>
        <v>0.0871</v>
      </c>
    </row>
    <row r="15" ht="15.75" thickTop="1"/>
    <row r="17" ht="15">
      <c r="A17" t="s">
        <v>5</v>
      </c>
    </row>
    <row r="18" ht="15">
      <c r="A18" t="s">
        <v>6</v>
      </c>
    </row>
    <row r="20" ht="15">
      <c r="A20" s="6" t="s">
        <v>11</v>
      </c>
    </row>
    <row r="21" spans="1:2" ht="15">
      <c r="A21" s="7">
        <f>ROUND(((1-0)*0.35)+0,6)</f>
        <v>0.35</v>
      </c>
      <c r="B21" s="9" t="s">
        <v>16</v>
      </c>
    </row>
    <row r="22" spans="1:10" ht="15">
      <c r="A22" s="2" t="s">
        <v>7</v>
      </c>
      <c r="B22" s="1">
        <f>ROUND(((I12)/(1-A21))+I10,4)</f>
        <v>0.1194</v>
      </c>
      <c r="C22" t="s">
        <v>8</v>
      </c>
      <c r="D22" s="1">
        <f>+I10</f>
        <v>0.0272</v>
      </c>
      <c r="E22" s="4" t="s">
        <v>9</v>
      </c>
      <c r="I22" s="8">
        <f>ROUND(B22/D22,2)</f>
        <v>4.39</v>
      </c>
      <c r="J22" t="s">
        <v>10</v>
      </c>
    </row>
    <row r="24" ht="15">
      <c r="A24" s="6" t="s">
        <v>12</v>
      </c>
    </row>
    <row r="25" spans="1:10" ht="15">
      <c r="A25" s="2" t="s">
        <v>7</v>
      </c>
      <c r="B25" s="1">
        <f>I14</f>
        <v>0.0871</v>
      </c>
      <c r="C25" t="s">
        <v>8</v>
      </c>
      <c r="D25" s="1">
        <f>+I10</f>
        <v>0.0272</v>
      </c>
      <c r="E25" t="s">
        <v>9</v>
      </c>
      <c r="I25" s="8">
        <f>ROUND(B25/D25,2)</f>
        <v>3.2</v>
      </c>
      <c r="J25" t="s">
        <v>10</v>
      </c>
    </row>
  </sheetData>
  <mergeCells count="3">
    <mergeCell ref="A4:B4"/>
    <mergeCell ref="A1:J1"/>
    <mergeCell ref="A2:J2"/>
  </mergeCells>
  <printOptions/>
  <pageMargins left="1.75" right="0.25" top="1.5" bottom="1" header="0.5" footer="0.5"/>
  <pageSetup fitToHeight="1" fitToWidth="1" horizontalDpi="600" verticalDpi="600" orientation="portrait" r:id="rId1"/>
  <headerFooter alignWithMargins="0">
    <oddHeader>&amp;R&amp;10Attachment PRM-1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NiSource</cp:lastModifiedBy>
  <cp:lastPrinted>2007-01-11T15:10:14Z</cp:lastPrinted>
  <dcterms:created xsi:type="dcterms:W3CDTF">2001-03-05T19:35:01Z</dcterms:created>
  <dcterms:modified xsi:type="dcterms:W3CDTF">2007-05-01T12:22:56Z</dcterms:modified>
  <cp:category/>
  <cp:version/>
  <cp:contentType/>
  <cp:contentStatus/>
</cp:coreProperties>
</file>