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860" activeTab="0"/>
  </bookViews>
  <sheets>
    <sheet name="Purchases" sheetId="1" r:id="rId1"/>
    <sheet name="Generation MWHrs" sheetId="2" r:id="rId2"/>
    <sheet name="Revenues" sheetId="3" r:id="rId3"/>
    <sheet name="rev per MWHr" sheetId="4" r:id="rId4"/>
    <sheet name="Total Fuel Cost" sheetId="5" r:id="rId5"/>
    <sheet name="Fuel Cost in ops" sheetId="6" r:id="rId6"/>
    <sheet name="Fuel per MWHr" sheetId="7" r:id="rId7"/>
    <sheet name="SO2 Cost" sheetId="8" r:id="rId8"/>
    <sheet name="SO2 Tons" sheetId="9" r:id="rId9"/>
    <sheet name="NOX Cost" sheetId="10" r:id="rId10"/>
    <sheet name="NOX Tons" sheetId="11" r:id="rId11"/>
    <sheet name="Startup Fuel Cost" sheetId="12" r:id="rId12"/>
  </sheets>
  <definedNames>
    <definedName name="_xlnm.Print_Area" localSheetId="5">'Fuel Cost in ops'!$A$1:$AB$38</definedName>
    <definedName name="_xlnm.Print_Area" localSheetId="6">'Fuel per MWHr'!$A$1:$AB$37</definedName>
    <definedName name="_xlnm.Print_Area" localSheetId="1">'Generation MWHrs'!$A$1:$AB$38</definedName>
    <definedName name="_xlnm.Print_Area" localSheetId="9">'NOX Cost'!$A$1:$AB$42</definedName>
    <definedName name="_xlnm.Print_Area" localSheetId="10">'NOX Tons'!$A$1:$AB$38</definedName>
    <definedName name="_xlnm.Print_Area" localSheetId="0">'Purchases'!$A$1:$O$45</definedName>
    <definedName name="_xlnm.Print_Area" localSheetId="3">'rev per MWHr'!$A$1:$O$37</definedName>
    <definedName name="_xlnm.Print_Area" localSheetId="2">'Revenues'!$A$1:$O$38</definedName>
    <definedName name="_xlnm.Print_Area" localSheetId="7">'SO2 Cost'!$A$1:$AB$43</definedName>
    <definedName name="_xlnm.Print_Area" localSheetId="8">'SO2 Tons'!$A$1:$AB$34</definedName>
    <definedName name="_xlnm.Print_Area" localSheetId="11">'Startup Fuel Cost'!$A$1:$AO$38</definedName>
    <definedName name="_xlnm.Print_Area" localSheetId="4">'Total Fuel Cost'!$A$1:$AB$38</definedName>
    <definedName name="_xlnm.Print_Titles" localSheetId="5">'Fuel Cost in ops'!$A:$B</definedName>
    <definedName name="_xlnm.Print_Titles" localSheetId="6">'Fuel per MWHr'!$A:$B</definedName>
    <definedName name="_xlnm.Print_Titles" localSheetId="1">'Generation MWHrs'!$A:$B</definedName>
    <definedName name="_xlnm.Print_Titles" localSheetId="9">'NOX Cost'!$A:$B</definedName>
    <definedName name="_xlnm.Print_Titles" localSheetId="10">'NOX Tons'!$A:$B</definedName>
    <definedName name="_xlnm.Print_Titles" localSheetId="3">'rev per MWHr'!$A:$B</definedName>
    <definedName name="_xlnm.Print_Titles" localSheetId="2">'Revenues'!$A:$B</definedName>
    <definedName name="_xlnm.Print_Titles" localSheetId="7">'SO2 Cost'!$A:$B</definedName>
    <definedName name="_xlnm.Print_Titles" localSheetId="8">'SO2 Tons'!$A:$B</definedName>
    <definedName name="_xlnm.Print_Titles" localSheetId="11">'Startup Fuel Cost'!$A:$B</definedName>
    <definedName name="_xlnm.Print_Titles" localSheetId="4">'Total Fuel Cost'!$A:$B</definedName>
  </definedNames>
  <calcPr fullCalcOnLoad="1"/>
</workbook>
</file>

<file path=xl/sharedStrings.xml><?xml version="1.0" encoding="utf-8"?>
<sst xmlns="http://schemas.openxmlformats.org/spreadsheetml/2006/main" count="784" uniqueCount="48">
  <si>
    <t>unitname</t>
  </si>
  <si>
    <t>year</t>
  </si>
  <si>
    <t>Native</t>
  </si>
  <si>
    <t>TotalNative</t>
  </si>
  <si>
    <t>SC</t>
  </si>
  <si>
    <t>TotalSC</t>
  </si>
  <si>
    <t>East Bend 2</t>
  </si>
  <si>
    <t>ULHP</t>
  </si>
  <si>
    <t>Miami Fort 6</t>
  </si>
  <si>
    <t>Woodsdale 1</t>
  </si>
  <si>
    <t>Woodsdale 2</t>
  </si>
  <si>
    <t>Woodsdale 3</t>
  </si>
  <si>
    <t>Woodsdale 4</t>
  </si>
  <si>
    <t>Woodsdale 5</t>
  </si>
  <si>
    <t>Woodsdale 6</t>
  </si>
  <si>
    <t>Economic MWHrs</t>
  </si>
  <si>
    <t>Planned MWHrs</t>
  </si>
  <si>
    <t>Forced MWHrs</t>
  </si>
  <si>
    <t>Total MWHrs</t>
  </si>
  <si>
    <t>Economic Cost</t>
  </si>
  <si>
    <t>Planned Cost</t>
  </si>
  <si>
    <t>Forced Cost</t>
  </si>
  <si>
    <t>Total Cost</t>
  </si>
  <si>
    <t>Purchased Power</t>
  </si>
  <si>
    <t>Generation MWHrs</t>
  </si>
  <si>
    <t>Total</t>
  </si>
  <si>
    <t>Revenues</t>
  </si>
  <si>
    <t>Fuel in ops per/MWHr</t>
  </si>
  <si>
    <t>SO2 Cost</t>
  </si>
  <si>
    <t>Cost per Ton</t>
  </si>
  <si>
    <t>SO2 Tons</t>
  </si>
  <si>
    <t>NOX Costs</t>
  </si>
  <si>
    <t>Startup Fuel</t>
  </si>
  <si>
    <t>N Start Fuel</t>
  </si>
  <si>
    <t>NN Strt Fuel</t>
  </si>
  <si>
    <t>Total Fuel Cost</t>
  </si>
  <si>
    <t>NOX Tons</t>
  </si>
  <si>
    <t>Note: This is the total of the Fuel used in operations and the Fuel used during startup.</t>
  </si>
  <si>
    <t>Note: The costs used are an estimated Weighted Average Cost of Inventory for the each period.</t>
  </si>
  <si>
    <t xml:space="preserve">Note: NOX is scheduled to go to year round in 2009, but the rules for this market and the allocations aren't set yet.  So for this budget, we have included the </t>
  </si>
  <si>
    <t>same allocations as 2008, and are not including any costs from emissions in the months other than May through September.</t>
  </si>
  <si>
    <t>TotalStartUp</t>
  </si>
  <si>
    <t>Full Year</t>
  </si>
  <si>
    <t>Note: All second call generation from Woodsdale units are set to 0 MWHrs and revenue to add conservatism to budget process.</t>
  </si>
  <si>
    <t>We typically see that the market price is capped by the gas fired peaking units, so when they are run for second call they</t>
  </si>
  <si>
    <t>tend to earn little margin.</t>
  </si>
  <si>
    <t>Revenue/MWHr Sales</t>
  </si>
  <si>
    <t>Fuel Cost in Operations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</si>
</sst>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0_);\(0\)"/>
    <numFmt numFmtId="169" formatCode="_(* #,##0.0_);_(* \(#,##0.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u val="single"/>
      <sz val="10"/>
      <name val="Arial"/>
      <family val="2"/>
    </font>
    <font>
      <i/>
      <sz val="9"/>
      <name val="Arial"/>
      <family val="2"/>
    </font>
    <font>
      <i/>
      <u val="single"/>
      <sz val="8"/>
      <name val="Arial"/>
      <family val="2"/>
    </font>
    <font>
      <sz val="11"/>
      <name val="Arial"/>
      <family val="0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b/>
      <i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2" fillId="2" borderId="0" xfId="0" applyFont="1" applyFill="1" applyAlignment="1">
      <alignment horizontal="center"/>
    </xf>
    <xf numFmtId="17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5" fillId="0" borderId="3" xfId="15" applyNumberFormat="1" applyFont="1" applyBorder="1" applyAlignment="1">
      <alignment horizontal="left"/>
    </xf>
    <xf numFmtId="164" fontId="3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44" fontId="3" fillId="0" borderId="0" xfId="17" applyNumberFormat="1" applyFont="1" applyAlignment="1">
      <alignment/>
    </xf>
    <xf numFmtId="44" fontId="3" fillId="0" borderId="4" xfId="17" applyNumberFormat="1" applyFont="1" applyBorder="1" applyAlignment="1">
      <alignment/>
    </xf>
    <xf numFmtId="164" fontId="0" fillId="0" borderId="4" xfId="15" applyNumberForma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4" fontId="0" fillId="0" borderId="0" xfId="17" applyAlignment="1">
      <alignment/>
    </xf>
    <xf numFmtId="44" fontId="3" fillId="0" borderId="0" xfId="17" applyFont="1" applyAlignment="1">
      <alignment/>
    </xf>
    <xf numFmtId="44" fontId="3" fillId="0" borderId="6" xfId="17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164" fontId="3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164" fontId="5" fillId="0" borderId="3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0" borderId="8" xfId="15" applyNumberFormat="1" applyBorder="1" applyAlignment="1">
      <alignment/>
    </xf>
    <xf numFmtId="44" fontId="0" fillId="0" borderId="0" xfId="17" applyBorder="1" applyAlignment="1">
      <alignment/>
    </xf>
    <xf numFmtId="44" fontId="3" fillId="0" borderId="0" xfId="17" applyFont="1" applyBorder="1" applyAlignment="1">
      <alignment horizontal="right"/>
    </xf>
    <xf numFmtId="44" fontId="5" fillId="0" borderId="0" xfId="17" applyFont="1" applyBorder="1" applyAlignment="1">
      <alignment horizontal="left"/>
    </xf>
    <xf numFmtId="44" fontId="5" fillId="0" borderId="4" xfId="17" applyFont="1" applyBorder="1" applyAlignment="1">
      <alignment horizontal="left"/>
    </xf>
    <xf numFmtId="164" fontId="0" fillId="0" borderId="0" xfId="0" applyNumberFormat="1" applyAlignment="1">
      <alignment/>
    </xf>
    <xf numFmtId="164" fontId="3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44" fontId="0" fillId="0" borderId="0" xfId="17" applyAlignment="1">
      <alignment/>
    </xf>
    <xf numFmtId="0" fontId="0" fillId="0" borderId="2" xfId="0" applyBorder="1" applyAlignment="1">
      <alignment/>
    </xf>
    <xf numFmtId="44" fontId="0" fillId="0" borderId="2" xfId="17" applyBorder="1" applyAlignment="1">
      <alignment/>
    </xf>
    <xf numFmtId="44" fontId="0" fillId="0" borderId="4" xfId="17" applyBorder="1" applyAlignment="1">
      <alignment/>
    </xf>
    <xf numFmtId="44" fontId="0" fillId="0" borderId="7" xfId="17" applyBorder="1" applyAlignment="1">
      <alignment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/>
    </xf>
    <xf numFmtId="44" fontId="3" fillId="0" borderId="2" xfId="17" applyNumberFormat="1" applyFont="1" applyBorder="1" applyAlignment="1">
      <alignment/>
    </xf>
    <xf numFmtId="44" fontId="3" fillId="0" borderId="7" xfId="17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44" fontId="3" fillId="0" borderId="0" xfId="17" applyFont="1" applyBorder="1" applyAlignment="1">
      <alignment horizontal="center"/>
    </xf>
    <xf numFmtId="0" fontId="0" fillId="0" borderId="9" xfId="0" applyBorder="1" applyAlignment="1">
      <alignment/>
    </xf>
    <xf numFmtId="164" fontId="0" fillId="0" borderId="9" xfId="15" applyNumberFormat="1" applyBorder="1" applyAlignment="1">
      <alignment/>
    </xf>
    <xf numFmtId="164" fontId="0" fillId="0" borderId="10" xfId="15" applyNumberFormat="1" applyBorder="1" applyAlignment="1">
      <alignment/>
    </xf>
    <xf numFmtId="0" fontId="4" fillId="0" borderId="0" xfId="0" applyFont="1" applyAlignment="1">
      <alignment horizontal="center"/>
    </xf>
    <xf numFmtId="44" fontId="3" fillId="0" borderId="4" xfId="17" applyFont="1" applyBorder="1" applyAlignment="1">
      <alignment/>
    </xf>
    <xf numFmtId="44" fontId="5" fillId="0" borderId="5" xfId="17" applyFont="1" applyBorder="1" applyAlignment="1">
      <alignment horizontal="left"/>
    </xf>
    <xf numFmtId="44" fontId="3" fillId="0" borderId="4" xfId="17" applyFon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164" fontId="3" fillId="0" borderId="11" xfId="15" applyNumberFormat="1" applyFont="1" applyBorder="1" applyAlignment="1">
      <alignment/>
    </xf>
    <xf numFmtId="164" fontId="5" fillId="0" borderId="12" xfId="15" applyNumberFormat="1" applyFon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164" fontId="5" fillId="0" borderId="12" xfId="15" applyNumberFormat="1" applyFont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4" fontId="3" fillId="2" borderId="0" xfId="17" applyNumberFormat="1" applyFont="1" applyFill="1" applyBorder="1" applyAlignment="1">
      <alignment horizontal="center"/>
    </xf>
    <xf numFmtId="44" fontId="3" fillId="2" borderId="4" xfId="17" applyNumberFormat="1" applyFont="1" applyFill="1" applyBorder="1" applyAlignment="1">
      <alignment horizontal="center"/>
    </xf>
    <xf numFmtId="168" fontId="3" fillId="2" borderId="2" xfId="17" applyNumberFormat="1" applyFont="1" applyFill="1" applyBorder="1" applyAlignment="1">
      <alignment horizontal="center"/>
    </xf>
    <xf numFmtId="168" fontId="3" fillId="2" borderId="7" xfId="17" applyNumberFormat="1" applyFont="1" applyFill="1" applyBorder="1" applyAlignment="1">
      <alignment horizontal="center"/>
    </xf>
    <xf numFmtId="44" fontId="3" fillId="2" borderId="7" xfId="17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workbookViewId="0" topLeftCell="A1">
      <pane xSplit="2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1" sqref="O21"/>
    </sheetView>
  </sheetViews>
  <sheetFormatPr defaultColWidth="9.140625" defaultRowHeight="12.75"/>
  <cols>
    <col min="1" max="1" width="6.00390625" style="2" bestFit="1" customWidth="1"/>
    <col min="2" max="2" width="16.8515625" style="2" bestFit="1" customWidth="1"/>
    <col min="3" max="3" width="12.28125" style="0" bestFit="1" customWidth="1"/>
    <col min="4" max="4" width="11.28125" style="0" bestFit="1" customWidth="1"/>
    <col min="5" max="5" width="11.8515625" style="0" bestFit="1" customWidth="1"/>
    <col min="6" max="8" width="12.28125" style="0" bestFit="1" customWidth="1"/>
    <col min="9" max="9" width="11.8515625" style="0" bestFit="1" customWidth="1"/>
    <col min="10" max="10" width="12.00390625" style="0" bestFit="1" customWidth="1"/>
    <col min="11" max="11" width="11.8515625" style="0" bestFit="1" customWidth="1"/>
    <col min="12" max="12" width="11.140625" style="0" bestFit="1" customWidth="1"/>
    <col min="13" max="14" width="11.57421875" style="0" bestFit="1" customWidth="1"/>
    <col min="15" max="15" width="13.28125" style="26" bestFit="1" customWidth="1"/>
    <col min="17" max="29" width="16.8515625" style="0" bestFit="1" customWidth="1"/>
    <col min="31" max="31" width="6.8515625" style="0" bestFit="1" customWidth="1"/>
    <col min="32" max="32" width="7.00390625" style="0" bestFit="1" customWidth="1"/>
    <col min="33" max="42" width="8.7109375" style="0" bestFit="1" customWidth="1"/>
    <col min="43" max="43" width="10.28125" style="0" bestFit="1" customWidth="1"/>
  </cols>
  <sheetData>
    <row r="1" spans="1:15" s="2" customFormat="1" ht="14.25">
      <c r="A1" s="74" t="s">
        <v>23</v>
      </c>
      <c r="C1" s="4" t="s">
        <v>2</v>
      </c>
      <c r="D1" s="4" t="s">
        <v>2</v>
      </c>
      <c r="E1" s="4" t="s">
        <v>2</v>
      </c>
      <c r="F1" s="4" t="s">
        <v>2</v>
      </c>
      <c r="G1" s="4" t="s">
        <v>2</v>
      </c>
      <c r="H1" s="4" t="s">
        <v>2</v>
      </c>
      <c r="I1" s="4" t="s">
        <v>2</v>
      </c>
      <c r="J1" s="4" t="s">
        <v>2</v>
      </c>
      <c r="K1" s="4" t="s">
        <v>2</v>
      </c>
      <c r="L1" s="4" t="s">
        <v>2</v>
      </c>
      <c r="M1" s="4" t="s">
        <v>2</v>
      </c>
      <c r="N1" s="4" t="s">
        <v>2</v>
      </c>
      <c r="O1" s="40" t="s">
        <v>2</v>
      </c>
    </row>
    <row r="2" spans="3:15" s="2" customFormat="1" ht="12.75">
      <c r="C2" s="5">
        <v>38718</v>
      </c>
      <c r="D2" s="5">
        <v>38749</v>
      </c>
      <c r="E2" s="5">
        <v>38777</v>
      </c>
      <c r="F2" s="5">
        <v>38808</v>
      </c>
      <c r="G2" s="5">
        <v>38838</v>
      </c>
      <c r="H2" s="5">
        <v>38869</v>
      </c>
      <c r="I2" s="5">
        <v>38899</v>
      </c>
      <c r="J2" s="5">
        <v>38930</v>
      </c>
      <c r="K2" s="5">
        <v>38961</v>
      </c>
      <c r="L2" s="5">
        <v>38991</v>
      </c>
      <c r="M2" s="5">
        <v>39022</v>
      </c>
      <c r="N2" s="5">
        <v>39052</v>
      </c>
      <c r="O2" s="41">
        <v>2006</v>
      </c>
    </row>
    <row r="3" spans="1:15" ht="12.75">
      <c r="A3" s="2" t="s">
        <v>7</v>
      </c>
      <c r="B3" s="2" t="s">
        <v>15</v>
      </c>
      <c r="C3" s="1"/>
      <c r="D3" s="1"/>
      <c r="E3" s="1">
        <v>1752.8639602661133</v>
      </c>
      <c r="F3" s="1">
        <v>1656.536849975586</v>
      </c>
      <c r="G3" s="1">
        <v>2701.694972038269</v>
      </c>
      <c r="H3" s="1">
        <v>23264.63296508789</v>
      </c>
      <c r="I3" s="1">
        <v>31001.925903320312</v>
      </c>
      <c r="J3" s="1">
        <v>29513.78875732422</v>
      </c>
      <c r="K3" s="1">
        <v>10362.977878570557</v>
      </c>
      <c r="L3" s="1">
        <v>5345.36491394043</v>
      </c>
      <c r="M3" s="1">
        <v>2939.2079315185547</v>
      </c>
      <c r="N3" s="1">
        <v>5794.559326171875</v>
      </c>
      <c r="O3" s="25">
        <v>114333.5534582138</v>
      </c>
    </row>
    <row r="4" spans="1:15" ht="12.75">
      <c r="A4" s="2" t="s">
        <v>7</v>
      </c>
      <c r="B4" s="2" t="s">
        <v>16</v>
      </c>
      <c r="C4" s="1"/>
      <c r="D4" s="1"/>
      <c r="E4" s="1">
        <v>0</v>
      </c>
      <c r="F4" s="1">
        <v>65643.46875</v>
      </c>
      <c r="G4" s="1">
        <v>22554.40673828125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25">
        <v>88197.87548828125</v>
      </c>
    </row>
    <row r="5" spans="1:15" ht="13.5" thickBot="1">
      <c r="A5" s="2" t="s">
        <v>7</v>
      </c>
      <c r="B5" s="2" t="s">
        <v>17</v>
      </c>
      <c r="C5" s="3"/>
      <c r="D5" s="3"/>
      <c r="E5" s="3">
        <v>16796.7041015625</v>
      </c>
      <c r="F5" s="3">
        <v>11584.962036132812</v>
      </c>
      <c r="G5" s="3">
        <v>14711.92236328125</v>
      </c>
      <c r="H5" s="3">
        <v>20748.90283203125</v>
      </c>
      <c r="I5" s="3">
        <v>22303.78173828125</v>
      </c>
      <c r="J5" s="3">
        <v>22097.25634765625</v>
      </c>
      <c r="K5" s="3">
        <v>18711.76123046875</v>
      </c>
      <c r="L5" s="3">
        <v>16420.926513671875</v>
      </c>
      <c r="M5" s="3">
        <v>16780.47900390625</v>
      </c>
      <c r="N5" s="3">
        <v>21525.5478515625</v>
      </c>
      <c r="O5" s="42">
        <v>181682.2440185547</v>
      </c>
    </row>
    <row r="6" spans="1:15" ht="13.5" thickTop="1">
      <c r="A6" s="2" t="s">
        <v>7</v>
      </c>
      <c r="B6" s="2" t="s">
        <v>18</v>
      </c>
      <c r="C6" s="1"/>
      <c r="D6" s="1"/>
      <c r="E6" s="1">
        <v>18549.56787109375</v>
      </c>
      <c r="F6" s="1">
        <v>78884.966796875</v>
      </c>
      <c r="G6" s="1">
        <v>39968.02294921875</v>
      </c>
      <c r="H6" s="1">
        <v>44013.53564453125</v>
      </c>
      <c r="I6" s="1">
        <v>53305.70703125</v>
      </c>
      <c r="J6" s="1">
        <v>51611.04638671875</v>
      </c>
      <c r="K6" s="1">
        <v>29074.73876953125</v>
      </c>
      <c r="L6" s="1">
        <v>21766.29150390625</v>
      </c>
      <c r="M6" s="1">
        <v>19719.687255859375</v>
      </c>
      <c r="N6" s="1">
        <v>27320.107421875</v>
      </c>
      <c r="O6" s="25">
        <v>384213.6716308594</v>
      </c>
    </row>
    <row r="7" spans="3:15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5"/>
    </row>
    <row r="8" spans="1:15" ht="12.75">
      <c r="A8" s="2" t="s">
        <v>7</v>
      </c>
      <c r="B8" s="2" t="s">
        <v>19</v>
      </c>
      <c r="C8" s="1"/>
      <c r="D8" s="1"/>
      <c r="E8" s="1">
        <v>50931.413818359375</v>
      </c>
      <c r="F8" s="1">
        <v>35024.32470703125</v>
      </c>
      <c r="G8" s="1">
        <v>104961.97268676758</v>
      </c>
      <c r="H8" s="1">
        <v>1330108.7421875</v>
      </c>
      <c r="I8" s="1">
        <v>1786296.4296875</v>
      </c>
      <c r="J8" s="1">
        <v>1660544.9755859375</v>
      </c>
      <c r="K8" s="1">
        <v>591312.2367553711</v>
      </c>
      <c r="L8" s="1">
        <v>129513.685546875</v>
      </c>
      <c r="M8" s="1">
        <v>79403.609375</v>
      </c>
      <c r="N8" s="1">
        <v>271551.6875</v>
      </c>
      <c r="O8" s="25">
        <v>6039649.077850342</v>
      </c>
    </row>
    <row r="9" spans="1:15" ht="12.75">
      <c r="A9" s="2" t="s">
        <v>7</v>
      </c>
      <c r="B9" s="2" t="s">
        <v>20</v>
      </c>
      <c r="C9" s="1"/>
      <c r="D9" s="1"/>
      <c r="E9" s="1">
        <v>0</v>
      </c>
      <c r="F9" s="1">
        <v>2249768.21875</v>
      </c>
      <c r="G9" s="1">
        <v>1127378.501953125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5">
        <v>3377146.720703125</v>
      </c>
    </row>
    <row r="10" spans="1:15" ht="13.5" thickBot="1">
      <c r="A10" s="2" t="s">
        <v>7</v>
      </c>
      <c r="B10" s="2" t="s">
        <v>21</v>
      </c>
      <c r="C10" s="3"/>
      <c r="D10" s="3"/>
      <c r="E10" s="3">
        <v>643124.9921875</v>
      </c>
      <c r="F10" s="3">
        <v>431583.50390625</v>
      </c>
      <c r="G10" s="3">
        <v>538322.0859375</v>
      </c>
      <c r="H10" s="3">
        <v>907863.984375</v>
      </c>
      <c r="I10" s="3">
        <v>1098466.4375</v>
      </c>
      <c r="J10" s="3">
        <v>1125639.375</v>
      </c>
      <c r="K10" s="3">
        <v>791720.09375</v>
      </c>
      <c r="L10" s="3">
        <v>605144.59375</v>
      </c>
      <c r="M10" s="3">
        <v>663610.703125</v>
      </c>
      <c r="N10" s="3">
        <v>955770.1875</v>
      </c>
      <c r="O10" s="42">
        <v>7761245.95703125</v>
      </c>
    </row>
    <row r="11" spans="1:15" ht="13.5" thickTop="1">
      <c r="A11" s="2" t="s">
        <v>7</v>
      </c>
      <c r="B11" s="2" t="s">
        <v>22</v>
      </c>
      <c r="C11" s="1"/>
      <c r="D11" s="1"/>
      <c r="E11" s="1">
        <v>694056.40625</v>
      </c>
      <c r="F11" s="1">
        <v>2716376.0625</v>
      </c>
      <c r="G11" s="1">
        <v>1770662.625</v>
      </c>
      <c r="H11" s="1">
        <v>2237972.78125</v>
      </c>
      <c r="I11" s="1">
        <v>2884762.84375</v>
      </c>
      <c r="J11" s="1">
        <v>2786184.46875</v>
      </c>
      <c r="K11" s="1">
        <v>1383032.34375</v>
      </c>
      <c r="L11" s="1">
        <v>734658.2734375</v>
      </c>
      <c r="M11" s="1">
        <v>743014.3125</v>
      </c>
      <c r="N11" s="1">
        <v>1227321.890625</v>
      </c>
      <c r="O11" s="25">
        <v>17178042.0078125</v>
      </c>
    </row>
    <row r="13" spans="3:15" ht="12.75">
      <c r="C13" s="5">
        <v>39083</v>
      </c>
      <c r="D13" s="5">
        <v>39114</v>
      </c>
      <c r="E13" s="5">
        <v>39142</v>
      </c>
      <c r="F13" s="5">
        <v>39173</v>
      </c>
      <c r="G13" s="5">
        <v>39203</v>
      </c>
      <c r="H13" s="5">
        <v>39234</v>
      </c>
      <c r="I13" s="5">
        <v>39264</v>
      </c>
      <c r="J13" s="5">
        <v>39295</v>
      </c>
      <c r="K13" s="5">
        <v>39326</v>
      </c>
      <c r="L13" s="5">
        <v>39356</v>
      </c>
      <c r="M13" s="5">
        <v>39387</v>
      </c>
      <c r="N13" s="5">
        <v>39417</v>
      </c>
      <c r="O13" s="41">
        <v>2007</v>
      </c>
    </row>
    <row r="14" spans="1:15" ht="12.75">
      <c r="A14" s="2" t="s">
        <v>7</v>
      </c>
      <c r="B14" s="2" t="s">
        <v>15</v>
      </c>
      <c r="C14" s="1">
        <v>13624.871856689453</v>
      </c>
      <c r="D14" s="1">
        <v>6926.7261962890625</v>
      </c>
      <c r="E14" s="1">
        <v>5437.484199523926</v>
      </c>
      <c r="F14" s="1">
        <v>2716.1258239746094</v>
      </c>
      <c r="G14" s="1">
        <v>16323.044236660004</v>
      </c>
      <c r="H14" s="1">
        <v>39295.78128051758</v>
      </c>
      <c r="I14" s="1">
        <v>50712.67529296875</v>
      </c>
      <c r="J14" s="1">
        <v>49105.26385498047</v>
      </c>
      <c r="K14" s="1">
        <v>26403.6976852417</v>
      </c>
      <c r="L14" s="1">
        <v>11310.504577636719</v>
      </c>
      <c r="M14" s="1">
        <v>11802.519134521484</v>
      </c>
      <c r="N14" s="1">
        <v>15811.871643066406</v>
      </c>
      <c r="O14" s="25">
        <v>249470.56578207016</v>
      </c>
    </row>
    <row r="15" spans="1:15" ht="12.75">
      <c r="A15" s="2" t="s">
        <v>7</v>
      </c>
      <c r="B15" s="2" t="s">
        <v>16</v>
      </c>
      <c r="C15" s="1">
        <v>0</v>
      </c>
      <c r="D15" s="1">
        <v>12.933454751968384</v>
      </c>
      <c r="E15" s="1">
        <v>108773.310546875</v>
      </c>
      <c r="F15" s="1">
        <v>209928.6953125</v>
      </c>
      <c r="G15" s="1">
        <v>42889.6962890625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5">
        <v>361604.63560318947</v>
      </c>
    </row>
    <row r="16" spans="1:15" ht="13.5" thickBot="1">
      <c r="A16" s="2" t="s">
        <v>7</v>
      </c>
      <c r="B16" s="2" t="s">
        <v>17</v>
      </c>
      <c r="C16" s="3">
        <v>19835.96142578125</v>
      </c>
      <c r="D16" s="3">
        <v>16673.30419921875</v>
      </c>
      <c r="E16" s="3">
        <v>10118.078979492188</v>
      </c>
      <c r="F16" s="3">
        <v>2396.0674953460693</v>
      </c>
      <c r="G16" s="3">
        <v>14589.7607421875</v>
      </c>
      <c r="H16" s="3">
        <v>19943.98388671875</v>
      </c>
      <c r="I16" s="3">
        <v>21267.49267578125</v>
      </c>
      <c r="J16" s="3">
        <v>20525.3642578125</v>
      </c>
      <c r="K16" s="3">
        <v>18930.1904296875</v>
      </c>
      <c r="L16" s="3">
        <v>17570.538818359375</v>
      </c>
      <c r="M16" s="3">
        <v>16270.502685546875</v>
      </c>
      <c r="N16" s="3">
        <v>19816.779296875</v>
      </c>
      <c r="O16" s="42">
        <v>197938.024892807</v>
      </c>
    </row>
    <row r="17" spans="1:15" ht="13.5" thickTop="1">
      <c r="A17" s="2" t="s">
        <v>7</v>
      </c>
      <c r="B17" s="2" t="s">
        <v>18</v>
      </c>
      <c r="C17" s="1">
        <v>33460.8330078125</v>
      </c>
      <c r="D17" s="1">
        <v>23612.964599609375</v>
      </c>
      <c r="E17" s="1">
        <v>124328.87109375</v>
      </c>
      <c r="F17" s="1">
        <v>215040.87890625</v>
      </c>
      <c r="G17" s="1">
        <v>73802.5</v>
      </c>
      <c r="H17" s="1">
        <v>59239.76708984375</v>
      </c>
      <c r="I17" s="1">
        <v>71980.16845703125</v>
      </c>
      <c r="J17" s="1">
        <v>69630.6279296875</v>
      </c>
      <c r="K17" s="1">
        <v>45333.8896484375</v>
      </c>
      <c r="L17" s="1">
        <v>28881.044189453125</v>
      </c>
      <c r="M17" s="1">
        <v>28073.02294921875</v>
      </c>
      <c r="N17" s="1">
        <v>35628.65087890625</v>
      </c>
      <c r="O17" s="25">
        <v>809013.21875</v>
      </c>
    </row>
    <row r="18" spans="3:15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5"/>
    </row>
    <row r="19" spans="1:15" ht="12.75">
      <c r="A19" s="2" t="s">
        <v>7</v>
      </c>
      <c r="B19" s="2" t="s">
        <v>19</v>
      </c>
      <c r="C19" s="1">
        <v>897636.38671875</v>
      </c>
      <c r="D19" s="1">
        <v>464331.7978515625</v>
      </c>
      <c r="E19" s="1">
        <v>327173.9699707031</v>
      </c>
      <c r="F19" s="1">
        <v>108216.01684570312</v>
      </c>
      <c r="G19" s="1">
        <v>734751.5133590698</v>
      </c>
      <c r="H19" s="1">
        <v>2070661.8920898438</v>
      </c>
      <c r="I19" s="1">
        <v>2874885.4086914062</v>
      </c>
      <c r="J19" s="1">
        <v>2792267.5571289062</v>
      </c>
      <c r="K19" s="1">
        <v>1418307.0437011719</v>
      </c>
      <c r="L19" s="1">
        <v>320137.7177734375</v>
      </c>
      <c r="M19" s="1">
        <v>500500.6103515625</v>
      </c>
      <c r="N19" s="1">
        <v>816870.341796875</v>
      </c>
      <c r="O19" s="25">
        <v>13325740.256278992</v>
      </c>
    </row>
    <row r="20" spans="1:15" ht="12.75">
      <c r="A20" s="2" t="s">
        <v>7</v>
      </c>
      <c r="B20" s="2" t="s">
        <v>20</v>
      </c>
      <c r="C20" s="1">
        <v>0</v>
      </c>
      <c r="D20" s="1">
        <v>3093.045379638672</v>
      </c>
      <c r="E20" s="1">
        <v>4849708.25</v>
      </c>
      <c r="F20" s="1">
        <v>9151439</v>
      </c>
      <c r="G20" s="1">
        <v>1628775.3125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5">
        <v>15633015.607879639</v>
      </c>
    </row>
    <row r="21" spans="1:15" ht="13.5" thickBot="1">
      <c r="A21" s="2" t="s">
        <v>7</v>
      </c>
      <c r="B21" s="2" t="s">
        <v>21</v>
      </c>
      <c r="C21" s="3">
        <v>1089725.90625</v>
      </c>
      <c r="D21" s="3">
        <v>916678.1171875</v>
      </c>
      <c r="E21" s="3">
        <v>575499.71875</v>
      </c>
      <c r="F21" s="3">
        <v>138815.74377441406</v>
      </c>
      <c r="G21" s="3">
        <v>630015.2578125</v>
      </c>
      <c r="H21" s="3">
        <v>929594.671875</v>
      </c>
      <c r="I21" s="3">
        <v>1193639.421875</v>
      </c>
      <c r="J21" s="3">
        <v>1177435.703125</v>
      </c>
      <c r="K21" s="3">
        <v>820759.375</v>
      </c>
      <c r="L21" s="3">
        <v>700724.109375</v>
      </c>
      <c r="M21" s="3">
        <v>687402.453125</v>
      </c>
      <c r="N21" s="3">
        <v>910237.0625</v>
      </c>
      <c r="O21" s="42">
        <v>9770527.540649414</v>
      </c>
    </row>
    <row r="22" spans="1:15" ht="13.5" thickTop="1">
      <c r="A22" s="2" t="s">
        <v>7</v>
      </c>
      <c r="B22" s="2" t="s">
        <v>22</v>
      </c>
      <c r="C22" s="1">
        <v>1987362.296875</v>
      </c>
      <c r="D22" s="1">
        <v>1384102.953125</v>
      </c>
      <c r="E22" s="1">
        <v>5752382.125</v>
      </c>
      <c r="F22" s="1">
        <v>9398470.75</v>
      </c>
      <c r="G22" s="1">
        <v>2993542.125</v>
      </c>
      <c r="H22" s="1">
        <v>3000256.671875</v>
      </c>
      <c r="I22" s="1">
        <v>4068524.703125</v>
      </c>
      <c r="J22" s="1">
        <v>3969703.265625</v>
      </c>
      <c r="K22" s="1">
        <v>2239066.4375</v>
      </c>
      <c r="L22" s="1">
        <v>1020861.828125</v>
      </c>
      <c r="M22" s="1">
        <v>1187903.09375</v>
      </c>
      <c r="N22" s="1">
        <v>1727107.46875</v>
      </c>
      <c r="O22" s="25">
        <v>38729283.71875</v>
      </c>
    </row>
    <row r="24" spans="3:15" ht="12.75">
      <c r="C24" s="5">
        <v>39448</v>
      </c>
      <c r="D24" s="5">
        <v>39479</v>
      </c>
      <c r="E24" s="5">
        <v>39508</v>
      </c>
      <c r="F24" s="5">
        <v>39539</v>
      </c>
      <c r="G24" s="5">
        <v>39569</v>
      </c>
      <c r="H24" s="5">
        <v>39600</v>
      </c>
      <c r="I24" s="5">
        <v>39630</v>
      </c>
      <c r="J24" s="5">
        <v>39661</v>
      </c>
      <c r="K24" s="5">
        <v>39692</v>
      </c>
      <c r="L24" s="5">
        <v>39722</v>
      </c>
      <c r="M24" s="5">
        <v>39753</v>
      </c>
      <c r="N24" s="5">
        <v>39783</v>
      </c>
      <c r="O24" s="41">
        <v>2008</v>
      </c>
    </row>
    <row r="25" spans="1:15" ht="12.75">
      <c r="A25" s="2" t="s">
        <v>7</v>
      </c>
      <c r="B25" s="2" t="s">
        <v>15</v>
      </c>
      <c r="C25" s="1">
        <v>14382.344848632812</v>
      </c>
      <c r="D25" s="1">
        <v>8263.926467895508</v>
      </c>
      <c r="E25" s="1">
        <v>4998.618217468262</v>
      </c>
      <c r="F25" s="1">
        <v>2959.1550903320312</v>
      </c>
      <c r="G25" s="1">
        <v>17791.16223859787</v>
      </c>
      <c r="H25" s="1">
        <v>39351.31591796875</v>
      </c>
      <c r="I25" s="1">
        <v>50128.877868652344</v>
      </c>
      <c r="J25" s="1">
        <v>47858.94081878662</v>
      </c>
      <c r="K25" s="1">
        <v>26874.70050048828</v>
      </c>
      <c r="L25" s="1">
        <v>16981.69400024414</v>
      </c>
      <c r="M25" s="1">
        <v>13731.04476928711</v>
      </c>
      <c r="N25" s="1">
        <v>17410.661743164062</v>
      </c>
      <c r="O25" s="25">
        <v>260732.4424815178</v>
      </c>
    </row>
    <row r="26" spans="1:15" ht="12.75">
      <c r="A26" s="2" t="s">
        <v>7</v>
      </c>
      <c r="B26" s="2" t="s">
        <v>16</v>
      </c>
      <c r="C26" s="1">
        <v>22.18759203888476</v>
      </c>
      <c r="D26" s="1">
        <v>106.46241092681885</v>
      </c>
      <c r="E26" s="1">
        <v>11294.022216796875</v>
      </c>
      <c r="F26" s="1">
        <v>73077.021484375</v>
      </c>
      <c r="G26" s="1">
        <v>102.28134942054749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5">
        <v>84601.97505355813</v>
      </c>
    </row>
    <row r="27" spans="1:15" ht="13.5" thickBot="1">
      <c r="A27" s="2" t="s">
        <v>7</v>
      </c>
      <c r="B27" s="2" t="s">
        <v>17</v>
      </c>
      <c r="C27" s="3">
        <v>19775.739013671875</v>
      </c>
      <c r="D27" s="3">
        <v>16367.446044921875</v>
      </c>
      <c r="E27" s="3">
        <v>16556.67578125</v>
      </c>
      <c r="F27" s="3">
        <v>11225.713134765625</v>
      </c>
      <c r="G27" s="3">
        <v>16663.75</v>
      </c>
      <c r="H27" s="3">
        <v>20508.8046875</v>
      </c>
      <c r="I27" s="3">
        <v>21383.1884765625</v>
      </c>
      <c r="J27" s="3">
        <v>21397.87158203125</v>
      </c>
      <c r="K27" s="3">
        <v>18801.49462890625</v>
      </c>
      <c r="L27" s="3">
        <v>16588.479248046875</v>
      </c>
      <c r="M27" s="3">
        <v>18886.540771484375</v>
      </c>
      <c r="N27" s="3">
        <v>20219.79296875</v>
      </c>
      <c r="O27" s="42">
        <v>218375.49633789062</v>
      </c>
    </row>
    <row r="28" spans="1:15" ht="13.5" thickTop="1">
      <c r="A28" s="2" t="s">
        <v>7</v>
      </c>
      <c r="B28" s="2" t="s">
        <v>18</v>
      </c>
      <c r="C28" s="1">
        <v>34180.271484375</v>
      </c>
      <c r="D28" s="1">
        <v>24737.83544921875</v>
      </c>
      <c r="E28" s="1">
        <v>32849.31689453125</v>
      </c>
      <c r="F28" s="1">
        <v>87261.888671875</v>
      </c>
      <c r="G28" s="1">
        <v>34557.193115234375</v>
      </c>
      <c r="H28" s="1">
        <v>59860.12109375</v>
      </c>
      <c r="I28" s="1">
        <v>71512.06689453125</v>
      </c>
      <c r="J28" s="1">
        <v>69256.8115234375</v>
      </c>
      <c r="K28" s="1">
        <v>45676.1953125</v>
      </c>
      <c r="L28" s="1">
        <v>33570.17431640625</v>
      </c>
      <c r="M28" s="1">
        <v>32617.58642578125</v>
      </c>
      <c r="N28" s="1">
        <v>37630.45361328125</v>
      </c>
      <c r="O28" s="25">
        <v>563709.9147949219</v>
      </c>
    </row>
    <row r="29" spans="3:15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</row>
    <row r="30" spans="1:15" ht="12.75">
      <c r="A30" s="2" t="s">
        <v>7</v>
      </c>
      <c r="B30" s="2" t="s">
        <v>19</v>
      </c>
      <c r="C30" s="1">
        <v>941103.625</v>
      </c>
      <c r="D30" s="1">
        <v>479817.27734375</v>
      </c>
      <c r="E30" s="1">
        <v>292689.70947265625</v>
      </c>
      <c r="F30" s="1">
        <v>99721.9599609375</v>
      </c>
      <c r="G30" s="1">
        <v>774902.8630065918</v>
      </c>
      <c r="H30" s="1">
        <v>2026158.7451171875</v>
      </c>
      <c r="I30" s="1">
        <v>2775439.2275390625</v>
      </c>
      <c r="J30" s="1">
        <v>2620979.8764648438</v>
      </c>
      <c r="K30" s="1">
        <v>1287611.255859375</v>
      </c>
      <c r="L30" s="1">
        <v>492512.26318359375</v>
      </c>
      <c r="M30" s="1">
        <v>514467.77734375</v>
      </c>
      <c r="N30" s="1">
        <v>854420.9765625</v>
      </c>
      <c r="O30" s="25">
        <v>13159825.556854248</v>
      </c>
    </row>
    <row r="31" spans="1:15" ht="12.75">
      <c r="A31" s="2" t="s">
        <v>7</v>
      </c>
      <c r="B31" s="2" t="s">
        <v>20</v>
      </c>
      <c r="C31" s="1">
        <v>5616.72753572464</v>
      </c>
      <c r="D31" s="1">
        <v>31460.0576171875</v>
      </c>
      <c r="E31" s="1">
        <v>612227.24609375</v>
      </c>
      <c r="F31" s="1">
        <v>3226068.3125</v>
      </c>
      <c r="G31" s="1">
        <v>16177.964935302734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5">
        <v>3891550.308681965</v>
      </c>
    </row>
    <row r="32" spans="1:15" ht="13.5" thickBot="1">
      <c r="A32" s="2" t="s">
        <v>7</v>
      </c>
      <c r="B32" s="2" t="s">
        <v>21</v>
      </c>
      <c r="C32" s="3">
        <v>1098161.828125</v>
      </c>
      <c r="D32" s="3">
        <v>910522.46875</v>
      </c>
      <c r="E32" s="3">
        <v>837550.1171875</v>
      </c>
      <c r="F32" s="3">
        <v>509818.23828125</v>
      </c>
      <c r="G32" s="3">
        <v>677836.53125</v>
      </c>
      <c r="H32" s="3">
        <v>942606.40625</v>
      </c>
      <c r="I32" s="3">
        <v>1216556.71875</v>
      </c>
      <c r="J32" s="3">
        <v>1178056.53125</v>
      </c>
      <c r="K32" s="3">
        <v>830093.7265625</v>
      </c>
      <c r="L32" s="3">
        <v>670174.390625</v>
      </c>
      <c r="M32" s="3">
        <v>780756.1953125</v>
      </c>
      <c r="N32" s="3">
        <v>928674.375</v>
      </c>
      <c r="O32" s="42">
        <v>10580807.52734375</v>
      </c>
    </row>
    <row r="33" spans="1:15" ht="13.5" thickTop="1">
      <c r="A33" s="2" t="s">
        <v>7</v>
      </c>
      <c r="B33" s="2" t="s">
        <v>22</v>
      </c>
      <c r="C33" s="1">
        <v>2044882.21875</v>
      </c>
      <c r="D33" s="1">
        <v>1421799.7578125</v>
      </c>
      <c r="E33" s="1">
        <v>1742467.015625</v>
      </c>
      <c r="F33" s="1">
        <v>3835608.75</v>
      </c>
      <c r="G33" s="1">
        <v>1468917.3828125</v>
      </c>
      <c r="H33" s="1">
        <v>2968765.0703125</v>
      </c>
      <c r="I33" s="1">
        <v>3991995.921875</v>
      </c>
      <c r="J33" s="1">
        <v>3799036.3125</v>
      </c>
      <c r="K33" s="1">
        <v>2117704.984375</v>
      </c>
      <c r="L33" s="1">
        <v>1162686.6875</v>
      </c>
      <c r="M33" s="1">
        <v>1295223.9375</v>
      </c>
      <c r="N33" s="1">
        <v>1783095.34375</v>
      </c>
      <c r="O33" s="25">
        <v>27632183.3828125</v>
      </c>
    </row>
    <row r="35" spans="3:15" ht="12.75">
      <c r="C35" s="5">
        <v>39814</v>
      </c>
      <c r="D35" s="5">
        <v>39845</v>
      </c>
      <c r="E35" s="5">
        <v>39873</v>
      </c>
      <c r="F35" s="5">
        <v>39904</v>
      </c>
      <c r="G35" s="5">
        <v>39934</v>
      </c>
      <c r="H35" s="5">
        <v>39965</v>
      </c>
      <c r="I35" s="5">
        <v>39995</v>
      </c>
      <c r="J35" s="5">
        <v>40026</v>
      </c>
      <c r="K35" s="5">
        <v>40057</v>
      </c>
      <c r="L35" s="5">
        <v>40087</v>
      </c>
      <c r="M35" s="5">
        <v>40118</v>
      </c>
      <c r="N35" s="5">
        <v>40148</v>
      </c>
      <c r="O35" s="41">
        <v>2009</v>
      </c>
    </row>
    <row r="36" spans="1:15" ht="12.75">
      <c r="A36" s="2" t="s">
        <v>7</v>
      </c>
      <c r="B36" s="2" t="s">
        <v>15</v>
      </c>
      <c r="C36" s="1">
        <v>12994.634582519531</v>
      </c>
      <c r="D36" s="1">
        <v>7979.65559387207</v>
      </c>
      <c r="E36" s="1">
        <v>4513.928865432739</v>
      </c>
      <c r="F36" s="1">
        <v>2043.926661491394</v>
      </c>
      <c r="G36" s="1">
        <v>16331.725502490997</v>
      </c>
      <c r="H36" s="1">
        <v>38322.09262084961</v>
      </c>
      <c r="I36" s="1">
        <v>48285.947677612305</v>
      </c>
      <c r="J36" s="1">
        <v>45614.10285949707</v>
      </c>
      <c r="K36" s="1">
        <v>29167.083408355713</v>
      </c>
      <c r="L36" s="1">
        <v>8862.696342468262</v>
      </c>
      <c r="M36" s="1">
        <v>10694.172805786133</v>
      </c>
      <c r="N36" s="1">
        <v>15855.95654296875</v>
      </c>
      <c r="O36" s="25">
        <v>240665.92346334457</v>
      </c>
    </row>
    <row r="37" spans="1:15" ht="12.75">
      <c r="A37" s="2" t="s">
        <v>7</v>
      </c>
      <c r="B37" s="2" t="s">
        <v>16</v>
      </c>
      <c r="C37" s="1">
        <v>0</v>
      </c>
      <c r="D37" s="1">
        <v>0</v>
      </c>
      <c r="E37" s="1">
        <v>26435.3173828125</v>
      </c>
      <c r="F37" s="1">
        <v>128154.5625</v>
      </c>
      <c r="G37" s="1">
        <v>125.85904359817505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5">
        <v>154715.73892641068</v>
      </c>
    </row>
    <row r="38" spans="1:15" ht="13.5" thickBot="1">
      <c r="A38" s="2" t="s">
        <v>7</v>
      </c>
      <c r="B38" s="2" t="s">
        <v>17</v>
      </c>
      <c r="C38" s="3">
        <v>19514.44189453125</v>
      </c>
      <c r="D38" s="3">
        <v>17157.713623046875</v>
      </c>
      <c r="E38" s="3">
        <v>16023.053466796875</v>
      </c>
      <c r="F38" s="3">
        <v>7498.875244140625</v>
      </c>
      <c r="G38" s="3">
        <v>17989.379638671875</v>
      </c>
      <c r="H38" s="3">
        <v>19777.9736328125</v>
      </c>
      <c r="I38" s="3">
        <v>21486.6923828125</v>
      </c>
      <c r="J38" s="3">
        <v>21874.11328125</v>
      </c>
      <c r="K38" s="3">
        <v>19062.144775390625</v>
      </c>
      <c r="L38" s="3">
        <v>17204.648193359375</v>
      </c>
      <c r="M38" s="3">
        <v>18115.4736328125</v>
      </c>
      <c r="N38" s="3">
        <v>21598.3134765625</v>
      </c>
      <c r="O38" s="42">
        <v>217302.8232421875</v>
      </c>
    </row>
    <row r="39" spans="1:15" ht="13.5" thickTop="1">
      <c r="A39" s="2" t="s">
        <v>7</v>
      </c>
      <c r="B39" s="2" t="s">
        <v>18</v>
      </c>
      <c r="C39" s="1">
        <v>32509.07568359375</v>
      </c>
      <c r="D39" s="1">
        <v>25137.36865234375</v>
      </c>
      <c r="E39" s="1">
        <v>46972.3017578125</v>
      </c>
      <c r="F39" s="1">
        <v>137697.37109375</v>
      </c>
      <c r="G39" s="1">
        <v>34446.964111328125</v>
      </c>
      <c r="H39" s="1">
        <v>58100.06787109375</v>
      </c>
      <c r="I39" s="1">
        <v>69772.64013671875</v>
      </c>
      <c r="J39" s="1">
        <v>67488.21435546875</v>
      </c>
      <c r="K39" s="1">
        <v>48229.22900390625</v>
      </c>
      <c r="L39" s="1">
        <v>26067.343505859375</v>
      </c>
      <c r="M39" s="1">
        <v>28809.647216796875</v>
      </c>
      <c r="N39" s="1">
        <v>37454.27001953125</v>
      </c>
      <c r="O39" s="25">
        <v>612684.4934082031</v>
      </c>
    </row>
    <row r="40" spans="3:15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</row>
    <row r="41" spans="1:15" ht="12.75">
      <c r="A41" s="2" t="s">
        <v>7</v>
      </c>
      <c r="B41" s="2" t="s">
        <v>19</v>
      </c>
      <c r="C41" s="1">
        <v>870847.892578125</v>
      </c>
      <c r="D41" s="1">
        <v>522446.513671875</v>
      </c>
      <c r="E41" s="1">
        <v>279162.22509765625</v>
      </c>
      <c r="F41" s="1">
        <v>83185.34538269043</v>
      </c>
      <c r="G41" s="1">
        <v>739270.424987793</v>
      </c>
      <c r="H41" s="1">
        <v>1939300.3544921875</v>
      </c>
      <c r="I41" s="1">
        <v>2669104.4497070312</v>
      </c>
      <c r="J41" s="1">
        <v>2524781.26171875</v>
      </c>
      <c r="K41" s="1">
        <v>1509016.1579589844</v>
      </c>
      <c r="L41" s="1">
        <v>266709.2489013672</v>
      </c>
      <c r="M41" s="1">
        <v>441494.99365234375</v>
      </c>
      <c r="N41" s="1">
        <v>841008.888671875</v>
      </c>
      <c r="O41" s="25">
        <v>12686327.756820679</v>
      </c>
    </row>
    <row r="42" spans="1:15" ht="12.75">
      <c r="A42" s="2" t="s">
        <v>7</v>
      </c>
      <c r="B42" s="2" t="s">
        <v>20</v>
      </c>
      <c r="C42" s="1">
        <v>0</v>
      </c>
      <c r="D42" s="1">
        <v>0</v>
      </c>
      <c r="E42" s="1">
        <v>1098302.515625</v>
      </c>
      <c r="F42" s="1">
        <v>5899877</v>
      </c>
      <c r="G42" s="1">
        <v>9327.505340576172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25">
        <v>7007507.020965576</v>
      </c>
    </row>
    <row r="43" spans="1:15" ht="13.5" thickBot="1">
      <c r="A43" s="2" t="s">
        <v>7</v>
      </c>
      <c r="B43" s="2" t="s">
        <v>21</v>
      </c>
      <c r="C43" s="3">
        <v>1041329.625</v>
      </c>
      <c r="D43" s="3">
        <v>960305.6875</v>
      </c>
      <c r="E43" s="3">
        <v>835693.3984375</v>
      </c>
      <c r="F43" s="3">
        <v>356048.6953125</v>
      </c>
      <c r="G43" s="3">
        <v>763763.9765625</v>
      </c>
      <c r="H43" s="3">
        <v>909743.78125</v>
      </c>
      <c r="I43" s="3">
        <v>1224094.625</v>
      </c>
      <c r="J43" s="3">
        <v>1273536.8125</v>
      </c>
      <c r="K43" s="3">
        <v>860138.7421875</v>
      </c>
      <c r="L43" s="3">
        <v>678464.328125</v>
      </c>
      <c r="M43" s="3">
        <v>760635.2265625</v>
      </c>
      <c r="N43" s="3">
        <v>985982.171875</v>
      </c>
      <c r="O43" s="42">
        <v>10649737.0703125</v>
      </c>
    </row>
    <row r="44" spans="1:15" ht="13.5" thickTop="1">
      <c r="A44" s="2" t="s">
        <v>7</v>
      </c>
      <c r="B44" s="2" t="s">
        <v>22</v>
      </c>
      <c r="C44" s="1">
        <v>1912177.578125</v>
      </c>
      <c r="D44" s="1">
        <v>1482752.171875</v>
      </c>
      <c r="E44" s="1">
        <v>2213158.0625</v>
      </c>
      <c r="F44" s="1">
        <v>6339111.0625</v>
      </c>
      <c r="G44" s="1">
        <v>1512361.96875</v>
      </c>
      <c r="H44" s="1">
        <v>2849044.1796875</v>
      </c>
      <c r="I44" s="1">
        <v>3893198.953125</v>
      </c>
      <c r="J44" s="1">
        <v>3798318</v>
      </c>
      <c r="K44" s="1">
        <v>2369154.9140625</v>
      </c>
      <c r="L44" s="1">
        <v>945173.578125</v>
      </c>
      <c r="M44" s="1">
        <v>1202130.21875</v>
      </c>
      <c r="N44" s="1">
        <v>1826991</v>
      </c>
      <c r="O44" s="25">
        <v>30343571.6875</v>
      </c>
    </row>
  </sheetData>
  <printOptions horizontalCentered="1" verticalCentered="1"/>
  <pageMargins left="0.25" right="0.25" top="0.5" bottom="0.25" header="0.5" footer="0.5"/>
  <pageSetup fitToHeight="2"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6.421875" style="0" bestFit="1" customWidth="1"/>
    <col min="3" max="6" width="6.8515625" style="0" bestFit="1" customWidth="1"/>
    <col min="7" max="7" width="10.421875" style="0" bestFit="1" customWidth="1"/>
    <col min="8" max="8" width="11.421875" style="0" bestFit="1" customWidth="1"/>
    <col min="9" max="9" width="11.00390625" style="0" bestFit="1" customWidth="1"/>
    <col min="10" max="10" width="11.421875" style="0" bestFit="1" customWidth="1"/>
    <col min="11" max="11" width="11.00390625" style="0" bestFit="1" customWidth="1"/>
    <col min="12" max="13" width="6.8515625" style="0" bestFit="1" customWidth="1"/>
    <col min="14" max="14" width="8.00390625" style="0" bestFit="1" customWidth="1"/>
    <col min="15" max="15" width="14.00390625" style="26" bestFit="1" customWidth="1"/>
    <col min="16" max="19" width="6.8515625" style="0" bestFit="1" customWidth="1"/>
    <col min="20" max="20" width="10.28125" style="0" bestFit="1" customWidth="1"/>
    <col min="21" max="21" width="10.57421875" style="0" bestFit="1" customWidth="1"/>
    <col min="22" max="22" width="10.421875" style="0" bestFit="1" customWidth="1"/>
    <col min="23" max="23" width="10.57421875" style="0" bestFit="1" customWidth="1"/>
    <col min="24" max="24" width="10.28125" style="0" bestFit="1" customWidth="1"/>
    <col min="25" max="27" width="6.8515625" style="0" bestFit="1" customWidth="1"/>
    <col min="28" max="28" width="13.421875" style="26" bestFit="1" customWidth="1"/>
  </cols>
  <sheetData>
    <row r="1" spans="1:28" s="6" customFormat="1" ht="12.75">
      <c r="A1" s="64" t="s">
        <v>31</v>
      </c>
      <c r="C1" s="81" t="s">
        <v>2</v>
      </c>
      <c r="D1" s="81" t="s">
        <v>2</v>
      </c>
      <c r="E1" s="81" t="s">
        <v>2</v>
      </c>
      <c r="F1" s="81" t="s">
        <v>2</v>
      </c>
      <c r="G1" s="81" t="s">
        <v>2</v>
      </c>
      <c r="H1" s="81" t="s">
        <v>2</v>
      </c>
      <c r="I1" s="81" t="s">
        <v>2</v>
      </c>
      <c r="J1" s="81" t="s">
        <v>2</v>
      </c>
      <c r="K1" s="81" t="s">
        <v>2</v>
      </c>
      <c r="L1" s="81" t="s">
        <v>2</v>
      </c>
      <c r="M1" s="81" t="s">
        <v>2</v>
      </c>
      <c r="N1" s="81" t="s">
        <v>2</v>
      </c>
      <c r="O1" s="86" t="s">
        <v>3</v>
      </c>
      <c r="P1" s="81" t="s">
        <v>4</v>
      </c>
      <c r="Q1" s="81" t="s">
        <v>4</v>
      </c>
      <c r="R1" s="81" t="s">
        <v>4</v>
      </c>
      <c r="S1" s="81" t="s">
        <v>4</v>
      </c>
      <c r="T1" s="81" t="s">
        <v>4</v>
      </c>
      <c r="U1" s="81" t="s">
        <v>4</v>
      </c>
      <c r="V1" s="81" t="s">
        <v>4</v>
      </c>
      <c r="W1" s="81" t="s">
        <v>4</v>
      </c>
      <c r="X1" s="81" t="s">
        <v>4</v>
      </c>
      <c r="Y1" s="81" t="s">
        <v>4</v>
      </c>
      <c r="Z1" s="81" t="s">
        <v>4</v>
      </c>
      <c r="AA1" s="81" t="s">
        <v>4</v>
      </c>
      <c r="AB1" s="86" t="s">
        <v>5</v>
      </c>
    </row>
    <row r="2" spans="1:28" s="11" customFormat="1" ht="12.75">
      <c r="A2" s="11" t="s">
        <v>0</v>
      </c>
      <c r="B2" s="11" t="s">
        <v>1</v>
      </c>
      <c r="C2" s="82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2">
        <v>8</v>
      </c>
      <c r="K2" s="82">
        <v>9</v>
      </c>
      <c r="L2" s="82">
        <v>10</v>
      </c>
      <c r="M2" s="82">
        <v>11</v>
      </c>
      <c r="N2" s="82">
        <v>12</v>
      </c>
      <c r="O2" s="87"/>
      <c r="P2" s="82">
        <v>1</v>
      </c>
      <c r="Q2" s="82">
        <v>2</v>
      </c>
      <c r="R2" s="82">
        <v>3</v>
      </c>
      <c r="S2" s="82">
        <v>4</v>
      </c>
      <c r="T2" s="82">
        <v>5</v>
      </c>
      <c r="U2" s="82">
        <v>6</v>
      </c>
      <c r="V2" s="82">
        <v>7</v>
      </c>
      <c r="W2" s="82">
        <v>8</v>
      </c>
      <c r="X2" s="82">
        <v>9</v>
      </c>
      <c r="Y2" s="82">
        <v>10</v>
      </c>
      <c r="Z2" s="82">
        <v>11</v>
      </c>
      <c r="AA2" s="82">
        <v>12</v>
      </c>
      <c r="AB2" s="87"/>
    </row>
    <row r="3" spans="2:28" s="18" customFormat="1" ht="12.75">
      <c r="B3" s="29" t="s">
        <v>29</v>
      </c>
      <c r="C3" s="28"/>
      <c r="D3" s="28"/>
      <c r="E3" s="31"/>
      <c r="F3" s="31"/>
      <c r="G3" s="30">
        <v>982.5329623412572</v>
      </c>
      <c r="H3" s="30">
        <v>1036.7777548409933</v>
      </c>
      <c r="I3" s="30">
        <v>1086.2778788931246</v>
      </c>
      <c r="J3" s="30">
        <v>1157.122244601073</v>
      </c>
      <c r="K3" s="30">
        <v>1283.506899711729</v>
      </c>
      <c r="L3" s="31"/>
      <c r="M3" s="31"/>
      <c r="N3" s="31"/>
      <c r="O3" s="32"/>
      <c r="P3" s="28"/>
      <c r="Q3" s="28"/>
      <c r="R3" s="31"/>
      <c r="S3" s="31"/>
      <c r="T3" s="30">
        <v>982.5329623412572</v>
      </c>
      <c r="U3" s="30">
        <v>1036.7777548409933</v>
      </c>
      <c r="V3" s="30">
        <v>1086.2778788931246</v>
      </c>
      <c r="W3" s="30">
        <v>1157.122244601073</v>
      </c>
      <c r="X3" s="30">
        <v>1283.506899711729</v>
      </c>
      <c r="Y3" s="31"/>
      <c r="Z3" s="31"/>
      <c r="AA3" s="31"/>
      <c r="AB3" s="67"/>
    </row>
    <row r="4" spans="1:28" ht="12.75">
      <c r="A4" t="s">
        <v>6</v>
      </c>
      <c r="B4">
        <v>2006</v>
      </c>
      <c r="C4" s="9">
        <f>C3*'NOX Tons'!C3</f>
        <v>0</v>
      </c>
      <c r="D4" s="9">
        <f>D3*'NOX Tons'!D3</f>
        <v>0</v>
      </c>
      <c r="E4" s="9">
        <f>E3*'NOX Tons'!E3</f>
        <v>0</v>
      </c>
      <c r="F4" s="9">
        <f>F3*'NOX Tons'!F3</f>
        <v>0</v>
      </c>
      <c r="G4" s="9">
        <f>G3*'NOX Tons'!G3</f>
        <v>82252.30482055596</v>
      </c>
      <c r="H4" s="9">
        <f>H3*'NOX Tons'!H3</f>
        <v>87855.4788597442</v>
      </c>
      <c r="I4" s="9">
        <f>I3*'NOX Tons'!I3</f>
        <v>97369.59324482991</v>
      </c>
      <c r="J4" s="9">
        <f>J3*'NOX Tons'!J3</f>
        <v>103270.9841936119</v>
      </c>
      <c r="K4" s="9">
        <f>K3*'NOX Tons'!K3</f>
        <v>108027.71808212061</v>
      </c>
      <c r="L4" s="9">
        <f>L3*'NOX Tons'!L3</f>
        <v>0</v>
      </c>
      <c r="M4" s="9">
        <f>M3*'NOX Tons'!M3</f>
        <v>0</v>
      </c>
      <c r="N4" s="9">
        <f>N3*'NOX Tons'!N3</f>
        <v>0</v>
      </c>
      <c r="O4" s="65">
        <f>SUM(C4:N4)</f>
        <v>478776.07920086256</v>
      </c>
      <c r="P4" s="9">
        <f>P3*'NOX Tons'!P3</f>
        <v>0</v>
      </c>
      <c r="Q4" s="9">
        <f>Q3*'NOX Tons'!Q3</f>
        <v>0</v>
      </c>
      <c r="R4" s="9">
        <f>R3*'NOX Tons'!R3</f>
        <v>0</v>
      </c>
      <c r="S4" s="9">
        <f>S3*'NOX Tons'!S3</f>
        <v>0</v>
      </c>
      <c r="T4" s="9">
        <f>T3*'NOX Tons'!T3</f>
        <v>6119.216768307554</v>
      </c>
      <c r="U4" s="9">
        <f>U3*'NOX Tons'!U3</f>
        <v>2261.4109481971377</v>
      </c>
      <c r="V4" s="9">
        <f>V3*'NOX Tons'!V3</f>
        <v>1002.1178288549055</v>
      </c>
      <c r="W4" s="9">
        <f>W3*'NOX Tons'!W3</f>
        <v>1057.5871454733883</v>
      </c>
      <c r="X4" s="9">
        <f>X3*'NOX Tons'!X3</f>
        <v>4260.765060294318</v>
      </c>
      <c r="Y4" s="9">
        <f>Y3*'NOX Tons'!Y3</f>
        <v>0</v>
      </c>
      <c r="Z4" s="9">
        <f>Z3*'NOX Tons'!Z3</f>
        <v>0</v>
      </c>
      <c r="AA4" s="9">
        <f>AA3*'NOX Tons'!AA3</f>
        <v>0</v>
      </c>
      <c r="AB4" s="65">
        <f>SUM(P4:AA4)</f>
        <v>14701.097751127303</v>
      </c>
    </row>
    <row r="5" spans="1:28" ht="12.75">
      <c r="A5" t="s">
        <v>8</v>
      </c>
      <c r="B5">
        <v>2006</v>
      </c>
      <c r="C5" s="9">
        <f>C3*'NOX Tons'!C4</f>
        <v>0</v>
      </c>
      <c r="D5" s="9">
        <f>D3*'NOX Tons'!D4</f>
        <v>0</v>
      </c>
      <c r="E5" s="9">
        <f>E3*'NOX Tons'!E4</f>
        <v>0</v>
      </c>
      <c r="F5" s="9">
        <f>F3*'NOX Tons'!F4</f>
        <v>0</v>
      </c>
      <c r="G5" s="9">
        <f>G3*'NOX Tons'!G4</f>
        <v>8935.556253277415</v>
      </c>
      <c r="H5" s="9">
        <f>H3*'NOX Tons'!H4</f>
        <v>79564.64723899396</v>
      </c>
      <c r="I5" s="9">
        <f>I3*'NOX Tons'!I4</f>
        <v>104387.22912780767</v>
      </c>
      <c r="J5" s="9">
        <f>J3*'NOX Tons'!J4</f>
        <v>110077.73337399673</v>
      </c>
      <c r="K5" s="9">
        <f>K3*'NOX Tons'!K4</f>
        <v>77141.46296312749</v>
      </c>
      <c r="L5" s="9">
        <f>L3*'NOX Tons'!L4</f>
        <v>0</v>
      </c>
      <c r="M5" s="9">
        <f>M3*'NOX Tons'!M4</f>
        <v>0</v>
      </c>
      <c r="N5" s="9">
        <f>N3*'NOX Tons'!N4</f>
        <v>0</v>
      </c>
      <c r="O5" s="65">
        <f>SUM(C5:N5)</f>
        <v>380106.62895720324</v>
      </c>
      <c r="P5" s="9">
        <f>P3*'NOX Tons'!P4</f>
        <v>0</v>
      </c>
      <c r="Q5" s="9">
        <f>Q3*'NOX Tons'!Q4</f>
        <v>0</v>
      </c>
      <c r="R5" s="9">
        <f>R3*'NOX Tons'!R4</f>
        <v>0</v>
      </c>
      <c r="S5" s="9">
        <f>S3*'NOX Tons'!S4</f>
        <v>0</v>
      </c>
      <c r="T5" s="9">
        <f>T3*'NOX Tons'!T4</f>
        <v>10343.359168462492</v>
      </c>
      <c r="U5" s="9">
        <f>U3*'NOX Tons'!U4</f>
        <v>38081.0397610063</v>
      </c>
      <c r="V5" s="9">
        <f>V3*'NOX Tons'!V4</f>
        <v>32362.64094077201</v>
      </c>
      <c r="W5" s="9">
        <f>W3*'NOX Tons'!W4</f>
        <v>39985.24674359924</v>
      </c>
      <c r="X5" s="9">
        <f>X3*'NOX Tons'!X4</f>
        <v>58259.999257548705</v>
      </c>
      <c r="Y5" s="9">
        <f>Y3*'NOX Tons'!Y4</f>
        <v>0</v>
      </c>
      <c r="Z5" s="9">
        <f>Z3*'NOX Tons'!Z4</f>
        <v>0</v>
      </c>
      <c r="AA5" s="9">
        <f>AA3*'NOX Tons'!AA4</f>
        <v>0</v>
      </c>
      <c r="AB5" s="65">
        <f>SUM(P5:AA5)</f>
        <v>179032.28587138874</v>
      </c>
    </row>
    <row r="6" spans="1:28" ht="12.75">
      <c r="A6" t="s">
        <v>9</v>
      </c>
      <c r="B6">
        <v>2006</v>
      </c>
      <c r="C6" s="9">
        <f>C3*'NOX Tons'!C5</f>
        <v>0</v>
      </c>
      <c r="D6" s="9">
        <f>D3*'NOX Tons'!D5</f>
        <v>0</v>
      </c>
      <c r="E6" s="9">
        <f>E3*'NOX Tons'!E5</f>
        <v>0</v>
      </c>
      <c r="F6" s="9">
        <f>F3*'NOX Tons'!F5</f>
        <v>0</v>
      </c>
      <c r="G6" s="9">
        <f>G3*'NOX Tons'!G5</f>
        <v>216.09309053844154</v>
      </c>
      <c r="H6" s="9">
        <f>H3*'NOX Tons'!H5</f>
        <v>493.9986251300386</v>
      </c>
      <c r="I6" s="9">
        <f>I3*'NOX Tons'!I5</f>
        <v>1373.0245552842066</v>
      </c>
      <c r="J6" s="9">
        <f>J3*'NOX Tons'!J5</f>
        <v>1215.3662140135477</v>
      </c>
      <c r="K6" s="9">
        <f>K3*'NOX Tons'!K5</f>
        <v>109.10442018650102</v>
      </c>
      <c r="L6" s="9">
        <f>L3*'NOX Tons'!L5</f>
        <v>0</v>
      </c>
      <c r="M6" s="9">
        <f>M3*'NOX Tons'!M5</f>
        <v>0</v>
      </c>
      <c r="N6" s="9">
        <f>N3*'NOX Tons'!N5</f>
        <v>0</v>
      </c>
      <c r="O6" s="65">
        <f aca="true" t="shared" si="0" ref="O6:O41">SUM(C6:N6)</f>
        <v>3407.5869051527357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65">
        <v>0</v>
      </c>
    </row>
    <row r="7" spans="1:28" ht="12.75">
      <c r="A7" t="s">
        <v>10</v>
      </c>
      <c r="B7">
        <v>2006</v>
      </c>
      <c r="C7" s="9">
        <f>C3*'NOX Tons'!C6</f>
        <v>0</v>
      </c>
      <c r="D7" s="9">
        <f>D3*'NOX Tons'!D6</f>
        <v>0</v>
      </c>
      <c r="E7" s="9">
        <f>E3*'NOX Tons'!E6</f>
        <v>0</v>
      </c>
      <c r="F7" s="9">
        <f>F3*'NOX Tons'!F6</f>
        <v>0</v>
      </c>
      <c r="G7" s="9">
        <f>G3*'NOX Tons'!G6</f>
        <v>108.6861486725723</v>
      </c>
      <c r="H7" s="9">
        <f>H3*'NOX Tons'!H6</f>
        <v>220.23980495041073</v>
      </c>
      <c r="I7" s="9">
        <f>I3*'NOX Tons'!I6</f>
        <v>590.1807961489626</v>
      </c>
      <c r="J7" s="9">
        <f>J3*'NOX Tons'!J6</f>
        <v>553.5956967513004</v>
      </c>
      <c r="K7" s="9">
        <f>K3*'NOX Tons'!K6</f>
        <v>63.85566586807898</v>
      </c>
      <c r="L7" s="9">
        <f>L3*'NOX Tons'!L6</f>
        <v>0</v>
      </c>
      <c r="M7" s="9">
        <f>M3*'NOX Tons'!M6</f>
        <v>0</v>
      </c>
      <c r="N7" s="9">
        <f>N3*'NOX Tons'!N6</f>
        <v>0</v>
      </c>
      <c r="O7" s="65">
        <f t="shared" si="0"/>
        <v>1536.558112391325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65">
        <v>0</v>
      </c>
    </row>
    <row r="8" spans="1:28" ht="12.75">
      <c r="A8" t="s">
        <v>11</v>
      </c>
      <c r="B8">
        <v>2006</v>
      </c>
      <c r="C8" s="9">
        <f>C3*'NOX Tons'!C7</f>
        <v>0</v>
      </c>
      <c r="D8" s="9">
        <f>D3*'NOX Tons'!D7</f>
        <v>0</v>
      </c>
      <c r="E8" s="9">
        <f>E3*'NOX Tons'!E7</f>
        <v>0</v>
      </c>
      <c r="F8" s="9">
        <f>F3*'NOX Tons'!F7</f>
        <v>0</v>
      </c>
      <c r="G8" s="9">
        <f>G3*'NOX Tons'!G7</f>
        <v>244.2167883201625</v>
      </c>
      <c r="H8" s="9">
        <f>H3*'NOX Tons'!H7</f>
        <v>399.2529569478259</v>
      </c>
      <c r="I8" s="9">
        <f>I3*'NOX Tons'!I7</f>
        <v>903.8135346745651</v>
      </c>
      <c r="J8" s="9">
        <f>J3*'NOX Tons'!J7</f>
        <v>985.9639838140356</v>
      </c>
      <c r="K8" s="9">
        <f>K3*'NOX Tons'!K7</f>
        <v>64.29209620229713</v>
      </c>
      <c r="L8" s="9">
        <f>L3*'NOX Tons'!L7</f>
        <v>0</v>
      </c>
      <c r="M8" s="9">
        <f>M3*'NOX Tons'!M7</f>
        <v>0</v>
      </c>
      <c r="N8" s="9">
        <f>N3*'NOX Tons'!N7</f>
        <v>0</v>
      </c>
      <c r="O8" s="65">
        <f t="shared" si="0"/>
        <v>2597.539359958886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65">
        <v>0</v>
      </c>
    </row>
    <row r="9" spans="1:28" ht="12.75">
      <c r="A9" t="s">
        <v>12</v>
      </c>
      <c r="B9">
        <v>2006</v>
      </c>
      <c r="C9" s="9">
        <f>C3*'NOX Tons'!C8</f>
        <v>0</v>
      </c>
      <c r="D9" s="9">
        <f>D3*'NOX Tons'!D8</f>
        <v>0</v>
      </c>
      <c r="E9" s="9">
        <f>E3*'NOX Tons'!E8</f>
        <v>0</v>
      </c>
      <c r="F9" s="9">
        <f>F3*'NOX Tons'!F8</f>
        <v>0</v>
      </c>
      <c r="G9" s="9">
        <f>G3*'NOX Tons'!G8</f>
        <v>851.3098989565925</v>
      </c>
      <c r="H9" s="9">
        <f>H3*'NOX Tons'!H8</f>
        <v>1155.7333618744683</v>
      </c>
      <c r="I9" s="9">
        <f>I3*'NOX Tons'!I8</f>
        <v>3314.943210241538</v>
      </c>
      <c r="J9" s="9">
        <f>J3*'NOX Tons'!J8</f>
        <v>3866.1460072917125</v>
      </c>
      <c r="K9" s="9">
        <f>K3*'NOX Tons'!K8</f>
        <v>457.3824771227033</v>
      </c>
      <c r="L9" s="9">
        <f>L3*'NOX Tons'!L8</f>
        <v>0</v>
      </c>
      <c r="M9" s="9">
        <f>M3*'NOX Tons'!M8</f>
        <v>0</v>
      </c>
      <c r="N9" s="9">
        <f>N3*'NOX Tons'!N8</f>
        <v>0</v>
      </c>
      <c r="O9" s="65">
        <f t="shared" si="0"/>
        <v>9645.514955487013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65">
        <v>0</v>
      </c>
    </row>
    <row r="10" spans="1:28" ht="12.75">
      <c r="A10" t="s">
        <v>13</v>
      </c>
      <c r="B10">
        <v>2006</v>
      </c>
      <c r="C10" s="9">
        <f>C3*'NOX Tons'!C9</f>
        <v>0</v>
      </c>
      <c r="D10" s="9">
        <f>D3*'NOX Tons'!D9</f>
        <v>0</v>
      </c>
      <c r="E10" s="9">
        <f>E3*'NOX Tons'!E9</f>
        <v>0</v>
      </c>
      <c r="F10" s="9">
        <f>F3*'NOX Tons'!F9</f>
        <v>0</v>
      </c>
      <c r="G10" s="9">
        <f>G3*'NOX Tons'!G9</f>
        <v>262.651847633125</v>
      </c>
      <c r="H10" s="9">
        <f>H3*'NOX Tons'!H9</f>
        <v>494.3826206017574</v>
      </c>
      <c r="I10" s="9">
        <f>I3*'NOX Tons'!I9</f>
        <v>1887.0506495582788</v>
      </c>
      <c r="J10" s="9">
        <f>J3*'NOX Tons'!J9</f>
        <v>2218.6576596470222</v>
      </c>
      <c r="K10" s="9">
        <f>K3*'NOX Tons'!K9</f>
        <v>260.7303363283013</v>
      </c>
      <c r="L10" s="9">
        <f>L3*'NOX Tons'!L9</f>
        <v>0</v>
      </c>
      <c r="M10" s="9">
        <f>M3*'NOX Tons'!M9</f>
        <v>0</v>
      </c>
      <c r="N10" s="9">
        <f>N3*'NOX Tons'!N9</f>
        <v>0</v>
      </c>
      <c r="O10" s="65">
        <f t="shared" si="0"/>
        <v>5123.473113768485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65">
        <v>0</v>
      </c>
    </row>
    <row r="11" spans="1:28" ht="12.75">
      <c r="A11" t="s">
        <v>14</v>
      </c>
      <c r="B11">
        <v>2006</v>
      </c>
      <c r="C11" s="9">
        <f>C3*'NOX Tons'!C10</f>
        <v>0</v>
      </c>
      <c r="D11" s="9">
        <f>D3*'NOX Tons'!D10</f>
        <v>0</v>
      </c>
      <c r="E11" s="9">
        <f>E3*'NOX Tons'!E10</f>
        <v>0</v>
      </c>
      <c r="F11" s="9">
        <f>F3*'NOX Tons'!F10</f>
        <v>0</v>
      </c>
      <c r="G11" s="9">
        <f>G3*'NOX Tons'!G10</f>
        <v>654.0819290004524</v>
      </c>
      <c r="H11" s="9">
        <f>H3*'NOX Tons'!H10</f>
        <v>1026.975443072822</v>
      </c>
      <c r="I11" s="9">
        <f>I3*'NOX Tons'!I10</f>
        <v>2959.7063149894816</v>
      </c>
      <c r="J11" s="9">
        <f>J3*'NOX Tons'!J10</f>
        <v>3263.414362946183</v>
      </c>
      <c r="K11" s="9">
        <f>K3*'NOX Tons'!K10</f>
        <v>273.4928824615928</v>
      </c>
      <c r="L11" s="9">
        <f>L3*'NOX Tons'!L10</f>
        <v>0</v>
      </c>
      <c r="M11" s="9">
        <f>M3*'NOX Tons'!M10</f>
        <v>0</v>
      </c>
      <c r="N11" s="9">
        <f>N3*'NOX Tons'!N10</f>
        <v>0</v>
      </c>
      <c r="O11" s="65">
        <f t="shared" si="0"/>
        <v>8177.670932470532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65">
        <v>0</v>
      </c>
    </row>
    <row r="12" spans="2:28" ht="13.5" thickBot="1">
      <c r="B12" s="14" t="s">
        <v>25</v>
      </c>
      <c r="C12" s="15">
        <f>SUM(C4:C11)</f>
        <v>0</v>
      </c>
      <c r="D12" s="15">
        <f>SUM(D4:D11)</f>
        <v>0</v>
      </c>
      <c r="E12" s="15">
        <f aca="true" t="shared" si="1" ref="E12:AB12">SUM(E4:E11)</f>
        <v>0</v>
      </c>
      <c r="F12" s="15">
        <f t="shared" si="1"/>
        <v>0</v>
      </c>
      <c r="G12" s="15">
        <f t="shared" si="1"/>
        <v>93524.90077695473</v>
      </c>
      <c r="H12" s="15">
        <f t="shared" si="1"/>
        <v>171210.7089113155</v>
      </c>
      <c r="I12" s="15">
        <f t="shared" si="1"/>
        <v>212785.54143353458</v>
      </c>
      <c r="J12" s="15">
        <f t="shared" si="1"/>
        <v>225451.8614920724</v>
      </c>
      <c r="K12" s="15">
        <f t="shared" si="1"/>
        <v>186398.03892341763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66">
        <f t="shared" si="1"/>
        <v>889371.0515372948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15">
        <f t="shared" si="1"/>
        <v>0</v>
      </c>
      <c r="T12" s="15">
        <f t="shared" si="1"/>
        <v>16462.575936770045</v>
      </c>
      <c r="U12" s="15">
        <f t="shared" si="1"/>
        <v>40342.45070920344</v>
      </c>
      <c r="V12" s="15">
        <f t="shared" si="1"/>
        <v>33364.75876962692</v>
      </c>
      <c r="W12" s="15">
        <f t="shared" si="1"/>
        <v>41042.83388907262</v>
      </c>
      <c r="X12" s="15">
        <f t="shared" si="1"/>
        <v>62520.76431784302</v>
      </c>
      <c r="Y12" s="15">
        <f t="shared" si="1"/>
        <v>0</v>
      </c>
      <c r="Z12" s="15">
        <f t="shared" si="1"/>
        <v>0</v>
      </c>
      <c r="AA12" s="15">
        <f t="shared" si="1"/>
        <v>0</v>
      </c>
      <c r="AB12" s="66">
        <f t="shared" si="1"/>
        <v>193733.38362251603</v>
      </c>
    </row>
    <row r="13" spans="2:28" ht="13.5" thickTop="1">
      <c r="B13" s="29" t="s">
        <v>29</v>
      </c>
      <c r="C13" s="31"/>
      <c r="D13" s="31"/>
      <c r="E13" s="31"/>
      <c r="F13" s="31"/>
      <c r="G13" s="30">
        <v>282.6687431805224</v>
      </c>
      <c r="H13" s="30">
        <v>343.58118218912495</v>
      </c>
      <c r="I13" s="30">
        <v>411.59610791296353</v>
      </c>
      <c r="J13" s="30">
        <v>496.95068717617625</v>
      </c>
      <c r="K13" s="30">
        <v>588.4727578189144</v>
      </c>
      <c r="L13" s="31"/>
      <c r="M13" s="31"/>
      <c r="N13" s="31"/>
      <c r="O13" s="65"/>
      <c r="P13" s="31"/>
      <c r="Q13" s="31"/>
      <c r="R13" s="31"/>
      <c r="S13" s="31"/>
      <c r="T13" s="30">
        <v>282.6687431805224</v>
      </c>
      <c r="U13" s="30">
        <v>343.58118218912495</v>
      </c>
      <c r="V13" s="30">
        <v>411.59610791296353</v>
      </c>
      <c r="W13" s="30">
        <v>496.95068717617625</v>
      </c>
      <c r="X13" s="30">
        <v>588.4727578189144</v>
      </c>
      <c r="Y13" s="31"/>
      <c r="Z13" s="31"/>
      <c r="AA13" s="31"/>
      <c r="AB13" s="65"/>
    </row>
    <row r="14" spans="1:28" ht="12.75">
      <c r="A14" t="s">
        <v>6</v>
      </c>
      <c r="B14">
        <v>2007</v>
      </c>
      <c r="C14" s="9">
        <f>C13*'NOX Tons'!C12</f>
        <v>0</v>
      </c>
      <c r="D14" s="9">
        <f>D13*'NOX Tons'!D12</f>
        <v>0</v>
      </c>
      <c r="E14" s="9">
        <f>E13*'NOX Tons'!E12</f>
        <v>0</v>
      </c>
      <c r="F14" s="9">
        <f>F13*'NOX Tons'!F12</f>
        <v>0</v>
      </c>
      <c r="G14" s="9">
        <f>G13*'NOX Tons'!G12</f>
        <v>17585.206666879843</v>
      </c>
      <c r="H14" s="9">
        <f>H13*'NOX Tons'!H12</f>
        <v>28091.530441604187</v>
      </c>
      <c r="I14" s="9">
        <f>I13*'NOX Tons'!I12</f>
        <v>35702.74833697103</v>
      </c>
      <c r="J14" s="9">
        <f>J13*'NOX Tons'!J12</f>
        <v>42745.40641721976</v>
      </c>
      <c r="K14" s="9">
        <f>K13*'NOX Tons'!K12</f>
        <v>46946.39615039062</v>
      </c>
      <c r="L14" s="9">
        <f>L13*'NOX Tons'!L12</f>
        <v>0</v>
      </c>
      <c r="M14" s="9">
        <f>M13*'NOX Tons'!M12</f>
        <v>0</v>
      </c>
      <c r="N14" s="9">
        <f>N13*'NOX Tons'!N12</f>
        <v>0</v>
      </c>
      <c r="O14" s="65">
        <f t="shared" si="0"/>
        <v>171071.28801306544</v>
      </c>
      <c r="P14" s="9">
        <f>P13*'NOX Tons'!P12</f>
        <v>0</v>
      </c>
      <c r="Q14" s="9">
        <f>Q13*'NOX Tons'!Q12</f>
        <v>0</v>
      </c>
      <c r="R14" s="9">
        <f>R13*'NOX Tons'!R12</f>
        <v>0</v>
      </c>
      <c r="S14" s="9">
        <f>S13*'NOX Tons'!S12</f>
        <v>0</v>
      </c>
      <c r="T14" s="9">
        <f>T13*'NOX Tons'!T12</f>
        <v>2631.5322858231966</v>
      </c>
      <c r="U14" s="9">
        <f>U13*'NOX Tons'!U12</f>
        <v>1512.3460443934034</v>
      </c>
      <c r="V14" s="9">
        <f>V13*'NOX Tons'!V12</f>
        <v>1599.1358225002093</v>
      </c>
      <c r="W14" s="9">
        <f>W13*'NOX Tons'!W12</f>
        <v>2141.9444570216533</v>
      </c>
      <c r="X14" s="9">
        <f>X13*'NOX Tons'!X12</f>
        <v>3975.5085013642456</v>
      </c>
      <c r="Y14" s="9">
        <f>Y13*'NOX Tons'!Y12</f>
        <v>0</v>
      </c>
      <c r="Z14" s="9">
        <f>Z13*'NOX Tons'!Z12</f>
        <v>0</v>
      </c>
      <c r="AA14" s="9">
        <f>AA13*'NOX Tons'!AA12</f>
        <v>0</v>
      </c>
      <c r="AB14" s="65">
        <f>SUM(P14:AA14)</f>
        <v>11860.46711110271</v>
      </c>
    </row>
    <row r="15" spans="1:28" ht="12.75">
      <c r="A15" t="s">
        <v>8</v>
      </c>
      <c r="B15">
        <v>2007</v>
      </c>
      <c r="C15" s="9">
        <f>C13*'NOX Tons'!C13</f>
        <v>0</v>
      </c>
      <c r="D15" s="9">
        <f>D13*'NOX Tons'!D13</f>
        <v>0</v>
      </c>
      <c r="E15" s="9">
        <f>E13*'NOX Tons'!E13</f>
        <v>0</v>
      </c>
      <c r="F15" s="9">
        <f>F13*'NOX Tons'!F13</f>
        <v>0</v>
      </c>
      <c r="G15" s="9">
        <f>G13*'NOX Tons'!G13</f>
        <v>18641.66793930974</v>
      </c>
      <c r="H15" s="9">
        <f>H13*'NOX Tons'!H13</f>
        <v>25531.915577408825</v>
      </c>
      <c r="I15" s="9">
        <f>I13*'NOX Tons'!I13</f>
        <v>36333.00330709824</v>
      </c>
      <c r="J15" s="9">
        <f>J13*'NOX Tons'!J13</f>
        <v>43599.69159418889</v>
      </c>
      <c r="K15" s="9">
        <f>K13*'NOX Tons'!K13</f>
        <v>36547.9608322723</v>
      </c>
      <c r="L15" s="9">
        <f>L13*'NOX Tons'!L13</f>
        <v>0</v>
      </c>
      <c r="M15" s="9">
        <f>M13*'NOX Tons'!M13</f>
        <v>0</v>
      </c>
      <c r="N15" s="9">
        <f>N13*'NOX Tons'!N13</f>
        <v>0</v>
      </c>
      <c r="O15" s="65">
        <f t="shared" si="0"/>
        <v>160654.23925027798</v>
      </c>
      <c r="P15" s="9">
        <f>P13*'NOX Tons'!P13</f>
        <v>0</v>
      </c>
      <c r="Q15" s="9">
        <f>Q13*'NOX Tons'!Q13</f>
        <v>0</v>
      </c>
      <c r="R15" s="9">
        <f>R13*'NOX Tons'!R13</f>
        <v>0</v>
      </c>
      <c r="S15" s="9">
        <f>S13*'NOX Tons'!S13</f>
        <v>0</v>
      </c>
      <c r="T15" s="9">
        <f>T13*'NOX Tons'!T13</f>
        <v>13566.13798324616</v>
      </c>
      <c r="U15" s="9">
        <f>U13*'NOX Tons'!U13</f>
        <v>13341.63769673201</v>
      </c>
      <c r="V15" s="9">
        <f>V13*'NOX Tons'!V13</f>
        <v>15286.327589142675</v>
      </c>
      <c r="W15" s="9">
        <f>W13*'NOX Tons'!W13</f>
        <v>21097.35809886035</v>
      </c>
      <c r="X15" s="9">
        <f>X13*'NOX Tons'!X13</f>
        <v>25549.245991847787</v>
      </c>
      <c r="Y15" s="9">
        <f>Y13*'NOX Tons'!Y13</f>
        <v>0</v>
      </c>
      <c r="Z15" s="9">
        <f>Z13*'NOX Tons'!Z13</f>
        <v>0</v>
      </c>
      <c r="AA15" s="9">
        <f>AA13*'NOX Tons'!AA13</f>
        <v>0</v>
      </c>
      <c r="AB15" s="65">
        <f>SUM(P15:AA15)</f>
        <v>88840.70735982899</v>
      </c>
    </row>
    <row r="16" spans="1:28" ht="12.75">
      <c r="A16" t="s">
        <v>9</v>
      </c>
      <c r="B16">
        <v>2007</v>
      </c>
      <c r="C16" s="9">
        <f>C13*'NOX Tons'!C14</f>
        <v>0</v>
      </c>
      <c r="D16" s="9">
        <f>D13*'NOX Tons'!D14</f>
        <v>0</v>
      </c>
      <c r="E16" s="9">
        <f>E13*'NOX Tons'!E14</f>
        <v>0</v>
      </c>
      <c r="F16" s="9">
        <f>F13*'NOX Tons'!F14</f>
        <v>0</v>
      </c>
      <c r="G16" s="9">
        <f>G13*'NOX Tons'!G14</f>
        <v>69.63106753978029</v>
      </c>
      <c r="H16" s="9">
        <f>H13*'NOX Tons'!H14</f>
        <v>202.57576822668221</v>
      </c>
      <c r="I16" s="9">
        <f>I13*'NOX Tons'!I14</f>
        <v>718.3448361591245</v>
      </c>
      <c r="J16" s="9">
        <f>J13*'NOX Tons'!J14</f>
        <v>1001.0793694613119</v>
      </c>
      <c r="K16" s="9">
        <f>K13*'NOX Tons'!K14</f>
        <v>133.3955551765592</v>
      </c>
      <c r="L16" s="9">
        <f>L13*'NOX Tons'!L14</f>
        <v>0</v>
      </c>
      <c r="M16" s="9">
        <f>M13*'NOX Tons'!M14</f>
        <v>0</v>
      </c>
      <c r="N16" s="9">
        <f>N13*'NOX Tons'!N14</f>
        <v>0</v>
      </c>
      <c r="O16" s="65">
        <f t="shared" si="0"/>
        <v>2125.026596563458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65">
        <v>0</v>
      </c>
    </row>
    <row r="17" spans="1:28" ht="12.75">
      <c r="A17" t="s">
        <v>10</v>
      </c>
      <c r="B17">
        <v>2007</v>
      </c>
      <c r="C17" s="9">
        <f>C13*'NOX Tons'!C15</f>
        <v>0</v>
      </c>
      <c r="D17" s="9">
        <f>D13*'NOX Tons'!D15</f>
        <v>0</v>
      </c>
      <c r="E17" s="9">
        <f>E13*'NOX Tons'!E15</f>
        <v>0</v>
      </c>
      <c r="F17" s="9">
        <f>F13*'NOX Tons'!F15</f>
        <v>0</v>
      </c>
      <c r="G17" s="9">
        <f>G13*'NOX Tons'!G15</f>
        <v>60.00342290362597</v>
      </c>
      <c r="H17" s="9">
        <f>H13*'NOX Tons'!H15</f>
        <v>139.1015402191666</v>
      </c>
      <c r="I17" s="9">
        <f>I13*'NOX Tons'!I15</f>
        <v>470.4213540870499</v>
      </c>
      <c r="J17" s="9">
        <f>J13*'NOX Tons'!J15</f>
        <v>644.0675596694913</v>
      </c>
      <c r="K17" s="9">
        <f>K13*'NOX Tons'!K15</f>
        <v>82.20696573660011</v>
      </c>
      <c r="L17" s="9">
        <f>L13*'NOX Tons'!L15</f>
        <v>0</v>
      </c>
      <c r="M17" s="9">
        <f>M13*'NOX Tons'!M15</f>
        <v>0</v>
      </c>
      <c r="N17" s="9">
        <f>N13*'NOX Tons'!N15</f>
        <v>0</v>
      </c>
      <c r="O17" s="65">
        <f t="shared" si="0"/>
        <v>1395.8008426159338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65">
        <v>0</v>
      </c>
    </row>
    <row r="18" spans="1:28" ht="12.75">
      <c r="A18" t="s">
        <v>11</v>
      </c>
      <c r="B18">
        <v>2007</v>
      </c>
      <c r="C18" s="9">
        <f>C13*'NOX Tons'!C16</f>
        <v>0</v>
      </c>
      <c r="D18" s="9">
        <f>D13*'NOX Tons'!D16</f>
        <v>0</v>
      </c>
      <c r="E18" s="9">
        <f>E13*'NOX Tons'!E16</f>
        <v>0</v>
      </c>
      <c r="F18" s="9">
        <f>F13*'NOX Tons'!F16</f>
        <v>0</v>
      </c>
      <c r="G18" s="9">
        <f>G13*'NOX Tons'!G16</f>
        <v>67.76716142061845</v>
      </c>
      <c r="H18" s="9">
        <f>H13*'NOX Tons'!H16</f>
        <v>173.1615545614733</v>
      </c>
      <c r="I18" s="9">
        <f>I13*'NOX Tons'!I16</f>
        <v>469.4751529788874</v>
      </c>
      <c r="J18" s="9">
        <f>J13*'NOX Tons'!J16</f>
        <v>627.8297552530565</v>
      </c>
      <c r="K18" s="9">
        <f>K13*'NOX Tons'!K16</f>
        <v>81.80070763178432</v>
      </c>
      <c r="L18" s="9">
        <f>L13*'NOX Tons'!L16</f>
        <v>0</v>
      </c>
      <c r="M18" s="9">
        <f>M13*'NOX Tons'!M16</f>
        <v>0</v>
      </c>
      <c r="N18" s="9">
        <f>N13*'NOX Tons'!N16</f>
        <v>0</v>
      </c>
      <c r="O18" s="65">
        <f t="shared" si="0"/>
        <v>1420.0343318458201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65">
        <v>0</v>
      </c>
    </row>
    <row r="19" spans="1:28" ht="12.75">
      <c r="A19" t="s">
        <v>12</v>
      </c>
      <c r="B19">
        <v>2007</v>
      </c>
      <c r="C19" s="9">
        <f>C13*'NOX Tons'!C17</f>
        <v>0</v>
      </c>
      <c r="D19" s="9">
        <f>D13*'NOX Tons'!D17</f>
        <v>0</v>
      </c>
      <c r="E19" s="9">
        <f>E13*'NOX Tons'!E17</f>
        <v>0</v>
      </c>
      <c r="F19" s="9">
        <f>F13*'NOX Tons'!F17</f>
        <v>0</v>
      </c>
      <c r="G19" s="9">
        <f>G13*'NOX Tons'!G17</f>
        <v>172.97545465238215</v>
      </c>
      <c r="H19" s="9">
        <f>H13*'NOX Tons'!H17</f>
        <v>386.6993115237459</v>
      </c>
      <c r="I19" s="9">
        <f>I13*'NOX Tons'!I17</f>
        <v>1221.8173805322187</v>
      </c>
      <c r="J19" s="9">
        <f>J13*'NOX Tons'!J17</f>
        <v>1678.5643100761063</v>
      </c>
      <c r="K19" s="9">
        <f>K13*'NOX Tons'!K17</f>
        <v>283.8828295736579</v>
      </c>
      <c r="L19" s="9">
        <f>L13*'NOX Tons'!L17</f>
        <v>0</v>
      </c>
      <c r="M19" s="9">
        <f>M13*'NOX Tons'!M17</f>
        <v>0</v>
      </c>
      <c r="N19" s="9">
        <f>N13*'NOX Tons'!N17</f>
        <v>0</v>
      </c>
      <c r="O19" s="65">
        <f t="shared" si="0"/>
        <v>3743.939286358111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65">
        <v>0</v>
      </c>
    </row>
    <row r="20" spans="1:28" ht="12.75">
      <c r="A20" t="s">
        <v>13</v>
      </c>
      <c r="B20">
        <v>2007</v>
      </c>
      <c r="C20" s="9">
        <f>C13*'NOX Tons'!C18</f>
        <v>0</v>
      </c>
      <c r="D20" s="9">
        <f>D13*'NOX Tons'!D18</f>
        <v>0</v>
      </c>
      <c r="E20" s="9">
        <f>E13*'NOX Tons'!E18</f>
        <v>0</v>
      </c>
      <c r="F20" s="9">
        <f>F13*'NOX Tons'!F18</f>
        <v>0</v>
      </c>
      <c r="G20" s="9">
        <f>G13*'NOX Tons'!G18</f>
        <v>131.14924601353482</v>
      </c>
      <c r="H20" s="9">
        <f>H13*'NOX Tons'!H18</f>
        <v>235.55363492303465</v>
      </c>
      <c r="I20" s="9">
        <f>I13*'NOX Tons'!I18</f>
        <v>797.9666297756086</v>
      </c>
      <c r="J20" s="9">
        <f>J13*'NOX Tons'!J18</f>
        <v>1040.0159390285717</v>
      </c>
      <c r="K20" s="9">
        <f>K13*'NOX Tons'!K18</f>
        <v>230.328085097561</v>
      </c>
      <c r="L20" s="9">
        <f>L13*'NOX Tons'!L18</f>
        <v>0</v>
      </c>
      <c r="M20" s="9">
        <f>M13*'NOX Tons'!M18</f>
        <v>0</v>
      </c>
      <c r="N20" s="9">
        <f>N13*'NOX Tons'!N18</f>
        <v>0</v>
      </c>
      <c r="O20" s="65">
        <f t="shared" si="0"/>
        <v>2435.013534838311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65">
        <v>0</v>
      </c>
    </row>
    <row r="21" spans="1:28" ht="12.75">
      <c r="A21" t="s">
        <v>14</v>
      </c>
      <c r="B21">
        <v>2007</v>
      </c>
      <c r="C21" s="9">
        <f>C13*'NOX Tons'!C19</f>
        <v>0</v>
      </c>
      <c r="D21" s="9">
        <f>D13*'NOX Tons'!D19</f>
        <v>0</v>
      </c>
      <c r="E21" s="9">
        <f>E13*'NOX Tons'!E19</f>
        <v>0</v>
      </c>
      <c r="F21" s="9">
        <f>F13*'NOX Tons'!F19</f>
        <v>0</v>
      </c>
      <c r="G21" s="9">
        <f>G13*'NOX Tons'!G19</f>
        <v>135.85900212001619</v>
      </c>
      <c r="H21" s="9">
        <f>H13*'NOX Tons'!H19</f>
        <v>325.4205755083164</v>
      </c>
      <c r="I21" s="9">
        <f>I13*'NOX Tons'!I19</f>
        <v>1050.8169472996155</v>
      </c>
      <c r="J21" s="9">
        <f>J13*'NOX Tons'!J19</f>
        <v>1485.7239893815195</v>
      </c>
      <c r="K21" s="9">
        <f>K13*'NOX Tons'!K19</f>
        <v>210.58933579287597</v>
      </c>
      <c r="L21" s="9">
        <f>L13*'NOX Tons'!L19</f>
        <v>0</v>
      </c>
      <c r="M21" s="9">
        <f>M13*'NOX Tons'!M19</f>
        <v>0</v>
      </c>
      <c r="N21" s="9">
        <f>N13*'NOX Tons'!N19</f>
        <v>0</v>
      </c>
      <c r="O21" s="65">
        <f t="shared" si="0"/>
        <v>3208.409850102343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65">
        <v>0</v>
      </c>
    </row>
    <row r="22" spans="2:28" ht="13.5" thickBot="1">
      <c r="B22" s="14" t="s">
        <v>25</v>
      </c>
      <c r="C22" s="15">
        <f>SUM(C14:C21)</f>
        <v>0</v>
      </c>
      <c r="D22" s="15">
        <f aca="true" t="shared" si="2" ref="D22:AB22">SUM(D14:D21)</f>
        <v>0</v>
      </c>
      <c r="E22" s="15">
        <f t="shared" si="2"/>
        <v>0</v>
      </c>
      <c r="F22" s="15">
        <f t="shared" si="2"/>
        <v>0</v>
      </c>
      <c r="G22" s="15">
        <f t="shared" si="2"/>
        <v>36864.25996083954</v>
      </c>
      <c r="H22" s="15">
        <f t="shared" si="2"/>
        <v>55085.95840397544</v>
      </c>
      <c r="I22" s="15">
        <f t="shared" si="2"/>
        <v>76764.59394490178</v>
      </c>
      <c r="J22" s="15">
        <f t="shared" si="2"/>
        <v>92822.37893427869</v>
      </c>
      <c r="K22" s="15">
        <f t="shared" si="2"/>
        <v>84516.56046167195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66">
        <f t="shared" si="2"/>
        <v>346053.75170566747</v>
      </c>
      <c r="P22" s="15">
        <f t="shared" si="2"/>
        <v>0</v>
      </c>
      <c r="Q22" s="15">
        <f t="shared" si="2"/>
        <v>0</v>
      </c>
      <c r="R22" s="15">
        <f t="shared" si="2"/>
        <v>0</v>
      </c>
      <c r="S22" s="15">
        <f t="shared" si="2"/>
        <v>0</v>
      </c>
      <c r="T22" s="15">
        <f t="shared" si="2"/>
        <v>16197.670269069356</v>
      </c>
      <c r="U22" s="15">
        <f t="shared" si="2"/>
        <v>14853.983741125414</v>
      </c>
      <c r="V22" s="15">
        <f t="shared" si="2"/>
        <v>16885.463411642882</v>
      </c>
      <c r="W22" s="15">
        <f t="shared" si="2"/>
        <v>23239.302555882005</v>
      </c>
      <c r="X22" s="15">
        <f t="shared" si="2"/>
        <v>29524.754493212033</v>
      </c>
      <c r="Y22" s="15">
        <f t="shared" si="2"/>
        <v>0</v>
      </c>
      <c r="Z22" s="15">
        <f t="shared" si="2"/>
        <v>0</v>
      </c>
      <c r="AA22" s="15">
        <f t="shared" si="2"/>
        <v>0</v>
      </c>
      <c r="AB22" s="66">
        <f t="shared" si="2"/>
        <v>100701.1744709317</v>
      </c>
    </row>
    <row r="23" spans="2:28" ht="13.5" thickTop="1">
      <c r="B23" s="29" t="s">
        <v>29</v>
      </c>
      <c r="C23" s="31"/>
      <c r="D23" s="31"/>
      <c r="E23" s="31"/>
      <c r="F23" s="31"/>
      <c r="G23" s="31">
        <v>236.71787710089777</v>
      </c>
      <c r="H23" s="31">
        <v>275.88577392198926</v>
      </c>
      <c r="I23" s="31">
        <v>309.2801319084449</v>
      </c>
      <c r="J23" s="31">
        <v>352.0056368872482</v>
      </c>
      <c r="K23" s="31">
        <v>417.2509992173669</v>
      </c>
      <c r="L23" s="31"/>
      <c r="M23" s="31"/>
      <c r="N23" s="31"/>
      <c r="O23" s="65"/>
      <c r="P23" s="31"/>
      <c r="Q23" s="31"/>
      <c r="R23" s="31"/>
      <c r="S23" s="31"/>
      <c r="T23" s="31">
        <v>236.71787710089777</v>
      </c>
      <c r="U23" s="31">
        <v>275.88577392198926</v>
      </c>
      <c r="V23" s="31">
        <v>309.2801319084449</v>
      </c>
      <c r="W23" s="31">
        <v>352.0056368872482</v>
      </c>
      <c r="X23" s="31">
        <v>417.2509992173669</v>
      </c>
      <c r="Y23" s="31"/>
      <c r="Z23" s="31"/>
      <c r="AA23" s="31"/>
      <c r="AB23" s="65"/>
    </row>
    <row r="24" spans="1:28" ht="12.75">
      <c r="A24" t="s">
        <v>6</v>
      </c>
      <c r="B24">
        <v>2008</v>
      </c>
      <c r="C24" s="9">
        <f>C23*'NOX Tons'!C21</f>
        <v>0</v>
      </c>
      <c r="D24" s="9">
        <f>D23*'NOX Tons'!D21</f>
        <v>0</v>
      </c>
      <c r="E24" s="9">
        <f>E23*'NOX Tons'!E21</f>
        <v>0</v>
      </c>
      <c r="F24" s="9">
        <f>F23*'NOX Tons'!F21</f>
        <v>0</v>
      </c>
      <c r="G24" s="9">
        <f>G23*'NOX Tons'!G21</f>
        <v>18247.849746127296</v>
      </c>
      <c r="H24" s="9">
        <f>H23*'NOX Tons'!H21</f>
        <v>22418.22704970735</v>
      </c>
      <c r="I24" s="9">
        <f>I23*'NOX Tons'!I21</f>
        <v>26752.40047335484</v>
      </c>
      <c r="J24" s="9">
        <f>J23*'NOX Tons'!J21</f>
        <v>30260.846768553864</v>
      </c>
      <c r="K24" s="9">
        <f>K23*'NOX Tons'!K21</f>
        <v>33013.800302664145</v>
      </c>
      <c r="L24" s="9">
        <f>L23*'NOX Tons'!L21</f>
        <v>0</v>
      </c>
      <c r="M24" s="9">
        <f>M23*'NOX Tons'!M21</f>
        <v>0</v>
      </c>
      <c r="N24" s="9">
        <f>N23*'NOX Tons'!N21</f>
        <v>0</v>
      </c>
      <c r="O24" s="65">
        <f t="shared" si="0"/>
        <v>130693.12434040749</v>
      </c>
      <c r="P24" s="9">
        <f>P23*'NOX Tons'!P21</f>
        <v>0</v>
      </c>
      <c r="Q24" s="9">
        <f>Q23*'NOX Tons'!Q21</f>
        <v>0</v>
      </c>
      <c r="R24" s="9">
        <f>R23*'NOX Tons'!R21</f>
        <v>0</v>
      </c>
      <c r="S24" s="9">
        <f>S23*'NOX Tons'!S21</f>
        <v>0</v>
      </c>
      <c r="T24" s="9">
        <f>T23*'NOX Tons'!T21</f>
        <v>2784.9235308569705</v>
      </c>
      <c r="U24" s="9">
        <f>U23*'NOX Tons'!U21</f>
        <v>1128.7884562168322</v>
      </c>
      <c r="V24" s="9">
        <f>V23*'NOX Tons'!V21</f>
        <v>1170.2828577534822</v>
      </c>
      <c r="W24" s="9">
        <f>W23*'NOX Tons'!W21</f>
        <v>1409.5364042710437</v>
      </c>
      <c r="X24" s="9">
        <f>X23*'NOX Tons'!X21</f>
        <v>2850.323749664512</v>
      </c>
      <c r="Y24" s="9">
        <f>Y23*'NOX Tons'!Y21</f>
        <v>0</v>
      </c>
      <c r="Z24" s="9">
        <f>Z23*'NOX Tons'!Z21</f>
        <v>0</v>
      </c>
      <c r="AA24" s="9">
        <f>AA23*'NOX Tons'!AA21</f>
        <v>0</v>
      </c>
      <c r="AB24" s="65">
        <f>SUM(P24:AA24)</f>
        <v>9343.85499876284</v>
      </c>
    </row>
    <row r="25" spans="1:28" ht="12.75">
      <c r="A25" t="s">
        <v>8</v>
      </c>
      <c r="B25">
        <v>2008</v>
      </c>
      <c r="C25" s="9">
        <f>C23*'NOX Tons'!C22</f>
        <v>0</v>
      </c>
      <c r="D25" s="9">
        <f>D23*'NOX Tons'!D22</f>
        <v>0</v>
      </c>
      <c r="E25" s="9">
        <f>E23*'NOX Tons'!E22</f>
        <v>0</v>
      </c>
      <c r="F25" s="9">
        <f>F23*'NOX Tons'!F22</f>
        <v>0</v>
      </c>
      <c r="G25" s="9">
        <f>G23*'NOX Tons'!G22</f>
        <v>13146.93196082525</v>
      </c>
      <c r="H25" s="9">
        <f>H23*'NOX Tons'!H22</f>
        <v>21417.81513192603</v>
      </c>
      <c r="I25" s="9">
        <f>I23*'NOX Tons'!I22</f>
        <v>28236.956963606637</v>
      </c>
      <c r="J25" s="9">
        <f>J23*'NOX Tons'!J22</f>
        <v>31907.53315689766</v>
      </c>
      <c r="K25" s="9">
        <f>K23*'NOX Tons'!K22</f>
        <v>27712.55894173655</v>
      </c>
      <c r="L25" s="9">
        <f>L23*'NOX Tons'!L22</f>
        <v>0</v>
      </c>
      <c r="M25" s="9">
        <f>M23*'NOX Tons'!M22</f>
        <v>0</v>
      </c>
      <c r="N25" s="9">
        <f>N23*'NOX Tons'!N22</f>
        <v>0</v>
      </c>
      <c r="O25" s="65">
        <f t="shared" si="0"/>
        <v>122421.79615499213</v>
      </c>
      <c r="P25" s="9">
        <f>P23*'NOX Tons'!P22</f>
        <v>0</v>
      </c>
      <c r="Q25" s="9">
        <f>Q23*'NOX Tons'!Q22</f>
        <v>0</v>
      </c>
      <c r="R25" s="9">
        <f>R23*'NOX Tons'!R22</f>
        <v>0</v>
      </c>
      <c r="S25" s="9">
        <f>S23*'NOX Tons'!S22</f>
        <v>0</v>
      </c>
      <c r="T25" s="9">
        <f>T23*'NOX Tons'!T22</f>
        <v>15607.410886438618</v>
      </c>
      <c r="U25" s="9">
        <f>U23*'NOX Tons'!U22</f>
        <v>11296.414058926917</v>
      </c>
      <c r="V25" s="9">
        <f>V23*'NOX Tons'!V22</f>
        <v>12862.384543519951</v>
      </c>
      <c r="W25" s="9">
        <f>W23*'NOX Tons'!W22</f>
        <v>16433.91035280276</v>
      </c>
      <c r="X25" s="9">
        <f>X23*'NOX Tons'!X22</f>
        <v>19625.13984693787</v>
      </c>
      <c r="Y25" s="9">
        <f>Y23*'NOX Tons'!Y22</f>
        <v>0</v>
      </c>
      <c r="Z25" s="9">
        <f>Z23*'NOX Tons'!Z22</f>
        <v>0</v>
      </c>
      <c r="AA25" s="9">
        <f>AA23*'NOX Tons'!AA22</f>
        <v>0</v>
      </c>
      <c r="AB25" s="65">
        <f>SUM(P25:AA25)</f>
        <v>75825.25968862613</v>
      </c>
    </row>
    <row r="26" spans="1:28" ht="12.75">
      <c r="A26" t="s">
        <v>9</v>
      </c>
      <c r="B26">
        <v>2008</v>
      </c>
      <c r="C26" s="9">
        <f>C23*'NOX Tons'!C23</f>
        <v>0</v>
      </c>
      <c r="D26" s="9">
        <f>D23*'NOX Tons'!D23</f>
        <v>0</v>
      </c>
      <c r="E26" s="9">
        <f>E23*'NOX Tons'!E23</f>
        <v>0</v>
      </c>
      <c r="F26" s="9">
        <f>F23*'NOX Tons'!F23</f>
        <v>0</v>
      </c>
      <c r="G26" s="9">
        <f>G23*'NOX Tons'!G23</f>
        <v>50.337655134432225</v>
      </c>
      <c r="H26" s="9">
        <f>H23*'NOX Tons'!H23</f>
        <v>185.90365287280886</v>
      </c>
      <c r="I26" s="9">
        <f>I23*'NOX Tons'!I23</f>
        <v>601.1305874100171</v>
      </c>
      <c r="J26" s="9">
        <f>J23*'NOX Tons'!J23</f>
        <v>746.9899645674693</v>
      </c>
      <c r="K26" s="9">
        <f>K23*'NOX Tons'!K23</f>
        <v>88.14058413677866</v>
      </c>
      <c r="L26" s="9">
        <f>L23*'NOX Tons'!L23</f>
        <v>0</v>
      </c>
      <c r="M26" s="9">
        <f>M23*'NOX Tons'!M23</f>
        <v>0</v>
      </c>
      <c r="N26" s="9">
        <f>N23*'NOX Tons'!N23</f>
        <v>0</v>
      </c>
      <c r="O26" s="65">
        <f t="shared" si="0"/>
        <v>1672.5024441215062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65">
        <v>0</v>
      </c>
    </row>
    <row r="27" spans="1:28" ht="12.75">
      <c r="A27" t="s">
        <v>10</v>
      </c>
      <c r="B27">
        <v>2008</v>
      </c>
      <c r="C27" s="9">
        <f>C23*'NOX Tons'!C24</f>
        <v>0</v>
      </c>
      <c r="D27" s="9">
        <f>D23*'NOX Tons'!D24</f>
        <v>0</v>
      </c>
      <c r="E27" s="9">
        <f>E23*'NOX Tons'!E24</f>
        <v>0</v>
      </c>
      <c r="F27" s="9">
        <f>F23*'NOX Tons'!F24</f>
        <v>0</v>
      </c>
      <c r="G27" s="9">
        <f>G23*'NOX Tons'!G24</f>
        <v>30.063046019349436</v>
      </c>
      <c r="H27" s="9">
        <f>H23*'NOX Tons'!H24</f>
        <v>125.85591530130615</v>
      </c>
      <c r="I27" s="9">
        <f>I23*'NOX Tons'!I24</f>
        <v>403.60534989096413</v>
      </c>
      <c r="J27" s="9">
        <f>J23*'NOX Tons'!J24</f>
        <v>500.23040586399725</v>
      </c>
      <c r="K27" s="9">
        <f>K23*'NOX Tons'!K24</f>
        <v>52.090775939525095</v>
      </c>
      <c r="L27" s="9">
        <f>L23*'NOX Tons'!L24</f>
        <v>0</v>
      </c>
      <c r="M27" s="9">
        <f>M23*'NOX Tons'!M24</f>
        <v>0</v>
      </c>
      <c r="N27" s="9">
        <f>N23*'NOX Tons'!N24</f>
        <v>0</v>
      </c>
      <c r="O27" s="65">
        <f t="shared" si="0"/>
        <v>1111.8454930151422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65">
        <v>0</v>
      </c>
    </row>
    <row r="28" spans="1:28" ht="12.75">
      <c r="A28" t="s">
        <v>11</v>
      </c>
      <c r="B28">
        <v>2008</v>
      </c>
      <c r="C28" s="9">
        <f>C23*'NOX Tons'!C25</f>
        <v>0</v>
      </c>
      <c r="D28" s="9">
        <f>D23*'NOX Tons'!D25</f>
        <v>0</v>
      </c>
      <c r="E28" s="9">
        <f>E23*'NOX Tons'!E25</f>
        <v>0</v>
      </c>
      <c r="F28" s="9">
        <f>F23*'NOX Tons'!F25</f>
        <v>0</v>
      </c>
      <c r="G28" s="9">
        <f>G23*'NOX Tons'!G25</f>
        <v>86.59771967284036</v>
      </c>
      <c r="H28" s="9">
        <f>H23*'NOX Tons'!H25</f>
        <v>119.1249714270712</v>
      </c>
      <c r="I28" s="9">
        <f>I23*'NOX Tons'!I25</f>
        <v>339.7853410354208</v>
      </c>
      <c r="J28" s="9">
        <f>J23*'NOX Tons'!J25</f>
        <v>422.74944159954623</v>
      </c>
      <c r="K28" s="9">
        <f>K23*'NOX Tons'!K25</f>
        <v>51.16157255293056</v>
      </c>
      <c r="L28" s="9">
        <f>L23*'NOX Tons'!L25</f>
        <v>0</v>
      </c>
      <c r="M28" s="9">
        <f>M23*'NOX Tons'!M25</f>
        <v>0</v>
      </c>
      <c r="N28" s="9">
        <f>N23*'NOX Tons'!N25</f>
        <v>0</v>
      </c>
      <c r="O28" s="65">
        <f t="shared" si="0"/>
        <v>1019.4190462878091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65">
        <v>0</v>
      </c>
    </row>
    <row r="29" spans="1:28" ht="12.75">
      <c r="A29" t="s">
        <v>12</v>
      </c>
      <c r="B29">
        <v>2008</v>
      </c>
      <c r="C29" s="9">
        <f>C23*'NOX Tons'!C26</f>
        <v>0</v>
      </c>
      <c r="D29" s="9">
        <f>D23*'NOX Tons'!D26</f>
        <v>0</v>
      </c>
      <c r="E29" s="9">
        <f>E23*'NOX Tons'!E26</f>
        <v>0</v>
      </c>
      <c r="F29" s="9">
        <f>F23*'NOX Tons'!F26</f>
        <v>0</v>
      </c>
      <c r="G29" s="9">
        <f>G23*'NOX Tons'!G26</f>
        <v>38.527224534648255</v>
      </c>
      <c r="H29" s="9">
        <f>H23*'NOX Tons'!H26</f>
        <v>360.6654561856447</v>
      </c>
      <c r="I29" s="9">
        <f>I23*'NOX Tons'!I26</f>
        <v>1037.291463808262</v>
      </c>
      <c r="J29" s="9">
        <f>J23*'NOX Tons'!J26</f>
        <v>1235.0632158003925</v>
      </c>
      <c r="K29" s="9">
        <f>K23*'NOX Tons'!K26</f>
        <v>258.55539145911087</v>
      </c>
      <c r="L29" s="9">
        <f>L23*'NOX Tons'!L26</f>
        <v>0</v>
      </c>
      <c r="M29" s="9">
        <f>M23*'NOX Tons'!M26</f>
        <v>0</v>
      </c>
      <c r="N29" s="9">
        <f>N23*'NOX Tons'!N26</f>
        <v>0</v>
      </c>
      <c r="O29" s="65">
        <f t="shared" si="0"/>
        <v>2930.1027517880584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65">
        <v>0</v>
      </c>
    </row>
    <row r="30" spans="1:28" ht="12.75">
      <c r="A30" t="s">
        <v>13</v>
      </c>
      <c r="B30">
        <v>2008</v>
      </c>
      <c r="C30" s="9">
        <f>C23*'NOX Tons'!C27</f>
        <v>0</v>
      </c>
      <c r="D30" s="9">
        <f>D23*'NOX Tons'!D27</f>
        <v>0</v>
      </c>
      <c r="E30" s="9">
        <f>E23*'NOX Tons'!E27</f>
        <v>0</v>
      </c>
      <c r="F30" s="9">
        <f>F23*'NOX Tons'!F27</f>
        <v>0</v>
      </c>
      <c r="G30" s="9">
        <f>G23*'NOX Tons'!G27</f>
        <v>107.77014838608875</v>
      </c>
      <c r="H30" s="9">
        <f>H23*'NOX Tons'!H27</f>
        <v>406.60917816073464</v>
      </c>
      <c r="I30" s="9">
        <f>I23*'NOX Tons'!I27</f>
        <v>978.3486687029455</v>
      </c>
      <c r="J30" s="9">
        <f>J23*'NOX Tons'!J27</f>
        <v>1141.3417991136598</v>
      </c>
      <c r="K30" s="9">
        <f>K23*'NOX Tons'!K27</f>
        <v>367.40209217659924</v>
      </c>
      <c r="L30" s="9">
        <f>L23*'NOX Tons'!L27</f>
        <v>0</v>
      </c>
      <c r="M30" s="9">
        <f>M23*'NOX Tons'!M27</f>
        <v>0</v>
      </c>
      <c r="N30" s="9">
        <f>N23*'NOX Tons'!N27</f>
        <v>0</v>
      </c>
      <c r="O30" s="65">
        <f t="shared" si="0"/>
        <v>3001.4718865400278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65">
        <v>0</v>
      </c>
    </row>
    <row r="31" spans="1:28" ht="12.75">
      <c r="A31" t="s">
        <v>14</v>
      </c>
      <c r="B31">
        <v>2008</v>
      </c>
      <c r="C31" s="9">
        <f>C23*'NOX Tons'!C28</f>
        <v>0</v>
      </c>
      <c r="D31" s="9">
        <f>D23*'NOX Tons'!D28</f>
        <v>0</v>
      </c>
      <c r="E31" s="9">
        <f>E23*'NOX Tons'!E28</f>
        <v>0</v>
      </c>
      <c r="F31" s="9">
        <f>F23*'NOX Tons'!F28</f>
        <v>0</v>
      </c>
      <c r="G31" s="9">
        <f>G23*'NOX Tons'!G28</f>
        <v>127.80622883128753</v>
      </c>
      <c r="H31" s="9">
        <f>H23*'NOX Tons'!H28</f>
        <v>285.3951164971207</v>
      </c>
      <c r="I31" s="9">
        <f>I23*'NOX Tons'!I28</f>
        <v>878.6321167551966</v>
      </c>
      <c r="J31" s="9">
        <f>J23*'NOX Tons'!J28</f>
        <v>1043.218383271694</v>
      </c>
      <c r="K31" s="9">
        <f>K23*'NOX Tons'!K28</f>
        <v>171.48981962225412</v>
      </c>
      <c r="L31" s="9">
        <f>L23*'NOX Tons'!L28</f>
        <v>0</v>
      </c>
      <c r="M31" s="9">
        <f>M23*'NOX Tons'!M28</f>
        <v>0</v>
      </c>
      <c r="N31" s="9">
        <f>N23*'NOX Tons'!N28</f>
        <v>0</v>
      </c>
      <c r="O31" s="65">
        <f t="shared" si="0"/>
        <v>2506.5416649775525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65">
        <v>0</v>
      </c>
    </row>
    <row r="32" spans="2:28" s="39" customFormat="1" ht="13.5" thickBot="1">
      <c r="B32" s="14" t="s">
        <v>25</v>
      </c>
      <c r="C32" s="15">
        <f>SUM(C24:C31)</f>
        <v>0</v>
      </c>
      <c r="D32" s="15">
        <f aca="true" t="shared" si="3" ref="D32:AB33">SUM(D24:D31)</f>
        <v>0</v>
      </c>
      <c r="E32" s="15">
        <f t="shared" si="3"/>
        <v>0</v>
      </c>
      <c r="F32" s="15">
        <f t="shared" si="3"/>
        <v>0</v>
      </c>
      <c r="G32" s="15">
        <f t="shared" si="3"/>
        <v>31835.883729531197</v>
      </c>
      <c r="H32" s="15">
        <f t="shared" si="3"/>
        <v>45319.59647207807</v>
      </c>
      <c r="I32" s="15">
        <f t="shared" si="3"/>
        <v>59228.15096456429</v>
      </c>
      <c r="J32" s="15">
        <f t="shared" si="3"/>
        <v>67257.97313566829</v>
      </c>
      <c r="K32" s="15">
        <f t="shared" si="3"/>
        <v>61715.1994802879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66">
        <f t="shared" si="3"/>
        <v>265356.8037821297</v>
      </c>
      <c r="P32" s="15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3"/>
        <v>0</v>
      </c>
      <c r="T32" s="15">
        <f t="shared" si="3"/>
        <v>18392.334417295588</v>
      </c>
      <c r="U32" s="15">
        <f t="shared" si="3"/>
        <v>12425.20251514375</v>
      </c>
      <c r="V32" s="15">
        <f t="shared" si="3"/>
        <v>14032.667401273433</v>
      </c>
      <c r="W32" s="15">
        <f t="shared" si="3"/>
        <v>17843.4467570738</v>
      </c>
      <c r="X32" s="15">
        <f t="shared" si="3"/>
        <v>22475.46359660238</v>
      </c>
      <c r="Y32" s="15">
        <f t="shared" si="3"/>
        <v>0</v>
      </c>
      <c r="Z32" s="15">
        <f t="shared" si="3"/>
        <v>0</v>
      </c>
      <c r="AA32" s="15">
        <f t="shared" si="3"/>
        <v>0</v>
      </c>
      <c r="AB32" s="66">
        <f t="shared" si="3"/>
        <v>85169.11468738897</v>
      </c>
    </row>
    <row r="33" spans="2:28" s="43" customFormat="1" ht="13.5" thickTop="1">
      <c r="B33" s="44" t="s">
        <v>29</v>
      </c>
      <c r="C33" s="45"/>
      <c r="D33" s="45"/>
      <c r="E33" s="45"/>
      <c r="F33" s="45"/>
      <c r="G33" s="45">
        <v>193.0595763271537</v>
      </c>
      <c r="H33" s="45">
        <v>224.84394746472304</v>
      </c>
      <c r="I33" s="45">
        <v>251.8129578029274</v>
      </c>
      <c r="J33" s="45">
        <v>286.07411596094107</v>
      </c>
      <c r="K33" s="45">
        <v>337.9630179235339</v>
      </c>
      <c r="L33" s="45"/>
      <c r="M33" s="45"/>
      <c r="N33" s="45">
        <f t="shared" si="3"/>
        <v>0</v>
      </c>
      <c r="O33" s="46"/>
      <c r="P33" s="45"/>
      <c r="Q33" s="45"/>
      <c r="R33" s="45"/>
      <c r="S33" s="45"/>
      <c r="T33" s="45">
        <v>193.0595763271537</v>
      </c>
      <c r="U33" s="45">
        <v>224.84394746472304</v>
      </c>
      <c r="V33" s="45">
        <v>251.8129578029274</v>
      </c>
      <c r="W33" s="45">
        <v>286.07411596094107</v>
      </c>
      <c r="X33" s="45">
        <v>337.9630179235339</v>
      </c>
      <c r="Y33" s="45"/>
      <c r="Z33" s="45"/>
      <c r="AA33" s="45"/>
      <c r="AB33" s="46"/>
    </row>
    <row r="34" spans="1:28" ht="12.75">
      <c r="A34" t="s">
        <v>6</v>
      </c>
      <c r="B34">
        <v>2009</v>
      </c>
      <c r="C34" s="9">
        <f>C33*'NOX Tons'!C30</f>
        <v>0</v>
      </c>
      <c r="D34" s="9">
        <f>D33*'NOX Tons'!D30</f>
        <v>0</v>
      </c>
      <c r="E34" s="9">
        <f>E33*'NOX Tons'!E30</f>
        <v>0</v>
      </c>
      <c r="F34" s="9">
        <f>F33*'NOX Tons'!F30</f>
        <v>0</v>
      </c>
      <c r="G34" s="9">
        <f>G33*'NOX Tons'!G30</f>
        <v>14940.739461299236</v>
      </c>
      <c r="H34" s="9">
        <f>H33*'NOX Tons'!H30</f>
        <v>18375.666530685237</v>
      </c>
      <c r="I34" s="9">
        <f>I33*'NOX Tons'!I30</f>
        <v>21771.002683103023</v>
      </c>
      <c r="J34" s="9">
        <f>J33*'NOX Tons'!J30</f>
        <v>24634.260262597047</v>
      </c>
      <c r="K34" s="9">
        <f>K33*'NOX Tons'!K30</f>
        <v>26596.232297755716</v>
      </c>
      <c r="L34" s="9">
        <f>L33*'NOX Tons'!L30</f>
        <v>0</v>
      </c>
      <c r="M34" s="9">
        <f>M33*'NOX Tons'!M30</f>
        <v>0</v>
      </c>
      <c r="N34" s="9">
        <f>N33*'NOX Tons'!N30</f>
        <v>0</v>
      </c>
      <c r="O34" s="65">
        <f t="shared" si="0"/>
        <v>106317.90123544027</v>
      </c>
      <c r="P34" s="9">
        <f>P33*'NOX Tons'!P30</f>
        <v>0</v>
      </c>
      <c r="Q34" s="9">
        <f>Q33*'NOX Tons'!Q30</f>
        <v>0</v>
      </c>
      <c r="R34" s="9">
        <f>R33*'NOX Tons'!R30</f>
        <v>0</v>
      </c>
      <c r="S34" s="9">
        <f>S33*'NOX Tons'!S30</f>
        <v>0</v>
      </c>
      <c r="T34" s="9">
        <f>T33*'NOX Tons'!T30</f>
        <v>2208.2835182936406</v>
      </c>
      <c r="U34" s="9">
        <f>U33*'NOX Tons'!U30</f>
        <v>919.6508735817282</v>
      </c>
      <c r="V34" s="9">
        <f>V33*'NOX Tons'!V30</f>
        <v>907.7664812539671</v>
      </c>
      <c r="W34" s="9">
        <f>W33*'NOX Tons'!W30</f>
        <v>1109.5891569665182</v>
      </c>
      <c r="X34" s="9">
        <f>X33*'NOX Tons'!X30</f>
        <v>2351.4105207107887</v>
      </c>
      <c r="Y34" s="9">
        <f>Y33*'NOX Tons'!Y30</f>
        <v>0</v>
      </c>
      <c r="Z34" s="9">
        <f>Z33*'NOX Tons'!Z30</f>
        <v>0</v>
      </c>
      <c r="AA34" s="9">
        <f>AA33*'NOX Tons'!AA30</f>
        <v>0</v>
      </c>
      <c r="AB34" s="65">
        <f>SUM(P34:AA34)</f>
        <v>7496.700550806642</v>
      </c>
    </row>
    <row r="35" spans="1:28" ht="12.75">
      <c r="A35" t="s">
        <v>8</v>
      </c>
      <c r="B35">
        <v>2009</v>
      </c>
      <c r="C35" s="9">
        <f>C33*'NOX Tons'!C31</f>
        <v>0</v>
      </c>
      <c r="D35" s="9">
        <f>D33*'NOX Tons'!D31</f>
        <v>0</v>
      </c>
      <c r="E35" s="9">
        <f>E33*'NOX Tons'!E31</f>
        <v>0</v>
      </c>
      <c r="F35" s="9">
        <f>F33*'NOX Tons'!F31</f>
        <v>0</v>
      </c>
      <c r="G35" s="9">
        <f>G33*'NOX Tons'!G31</f>
        <v>10959.926783244564</v>
      </c>
      <c r="H35" s="9">
        <f>H33*'NOX Tons'!H31</f>
        <v>18093.766428794777</v>
      </c>
      <c r="I35" s="9">
        <f>I33*'NOX Tons'!I31</f>
        <v>23914.88607844927</v>
      </c>
      <c r="J35" s="9">
        <f>J33*'NOX Tons'!J31</f>
        <v>26790.632687780784</v>
      </c>
      <c r="K35" s="9">
        <f>K33*'NOX Tons'!K31</f>
        <v>22539.975226862698</v>
      </c>
      <c r="L35" s="9">
        <f>L33*'NOX Tons'!L31</f>
        <v>0</v>
      </c>
      <c r="M35" s="9">
        <f>M33*'NOX Tons'!M31</f>
        <v>0</v>
      </c>
      <c r="N35" s="9">
        <f>N33*'NOX Tons'!N31</f>
        <v>0</v>
      </c>
      <c r="O35" s="65">
        <f t="shared" si="0"/>
        <v>102299.1872051321</v>
      </c>
      <c r="P35" s="9">
        <f>P33*'NOX Tons'!P31</f>
        <v>0</v>
      </c>
      <c r="Q35" s="9">
        <f>Q33*'NOX Tons'!Q31</f>
        <v>0</v>
      </c>
      <c r="R35" s="9">
        <f>R33*'NOX Tons'!R31</f>
        <v>0</v>
      </c>
      <c r="S35" s="9">
        <f>S33*'NOX Tons'!S31</f>
        <v>0</v>
      </c>
      <c r="T35" s="9">
        <f>T33*'NOX Tons'!T31</f>
        <v>13606.081950452695</v>
      </c>
      <c r="U35" s="9">
        <f>U33*'NOX Tons'!U31</f>
        <v>9411.14576876057</v>
      </c>
      <c r="V35" s="9">
        <f>V33*'NOX Tons'!V31</f>
        <v>11056.361220522047</v>
      </c>
      <c r="W35" s="9">
        <f>W33*'NOX Tons'!W31</f>
        <v>14097.636188573344</v>
      </c>
      <c r="X35" s="9">
        <f>X33*'NOX Tons'!X31</f>
        <v>17308.80099328823</v>
      </c>
      <c r="Y35" s="9">
        <f>Y33*'NOX Tons'!Y31</f>
        <v>0</v>
      </c>
      <c r="Z35" s="9">
        <f>Z33*'NOX Tons'!Z31</f>
        <v>0</v>
      </c>
      <c r="AA35" s="9">
        <f>AA33*'NOX Tons'!AA31</f>
        <v>0</v>
      </c>
      <c r="AB35" s="65">
        <f>SUM(P35:AA35)</f>
        <v>65480.02612159689</v>
      </c>
    </row>
    <row r="36" spans="1:28" ht="12.75">
      <c r="A36" t="s">
        <v>9</v>
      </c>
      <c r="B36">
        <v>2009</v>
      </c>
      <c r="C36" s="9">
        <f>C33*'NOX Tons'!C32</f>
        <v>0</v>
      </c>
      <c r="D36" s="9">
        <f>D33*'NOX Tons'!D32</f>
        <v>0</v>
      </c>
      <c r="E36" s="9">
        <f>E33*'NOX Tons'!E32</f>
        <v>0</v>
      </c>
      <c r="F36" s="9">
        <f>F33*'NOX Tons'!F32</f>
        <v>0</v>
      </c>
      <c r="G36" s="9">
        <f>G33*'NOX Tons'!G32</f>
        <v>35.46623479943922</v>
      </c>
      <c r="H36" s="9">
        <f>H33*'NOX Tons'!H32</f>
        <v>162.99132072443635</v>
      </c>
      <c r="I36" s="9">
        <f>I33*'NOX Tons'!I32</f>
        <v>560.376942132875</v>
      </c>
      <c r="J36" s="9">
        <f>J33*'NOX Tons'!J32</f>
        <v>706.7390537644632</v>
      </c>
      <c r="K36" s="9">
        <f>K33*'NOX Tons'!K32</f>
        <v>97.15196635383654</v>
      </c>
      <c r="L36" s="9">
        <f>L33*'NOX Tons'!L32</f>
        <v>0</v>
      </c>
      <c r="M36" s="9">
        <f>M33*'NOX Tons'!M32</f>
        <v>0</v>
      </c>
      <c r="N36" s="9">
        <f>N33*'NOX Tons'!N32</f>
        <v>0</v>
      </c>
      <c r="O36" s="65">
        <f t="shared" si="0"/>
        <v>1562.7255177750503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65">
        <v>0</v>
      </c>
    </row>
    <row r="37" spans="1:28" ht="12.75">
      <c r="A37" t="s">
        <v>10</v>
      </c>
      <c r="B37">
        <v>2009</v>
      </c>
      <c r="C37" s="9">
        <f>C33*'NOX Tons'!C33</f>
        <v>0</v>
      </c>
      <c r="D37" s="9">
        <f>D33*'NOX Tons'!D33</f>
        <v>0</v>
      </c>
      <c r="E37" s="9">
        <f>E33*'NOX Tons'!E33</f>
        <v>0</v>
      </c>
      <c r="F37" s="9">
        <f>F33*'NOX Tons'!F33</f>
        <v>0</v>
      </c>
      <c r="G37" s="9">
        <f>G33*'NOX Tons'!G33</f>
        <v>19.896327722275647</v>
      </c>
      <c r="H37" s="9">
        <f>H33*'NOX Tons'!H33</f>
        <v>102.84627882252302</v>
      </c>
      <c r="I37" s="9">
        <f>I33*'NOX Tons'!I33</f>
        <v>384.0686701160298</v>
      </c>
      <c r="J37" s="9">
        <f>J33*'NOX Tons'!J33</f>
        <v>476.54803999809053</v>
      </c>
      <c r="K37" s="9">
        <f>K33*'NOX Tons'!K33</f>
        <v>62.01143542637657</v>
      </c>
      <c r="L37" s="9">
        <f>L33*'NOX Tons'!L33</f>
        <v>0</v>
      </c>
      <c r="M37" s="9">
        <f>M33*'NOX Tons'!M33</f>
        <v>0</v>
      </c>
      <c r="N37" s="9">
        <f>N33*'NOX Tons'!N33</f>
        <v>0</v>
      </c>
      <c r="O37" s="65">
        <f t="shared" si="0"/>
        <v>1045.3707520852954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65">
        <v>0</v>
      </c>
    </row>
    <row r="38" spans="1:28" ht="12.75">
      <c r="A38" t="s">
        <v>11</v>
      </c>
      <c r="B38">
        <v>2009</v>
      </c>
      <c r="C38" s="9">
        <f>C33*'NOX Tons'!C34</f>
        <v>0</v>
      </c>
      <c r="D38" s="9">
        <f>D33*'NOX Tons'!D34</f>
        <v>0</v>
      </c>
      <c r="E38" s="9">
        <f>E33*'NOX Tons'!E34</f>
        <v>0</v>
      </c>
      <c r="F38" s="9">
        <f>F33*'NOX Tons'!F34</f>
        <v>0</v>
      </c>
      <c r="G38" s="9">
        <f>G33*'NOX Tons'!G34</f>
        <v>39.025661170995065</v>
      </c>
      <c r="H38" s="9">
        <f>H33*'NOX Tons'!H34</f>
        <v>108.86642539806041</v>
      </c>
      <c r="I38" s="9">
        <f>I33*'NOX Tons'!I34</f>
        <v>324.0390381312614</v>
      </c>
      <c r="J38" s="9">
        <f>J33*'NOX Tons'!J34</f>
        <v>388.15169862685366</v>
      </c>
      <c r="K38" s="9">
        <f>K33*'NOX Tons'!K34</f>
        <v>52.07000597758555</v>
      </c>
      <c r="L38" s="9">
        <f>L33*'NOX Tons'!L34</f>
        <v>0</v>
      </c>
      <c r="M38" s="9">
        <f>M33*'NOX Tons'!M34</f>
        <v>0</v>
      </c>
      <c r="N38" s="9">
        <f>N33*'NOX Tons'!N34</f>
        <v>0</v>
      </c>
      <c r="O38" s="65">
        <f t="shared" si="0"/>
        <v>912.1528293047561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65">
        <v>0</v>
      </c>
    </row>
    <row r="39" spans="1:28" ht="12.75">
      <c r="A39" t="s">
        <v>12</v>
      </c>
      <c r="B39">
        <v>2009</v>
      </c>
      <c r="C39" s="9">
        <f>C33*'NOX Tons'!C35</f>
        <v>0</v>
      </c>
      <c r="D39" s="9">
        <f>D33*'NOX Tons'!D35</f>
        <v>0</v>
      </c>
      <c r="E39" s="9">
        <f>E33*'NOX Tons'!E35</f>
        <v>0</v>
      </c>
      <c r="F39" s="9">
        <f>F33*'NOX Tons'!F35</f>
        <v>0</v>
      </c>
      <c r="G39" s="9">
        <f>G33*'NOX Tons'!G35</f>
        <v>162.20319251037833</v>
      </c>
      <c r="H39" s="9">
        <f>H33*'NOX Tons'!H35</f>
        <v>373.3564364873141</v>
      </c>
      <c r="I39" s="9">
        <f>I33*'NOX Tons'!I35</f>
        <v>1032.039797574282</v>
      </c>
      <c r="J39" s="9">
        <f>J33*'NOX Tons'!J35</f>
        <v>1169.1150390628852</v>
      </c>
      <c r="K39" s="9">
        <f>K33*'NOX Tons'!K35</f>
        <v>290.54453585448306</v>
      </c>
      <c r="L39" s="9">
        <f>L33*'NOX Tons'!L35</f>
        <v>0</v>
      </c>
      <c r="M39" s="9">
        <f>M33*'NOX Tons'!M35</f>
        <v>0</v>
      </c>
      <c r="N39" s="9">
        <f>N33*'NOX Tons'!N35</f>
        <v>0</v>
      </c>
      <c r="O39" s="65">
        <f t="shared" si="0"/>
        <v>3027.2590014893426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65">
        <v>0</v>
      </c>
    </row>
    <row r="40" spans="1:28" ht="12.75">
      <c r="A40" t="s">
        <v>13</v>
      </c>
      <c r="B40">
        <v>2009</v>
      </c>
      <c r="C40" s="9">
        <f>C33*'NOX Tons'!C36</f>
        <v>0</v>
      </c>
      <c r="D40" s="9">
        <f>D33*'NOX Tons'!D36</f>
        <v>0</v>
      </c>
      <c r="E40" s="9">
        <f>E33*'NOX Tons'!E36</f>
        <v>0</v>
      </c>
      <c r="F40" s="9">
        <f>F33*'NOX Tons'!F36</f>
        <v>0</v>
      </c>
      <c r="G40" s="9">
        <f>G33*'NOX Tons'!G36</f>
        <v>127.39548206275609</v>
      </c>
      <c r="H40" s="9">
        <f>H33*'NOX Tons'!H36</f>
        <v>428.17212091926524</v>
      </c>
      <c r="I40" s="9">
        <f>I33*'NOX Tons'!I36</f>
        <v>954.2338974175012</v>
      </c>
      <c r="J40" s="9">
        <f>J33*'NOX Tons'!J36</f>
        <v>1030.9698545424478</v>
      </c>
      <c r="K40" s="9">
        <f>K33*'NOX Tons'!K36</f>
        <v>361.0917179536984</v>
      </c>
      <c r="L40" s="9">
        <f>L33*'NOX Tons'!L36</f>
        <v>0</v>
      </c>
      <c r="M40" s="9">
        <f>M33*'NOX Tons'!M36</f>
        <v>0</v>
      </c>
      <c r="N40" s="9">
        <f>N33*'NOX Tons'!N36</f>
        <v>0</v>
      </c>
      <c r="O40" s="65">
        <f t="shared" si="0"/>
        <v>2901.8630728956687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65">
        <v>0</v>
      </c>
    </row>
    <row r="41" spans="1:28" ht="12.75">
      <c r="A41" t="s">
        <v>14</v>
      </c>
      <c r="B41">
        <v>2009</v>
      </c>
      <c r="C41" s="9">
        <f>C33*'NOX Tons'!C37</f>
        <v>0</v>
      </c>
      <c r="D41" s="9">
        <f>D33*'NOX Tons'!D37</f>
        <v>0</v>
      </c>
      <c r="E41" s="9">
        <f>E33*'NOX Tons'!E37</f>
        <v>0</v>
      </c>
      <c r="F41" s="9">
        <f>F33*'NOX Tons'!F37</f>
        <v>0</v>
      </c>
      <c r="G41" s="9">
        <f>G33*'NOX Tons'!G37</f>
        <v>89.1916997013162</v>
      </c>
      <c r="H41" s="9">
        <f>H33*'NOX Tons'!H37</f>
        <v>254.72233578327362</v>
      </c>
      <c r="I41" s="9">
        <f>I33*'NOX Tons'!I37</f>
        <v>800.4424155359341</v>
      </c>
      <c r="J41" s="9">
        <f>J33*'NOX Tons'!J37</f>
        <v>958.6761543089186</v>
      </c>
      <c r="K41" s="9">
        <f>K33*'NOX Tons'!K37</f>
        <v>160.16669465757872</v>
      </c>
      <c r="L41" s="9">
        <f>L33*'NOX Tons'!L37</f>
        <v>0</v>
      </c>
      <c r="M41" s="9">
        <f>M33*'NOX Tons'!M37</f>
        <v>0</v>
      </c>
      <c r="N41" s="9">
        <f>N33*'NOX Tons'!N37</f>
        <v>0</v>
      </c>
      <c r="O41" s="65">
        <f t="shared" si="0"/>
        <v>2263.1992999870213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65">
        <v>0</v>
      </c>
    </row>
    <row r="42" spans="2:28" ht="13.5" thickBot="1">
      <c r="B42" s="14" t="s">
        <v>25</v>
      </c>
      <c r="C42" s="15">
        <f aca="true" t="shared" si="4" ref="C42:AB42">SUM(C34:C41)</f>
        <v>0</v>
      </c>
      <c r="D42" s="15">
        <f t="shared" si="4"/>
        <v>0</v>
      </c>
      <c r="E42" s="15">
        <f t="shared" si="4"/>
        <v>0</v>
      </c>
      <c r="F42" s="15">
        <f t="shared" si="4"/>
        <v>0</v>
      </c>
      <c r="G42" s="15">
        <f t="shared" si="4"/>
        <v>26373.844842510956</v>
      </c>
      <c r="H42" s="15">
        <f t="shared" si="4"/>
        <v>37900.38787761489</v>
      </c>
      <c r="I42" s="15">
        <f t="shared" si="4"/>
        <v>49741.089522460185</v>
      </c>
      <c r="J42" s="15">
        <f t="shared" si="4"/>
        <v>56155.09279068148</v>
      </c>
      <c r="K42" s="15">
        <f t="shared" si="4"/>
        <v>50159.24388084197</v>
      </c>
      <c r="L42" s="15">
        <f t="shared" si="4"/>
        <v>0</v>
      </c>
      <c r="M42" s="15">
        <f t="shared" si="4"/>
        <v>0</v>
      </c>
      <c r="N42" s="15">
        <f t="shared" si="4"/>
        <v>0</v>
      </c>
      <c r="O42" s="66">
        <f t="shared" si="4"/>
        <v>220329.65891410952</v>
      </c>
      <c r="P42" s="15">
        <f t="shared" si="4"/>
        <v>0</v>
      </c>
      <c r="Q42" s="15">
        <f t="shared" si="4"/>
        <v>0</v>
      </c>
      <c r="R42" s="15">
        <f t="shared" si="4"/>
        <v>0</v>
      </c>
      <c r="S42" s="15">
        <f t="shared" si="4"/>
        <v>0</v>
      </c>
      <c r="T42" s="15">
        <f t="shared" si="4"/>
        <v>15814.365468746335</v>
      </c>
      <c r="U42" s="15">
        <f t="shared" si="4"/>
        <v>10330.796642342299</v>
      </c>
      <c r="V42" s="15">
        <f t="shared" si="4"/>
        <v>11964.127701776015</v>
      </c>
      <c r="W42" s="15">
        <f t="shared" si="4"/>
        <v>15207.225345539862</v>
      </c>
      <c r="X42" s="15">
        <f t="shared" si="4"/>
        <v>19660.21151399902</v>
      </c>
      <c r="Y42" s="15">
        <f t="shared" si="4"/>
        <v>0</v>
      </c>
      <c r="Z42" s="15">
        <f t="shared" si="4"/>
        <v>0</v>
      </c>
      <c r="AA42" s="15">
        <f t="shared" si="4"/>
        <v>0</v>
      </c>
      <c r="AB42" s="66">
        <f t="shared" si="4"/>
        <v>72976.72667240353</v>
      </c>
    </row>
    <row r="43" ht="13.5" thickTop="1"/>
    <row r="45" ht="14.25">
      <c r="A45" s="36" t="s">
        <v>39</v>
      </c>
    </row>
    <row r="46" ht="14.25">
      <c r="B46" s="36" t="s">
        <v>40</v>
      </c>
    </row>
  </sheetData>
  <printOptions horizontalCentered="1" verticalCentered="1"/>
  <pageMargins left="0.25" right="0.25" top="0.25" bottom="0.25" header="0.5" footer="0.5"/>
  <pageSetup horizontalDpi="600" verticalDpi="600" orientation="landscape" scale="80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60" zoomScaleNormal="6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28125" style="0" bestFit="1" customWidth="1"/>
    <col min="3" max="6" width="6.8515625" style="0" bestFit="1" customWidth="1"/>
    <col min="7" max="11" width="6.57421875" style="0" bestFit="1" customWidth="1"/>
    <col min="12" max="14" width="6.8515625" style="0" bestFit="1" customWidth="1"/>
    <col min="15" max="15" width="10.140625" style="26" bestFit="1" customWidth="1"/>
    <col min="16" max="19" width="6.57421875" style="0" bestFit="1" customWidth="1"/>
    <col min="20" max="24" width="5.8515625" style="0" bestFit="1" customWidth="1"/>
    <col min="25" max="26" width="6.57421875" style="0" bestFit="1" customWidth="1"/>
    <col min="27" max="27" width="5.8515625" style="0" bestFit="1" customWidth="1"/>
    <col min="28" max="28" width="7.7109375" style="26" bestFit="1" customWidth="1"/>
  </cols>
  <sheetData>
    <row r="1" spans="1:28" s="6" customFormat="1" ht="12.75">
      <c r="A1" s="64" t="s">
        <v>36</v>
      </c>
      <c r="C1" s="81" t="s">
        <v>2</v>
      </c>
      <c r="D1" s="81" t="s">
        <v>2</v>
      </c>
      <c r="E1" s="81" t="s">
        <v>2</v>
      </c>
      <c r="F1" s="81" t="s">
        <v>2</v>
      </c>
      <c r="G1" s="81" t="s">
        <v>2</v>
      </c>
      <c r="H1" s="81" t="s">
        <v>2</v>
      </c>
      <c r="I1" s="81" t="s">
        <v>2</v>
      </c>
      <c r="J1" s="81" t="s">
        <v>2</v>
      </c>
      <c r="K1" s="81" t="s">
        <v>2</v>
      </c>
      <c r="L1" s="81" t="s">
        <v>2</v>
      </c>
      <c r="M1" s="81" t="s">
        <v>2</v>
      </c>
      <c r="N1" s="81" t="s">
        <v>2</v>
      </c>
      <c r="O1" s="86" t="s">
        <v>3</v>
      </c>
      <c r="P1" s="81" t="s">
        <v>4</v>
      </c>
      <c r="Q1" s="81" t="s">
        <v>4</v>
      </c>
      <c r="R1" s="81" t="s">
        <v>4</v>
      </c>
      <c r="S1" s="81" t="s">
        <v>4</v>
      </c>
      <c r="T1" s="81" t="s">
        <v>4</v>
      </c>
      <c r="U1" s="81" t="s">
        <v>4</v>
      </c>
      <c r="V1" s="81" t="s">
        <v>4</v>
      </c>
      <c r="W1" s="81" t="s">
        <v>4</v>
      </c>
      <c r="X1" s="81" t="s">
        <v>4</v>
      </c>
      <c r="Y1" s="81" t="s">
        <v>4</v>
      </c>
      <c r="Z1" s="81" t="s">
        <v>4</v>
      </c>
      <c r="AA1" s="81" t="s">
        <v>4</v>
      </c>
      <c r="AB1" s="86" t="s">
        <v>5</v>
      </c>
    </row>
    <row r="2" spans="1:28" s="11" customFormat="1" ht="12.75">
      <c r="A2" s="11" t="s">
        <v>0</v>
      </c>
      <c r="B2" s="11" t="s">
        <v>1</v>
      </c>
      <c r="C2" s="82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2">
        <v>8</v>
      </c>
      <c r="K2" s="82">
        <v>9</v>
      </c>
      <c r="L2" s="82">
        <v>10</v>
      </c>
      <c r="M2" s="82">
        <v>11</v>
      </c>
      <c r="N2" s="82">
        <v>12</v>
      </c>
      <c r="O2" s="87"/>
      <c r="P2" s="82">
        <v>1</v>
      </c>
      <c r="Q2" s="82">
        <v>2</v>
      </c>
      <c r="R2" s="82">
        <v>3</v>
      </c>
      <c r="S2" s="82">
        <v>4</v>
      </c>
      <c r="T2" s="82">
        <v>5</v>
      </c>
      <c r="U2" s="82">
        <v>6</v>
      </c>
      <c r="V2" s="82">
        <v>7</v>
      </c>
      <c r="W2" s="82">
        <v>8</v>
      </c>
      <c r="X2" s="82">
        <v>9</v>
      </c>
      <c r="Y2" s="82">
        <v>10</v>
      </c>
      <c r="Z2" s="82">
        <v>11</v>
      </c>
      <c r="AA2" s="82">
        <v>12</v>
      </c>
      <c r="AB2" s="87"/>
    </row>
    <row r="3" spans="1:28" ht="12.75">
      <c r="A3" t="s">
        <v>6</v>
      </c>
      <c r="B3">
        <v>2006</v>
      </c>
      <c r="C3" s="1">
        <v>0</v>
      </c>
      <c r="D3" s="1">
        <v>0</v>
      </c>
      <c r="E3" s="1">
        <v>519.801635742187</v>
      </c>
      <c r="F3" s="1">
        <v>374.936340332031</v>
      </c>
      <c r="G3" s="1">
        <v>83.7145500183105</v>
      </c>
      <c r="H3" s="1">
        <v>84.7389698028564</v>
      </c>
      <c r="I3" s="1">
        <v>89.6359901428222</v>
      </c>
      <c r="J3" s="1">
        <v>89.248119354248</v>
      </c>
      <c r="K3" s="1">
        <v>84.1660594940185</v>
      </c>
      <c r="L3" s="1">
        <v>559.092094421386</v>
      </c>
      <c r="M3" s="1">
        <v>557.430503845214</v>
      </c>
      <c r="N3" s="1">
        <v>591.553894042968</v>
      </c>
      <c r="O3" s="25">
        <f>SUM(C3:N3)</f>
        <v>3034.3181571960417</v>
      </c>
      <c r="P3" s="1">
        <v>0</v>
      </c>
      <c r="Q3" s="1">
        <v>0</v>
      </c>
      <c r="R3" s="1">
        <v>15.1525658527389</v>
      </c>
      <c r="S3" s="1">
        <v>24.1725034713745</v>
      </c>
      <c r="T3" s="1">
        <v>6.22800150513648</v>
      </c>
      <c r="U3" s="1">
        <v>2.18119161762297</v>
      </c>
      <c r="V3" s="1">
        <v>0.922524381952825</v>
      </c>
      <c r="W3" s="1">
        <v>0.913980480807367</v>
      </c>
      <c r="X3" s="1">
        <v>3.31962770223617</v>
      </c>
      <c r="Y3" s="1">
        <v>28.6572506427764</v>
      </c>
      <c r="Z3" s="1">
        <v>19.41000187397</v>
      </c>
      <c r="AA3" s="1">
        <v>4.77240443229675</v>
      </c>
      <c r="AB3" s="25">
        <f aca="true" t="shared" si="0" ref="AB3:AB10">SUM(P3:AA3)</f>
        <v>105.73005196091238</v>
      </c>
    </row>
    <row r="4" spans="1:28" ht="12.75">
      <c r="A4" t="s">
        <v>8</v>
      </c>
      <c r="B4">
        <v>2006</v>
      </c>
      <c r="C4" s="1">
        <v>0</v>
      </c>
      <c r="D4" s="1">
        <v>0</v>
      </c>
      <c r="E4" s="1">
        <v>92.2425937652587</v>
      </c>
      <c r="F4" s="1">
        <v>108.354507446289</v>
      </c>
      <c r="G4" s="1">
        <v>9.09440863132476</v>
      </c>
      <c r="H4" s="1">
        <v>76.7422399520874</v>
      </c>
      <c r="I4" s="1">
        <v>96.0962486267089</v>
      </c>
      <c r="J4" s="1">
        <v>95.1305999755859</v>
      </c>
      <c r="K4" s="1">
        <v>60.102102279663</v>
      </c>
      <c r="L4" s="1">
        <v>42.4631719589233</v>
      </c>
      <c r="M4" s="1">
        <v>49.063115119934</v>
      </c>
      <c r="N4" s="1">
        <v>84.7614383697509</v>
      </c>
      <c r="O4" s="25">
        <f aca="true" t="shared" si="1" ref="O4:O10">SUM(C4:N4)</f>
        <v>714.0504261255259</v>
      </c>
      <c r="P4" s="1">
        <v>0</v>
      </c>
      <c r="Q4" s="1">
        <v>0</v>
      </c>
      <c r="R4" s="1">
        <v>141.357398986816</v>
      </c>
      <c r="S4" s="1">
        <v>101.486402511596</v>
      </c>
      <c r="T4" s="1">
        <v>10.5272388458251</v>
      </c>
      <c r="U4" s="1">
        <v>36.7301859855651</v>
      </c>
      <c r="V4" s="1">
        <v>29.7922304868698</v>
      </c>
      <c r="W4" s="1">
        <v>34.5557670593261</v>
      </c>
      <c r="X4" s="1">
        <v>45.3912630081176</v>
      </c>
      <c r="Y4" s="1">
        <v>73.5673103332519</v>
      </c>
      <c r="Z4" s="1">
        <v>70.5789613723754</v>
      </c>
      <c r="AA4" s="1">
        <v>56.0649042129516</v>
      </c>
      <c r="AB4" s="25">
        <f t="shared" si="0"/>
        <v>600.0516628026946</v>
      </c>
    </row>
    <row r="5" spans="1:28" ht="12.75">
      <c r="A5" t="s">
        <v>9</v>
      </c>
      <c r="B5">
        <v>2006</v>
      </c>
      <c r="C5" s="1">
        <v>0</v>
      </c>
      <c r="D5" s="1">
        <v>0</v>
      </c>
      <c r="E5" s="1">
        <v>0.0290152718080207</v>
      </c>
      <c r="F5" s="1">
        <v>0.160181937739253</v>
      </c>
      <c r="G5" s="1">
        <v>0.219934698194265</v>
      </c>
      <c r="H5" s="1">
        <v>0.47647494636476</v>
      </c>
      <c r="I5" s="1">
        <v>1.26397175341844</v>
      </c>
      <c r="J5" s="1">
        <v>1.05033519119024</v>
      </c>
      <c r="K5" s="1">
        <v>0.085004934691824</v>
      </c>
      <c r="L5" s="1">
        <v>0.0530736669898033</v>
      </c>
      <c r="M5" s="1">
        <v>0.0367110664956271</v>
      </c>
      <c r="N5" s="1">
        <v>0.0813284427858889</v>
      </c>
      <c r="O5" s="25">
        <f t="shared" si="1"/>
        <v>3.4560319096781225</v>
      </c>
      <c r="P5" s="1">
        <v>0</v>
      </c>
      <c r="Q5" s="1">
        <v>0</v>
      </c>
      <c r="R5" s="1">
        <v>0.431032374501228</v>
      </c>
      <c r="S5" s="1">
        <v>0.403132311999797</v>
      </c>
      <c r="T5" s="1">
        <v>0.744693607091903</v>
      </c>
      <c r="U5" s="1">
        <v>0.647551521658897</v>
      </c>
      <c r="V5" s="1">
        <v>1.78817944228649</v>
      </c>
      <c r="W5" s="1">
        <v>2.39150783419609</v>
      </c>
      <c r="X5" s="1">
        <v>0.456674563232809</v>
      </c>
      <c r="Y5" s="1">
        <v>0.716623298823833</v>
      </c>
      <c r="Z5" s="1">
        <v>0.61332069337368</v>
      </c>
      <c r="AA5" s="1">
        <v>0.672455016523599</v>
      </c>
      <c r="AB5" s="25">
        <f t="shared" si="0"/>
        <v>8.865170663688327</v>
      </c>
    </row>
    <row r="6" spans="1:28" ht="12.75">
      <c r="A6" t="s">
        <v>10</v>
      </c>
      <c r="B6">
        <v>2006</v>
      </c>
      <c r="C6" s="1">
        <v>0</v>
      </c>
      <c r="D6" s="1">
        <v>0</v>
      </c>
      <c r="E6" s="1">
        <v>0.0294456826522946</v>
      </c>
      <c r="F6" s="1">
        <v>0.12367996154353</v>
      </c>
      <c r="G6" s="1">
        <v>0.110618323087692</v>
      </c>
      <c r="H6" s="1">
        <v>0.212427209131419</v>
      </c>
      <c r="I6" s="1">
        <v>0.543305546045303</v>
      </c>
      <c r="J6" s="1">
        <v>0.478424556553363</v>
      </c>
      <c r="K6" s="1">
        <v>0.0497509330743923</v>
      </c>
      <c r="L6" s="1">
        <v>0.0452090682811103</v>
      </c>
      <c r="M6" s="1">
        <v>0.0285079097375273</v>
      </c>
      <c r="N6" s="1">
        <v>0.0546340302098542</v>
      </c>
      <c r="O6" s="25">
        <f t="shared" si="1"/>
        <v>1.676003220316486</v>
      </c>
      <c r="P6" s="1">
        <v>0</v>
      </c>
      <c r="Q6" s="1">
        <v>0</v>
      </c>
      <c r="R6" s="1">
        <v>0.440840989351272</v>
      </c>
      <c r="S6" s="1">
        <v>0.440957721322774</v>
      </c>
      <c r="T6" s="1">
        <v>0.846082180738449</v>
      </c>
      <c r="U6" s="1">
        <v>0.901241742074489</v>
      </c>
      <c r="V6" s="1">
        <v>2.51028564572334</v>
      </c>
      <c r="W6" s="1">
        <v>2.91855260729789</v>
      </c>
      <c r="X6" s="1">
        <v>0.495118158403784</v>
      </c>
      <c r="Y6" s="1">
        <v>0.727797918021678</v>
      </c>
      <c r="Z6" s="1">
        <v>0.627979464828968</v>
      </c>
      <c r="AA6" s="1">
        <v>0.694204177707433</v>
      </c>
      <c r="AB6" s="25">
        <f t="shared" si="0"/>
        <v>10.603060605470077</v>
      </c>
    </row>
    <row r="7" spans="1:28" ht="12.75">
      <c r="A7" t="s">
        <v>11</v>
      </c>
      <c r="B7">
        <v>2006</v>
      </c>
      <c r="C7" s="1">
        <v>0</v>
      </c>
      <c r="D7" s="1">
        <v>0</v>
      </c>
      <c r="E7" s="1">
        <v>0.030189940938726</v>
      </c>
      <c r="F7" s="1">
        <v>0.0628363247960805</v>
      </c>
      <c r="G7" s="1">
        <v>0.248558366671204</v>
      </c>
      <c r="H7" s="1">
        <v>0.385090203839354</v>
      </c>
      <c r="I7" s="1">
        <v>0.832027929718606</v>
      </c>
      <c r="J7" s="1">
        <v>0.852082818746566</v>
      </c>
      <c r="K7" s="1">
        <v>0.0500909626716747</v>
      </c>
      <c r="L7" s="1">
        <v>0.0369413464795798</v>
      </c>
      <c r="M7" s="1">
        <v>0.0414380775764584</v>
      </c>
      <c r="N7" s="1">
        <v>0.090407695621252</v>
      </c>
      <c r="O7" s="25">
        <f t="shared" si="1"/>
        <v>2.6296636670595017</v>
      </c>
      <c r="P7" s="1">
        <v>0</v>
      </c>
      <c r="Q7" s="1">
        <v>0</v>
      </c>
      <c r="R7" s="1">
        <v>0.438861332833766</v>
      </c>
      <c r="S7" s="1">
        <v>0.496172718703746</v>
      </c>
      <c r="T7" s="1">
        <v>0.67899340391159</v>
      </c>
      <c r="U7" s="1">
        <v>0.773520062837633</v>
      </c>
      <c r="V7" s="1">
        <v>2.20321410062024</v>
      </c>
      <c r="W7" s="1">
        <v>2.52717259526252</v>
      </c>
      <c r="X7" s="1">
        <v>0.48734106356278</v>
      </c>
      <c r="Y7" s="1">
        <v>0.74748758226633</v>
      </c>
      <c r="Z7" s="1">
        <v>0.640535980463027</v>
      </c>
      <c r="AA7" s="1">
        <v>0.650843549519777</v>
      </c>
      <c r="AB7" s="25">
        <f t="shared" si="0"/>
        <v>9.644142389981408</v>
      </c>
    </row>
    <row r="8" spans="1:28" ht="12.75">
      <c r="A8" t="s">
        <v>12</v>
      </c>
      <c r="B8">
        <v>2006</v>
      </c>
      <c r="C8" s="1">
        <v>0</v>
      </c>
      <c r="D8" s="1">
        <v>0</v>
      </c>
      <c r="E8" s="1">
        <v>0.0954947937279939</v>
      </c>
      <c r="F8" s="1">
        <v>0.194036387838423</v>
      </c>
      <c r="G8" s="1">
        <v>0.866444110870361</v>
      </c>
      <c r="H8" s="1">
        <v>1.114735879004</v>
      </c>
      <c r="I8" s="1">
        <v>3.0516530573368</v>
      </c>
      <c r="J8" s="1">
        <v>3.341173350811</v>
      </c>
      <c r="K8" s="1">
        <v>0.356353734619915</v>
      </c>
      <c r="L8" s="1">
        <v>0.143232414964586</v>
      </c>
      <c r="M8" s="1">
        <v>0.147196309641003</v>
      </c>
      <c r="N8" s="1">
        <v>0.421104989945888</v>
      </c>
      <c r="O8" s="25">
        <f t="shared" si="1"/>
        <v>9.731425028759972</v>
      </c>
      <c r="P8" s="1">
        <v>0</v>
      </c>
      <c r="Q8" s="1">
        <v>0</v>
      </c>
      <c r="R8" s="1">
        <v>0.450349412858486</v>
      </c>
      <c r="S8" s="1">
        <v>0.381523896008729</v>
      </c>
      <c r="T8" s="1">
        <v>0.119388688355684</v>
      </c>
      <c r="U8" s="1">
        <v>0.0288025252521038</v>
      </c>
      <c r="V8" s="1">
        <v>0.0549678597599267</v>
      </c>
      <c r="W8" s="1">
        <v>0.117665860801935</v>
      </c>
      <c r="X8" s="1">
        <v>0.195032749325037</v>
      </c>
      <c r="Y8" s="1">
        <v>0.636381544172763</v>
      </c>
      <c r="Z8" s="1">
        <v>0.511438176035881</v>
      </c>
      <c r="AA8" s="1">
        <v>0.342581203207373</v>
      </c>
      <c r="AB8" s="25">
        <f t="shared" si="0"/>
        <v>2.838131915777919</v>
      </c>
    </row>
    <row r="9" spans="1:28" ht="12.75">
      <c r="A9" t="s">
        <v>13</v>
      </c>
      <c r="B9">
        <v>2006</v>
      </c>
      <c r="C9" s="1">
        <v>0</v>
      </c>
      <c r="D9" s="1">
        <v>0</v>
      </c>
      <c r="E9" s="1">
        <v>0.134603932499885</v>
      </c>
      <c r="F9" s="1">
        <v>0.170884010381996</v>
      </c>
      <c r="G9" s="1">
        <v>0.267321156337857</v>
      </c>
      <c r="H9" s="1">
        <v>0.476845320314168</v>
      </c>
      <c r="I9" s="1">
        <v>1.73717120289802</v>
      </c>
      <c r="J9" s="1">
        <v>1.91739262640476</v>
      </c>
      <c r="K9" s="1">
        <v>0.203139021992683</v>
      </c>
      <c r="L9" s="1">
        <v>0.177483206614851</v>
      </c>
      <c r="M9" s="1">
        <v>0.211071829311549</v>
      </c>
      <c r="N9" s="1">
        <v>0.78795139491558</v>
      </c>
      <c r="O9" s="25">
        <f t="shared" si="1"/>
        <v>6.083863701671349</v>
      </c>
      <c r="P9" s="1">
        <v>0</v>
      </c>
      <c r="Q9" s="1">
        <v>0</v>
      </c>
      <c r="R9" s="1">
        <v>0.524432197213172</v>
      </c>
      <c r="S9" s="1">
        <v>0.359022624790668</v>
      </c>
      <c r="T9" s="1">
        <v>0.138525479473173</v>
      </c>
      <c r="U9" s="1">
        <v>0.185579736717045</v>
      </c>
      <c r="V9" s="1">
        <v>0.608105452731251</v>
      </c>
      <c r="W9" s="1">
        <v>0.821897491812705</v>
      </c>
      <c r="X9" s="1">
        <v>0.169195896014571</v>
      </c>
      <c r="Y9" s="1">
        <v>0.826721355319023</v>
      </c>
      <c r="Z9" s="1">
        <v>0.78656879812479</v>
      </c>
      <c r="AA9" s="1">
        <v>0.718025431036949</v>
      </c>
      <c r="AB9" s="25">
        <f t="shared" si="0"/>
        <v>5.138074463233347</v>
      </c>
    </row>
    <row r="10" spans="1:28" ht="12.75">
      <c r="A10" t="s">
        <v>14</v>
      </c>
      <c r="B10">
        <v>2006</v>
      </c>
      <c r="C10" s="1">
        <v>0</v>
      </c>
      <c r="D10" s="1">
        <v>0</v>
      </c>
      <c r="E10" s="1">
        <v>0.0588939953595399</v>
      </c>
      <c r="F10" s="1">
        <v>0.170201495289802</v>
      </c>
      <c r="G10" s="1">
        <v>0.665709909051656</v>
      </c>
      <c r="H10" s="1">
        <v>0.990545406937599</v>
      </c>
      <c r="I10" s="1">
        <v>2.72463093698024</v>
      </c>
      <c r="J10" s="1">
        <v>2.82028487324714</v>
      </c>
      <c r="K10" s="1">
        <v>0.213082518312148</v>
      </c>
      <c r="L10" s="1">
        <v>0.0921007422730326</v>
      </c>
      <c r="M10" s="1">
        <v>0.0802056416869163</v>
      </c>
      <c r="N10" s="1">
        <v>0.230291248299181</v>
      </c>
      <c r="O10" s="25">
        <f t="shared" si="1"/>
        <v>8.045946767437254</v>
      </c>
      <c r="P10" s="1">
        <v>0</v>
      </c>
      <c r="Q10" s="1">
        <v>0</v>
      </c>
      <c r="R10" s="1">
        <v>0.406451269984245</v>
      </c>
      <c r="S10" s="1">
        <v>0.402380127459764</v>
      </c>
      <c r="T10" s="1">
        <v>0.303059101104736</v>
      </c>
      <c r="U10" s="1">
        <v>0.137228161096572</v>
      </c>
      <c r="V10" s="1">
        <v>0.324840284883975</v>
      </c>
      <c r="W10" s="1">
        <v>0.609222397208213</v>
      </c>
      <c r="X10" s="1">
        <v>0.331927464692853</v>
      </c>
      <c r="Y10" s="1">
        <v>0.674113616347312</v>
      </c>
      <c r="Z10" s="1">
        <v>0.581075266003608</v>
      </c>
      <c r="AA10" s="1">
        <v>0.521563868969678</v>
      </c>
      <c r="AB10" s="25">
        <f t="shared" si="0"/>
        <v>4.291861557750956</v>
      </c>
    </row>
    <row r="11" spans="1:28" ht="13.5" thickBot="1">
      <c r="A11" s="7"/>
      <c r="B11" s="14" t="s">
        <v>25</v>
      </c>
      <c r="C11" s="15">
        <f>SUM(C3:C10)</f>
        <v>0</v>
      </c>
      <c r="D11" s="15">
        <f aca="true" t="shared" si="2" ref="D11:AB11">SUM(D3:D10)</f>
        <v>0</v>
      </c>
      <c r="E11" s="15">
        <f t="shared" si="2"/>
        <v>612.4218731244322</v>
      </c>
      <c r="F11" s="15">
        <f t="shared" si="2"/>
        <v>484.1726678959091</v>
      </c>
      <c r="G11" s="15">
        <f t="shared" si="2"/>
        <v>95.1875452138483</v>
      </c>
      <c r="H11" s="15">
        <f t="shared" si="2"/>
        <v>165.1373287205351</v>
      </c>
      <c r="I11" s="15">
        <f t="shared" si="2"/>
        <v>195.88499919592851</v>
      </c>
      <c r="J11" s="15">
        <f t="shared" si="2"/>
        <v>194.838412746787</v>
      </c>
      <c r="K11" s="15">
        <f t="shared" si="2"/>
        <v>145.22558387904414</v>
      </c>
      <c r="L11" s="15">
        <f t="shared" si="2"/>
        <v>602.1033068259123</v>
      </c>
      <c r="M11" s="15">
        <f t="shared" si="2"/>
        <v>607.0387497995971</v>
      </c>
      <c r="N11" s="15">
        <f t="shared" si="2"/>
        <v>677.9810502144965</v>
      </c>
      <c r="O11" s="17">
        <f t="shared" si="2"/>
        <v>3779.9915176164905</v>
      </c>
      <c r="P11" s="15">
        <f t="shared" si="2"/>
        <v>0</v>
      </c>
      <c r="Q11" s="15">
        <f t="shared" si="2"/>
        <v>0</v>
      </c>
      <c r="R11" s="15">
        <f t="shared" si="2"/>
        <v>159.20193241629707</v>
      </c>
      <c r="S11" s="15">
        <f t="shared" si="2"/>
        <v>128.14209538325596</v>
      </c>
      <c r="T11" s="15">
        <f t="shared" si="2"/>
        <v>19.585982811637116</v>
      </c>
      <c r="U11" s="15">
        <f t="shared" si="2"/>
        <v>41.585301352824814</v>
      </c>
      <c r="V11" s="15">
        <f t="shared" si="2"/>
        <v>38.204347654827856</v>
      </c>
      <c r="W11" s="15">
        <f t="shared" si="2"/>
        <v>44.855766326712825</v>
      </c>
      <c r="X11" s="15">
        <f t="shared" si="2"/>
        <v>50.8461806055856</v>
      </c>
      <c r="Y11" s="15">
        <f t="shared" si="2"/>
        <v>106.55368629097924</v>
      </c>
      <c r="Z11" s="15">
        <f t="shared" si="2"/>
        <v>93.74988162517536</v>
      </c>
      <c r="AA11" s="15">
        <f t="shared" si="2"/>
        <v>64.43698189221317</v>
      </c>
      <c r="AB11" s="17">
        <f t="shared" si="2"/>
        <v>747.1621563595091</v>
      </c>
    </row>
    <row r="12" spans="1:28" ht="13.5" thickTop="1">
      <c r="A12" t="s">
        <v>6</v>
      </c>
      <c r="B12">
        <v>2007</v>
      </c>
      <c r="C12" s="1">
        <v>585.587394714355</v>
      </c>
      <c r="D12" s="1">
        <v>518.827804565429</v>
      </c>
      <c r="E12" s="1">
        <v>299.303684234619</v>
      </c>
      <c r="F12" s="1">
        <v>0</v>
      </c>
      <c r="G12" s="1">
        <v>62.2113590240478</v>
      </c>
      <c r="H12" s="1">
        <v>81.7609691619873</v>
      </c>
      <c r="I12" s="1">
        <v>86.7421913146972</v>
      </c>
      <c r="J12" s="1">
        <v>86.0153884887695</v>
      </c>
      <c r="K12" s="1">
        <v>79.7766685485839</v>
      </c>
      <c r="L12" s="1">
        <v>536.032943725585</v>
      </c>
      <c r="M12" s="1">
        <v>537.183799743652</v>
      </c>
      <c r="N12" s="1">
        <v>587.486404418945</v>
      </c>
      <c r="O12" s="25">
        <f aca="true" t="shared" si="3" ref="O12:O19">SUM(C12:N12)</f>
        <v>3460.9286079406706</v>
      </c>
      <c r="P12" s="1">
        <v>14.9324631588533</v>
      </c>
      <c r="Q12" s="1">
        <v>21.0483233332633</v>
      </c>
      <c r="R12" s="1">
        <v>11.6578590609133</v>
      </c>
      <c r="S12" s="1">
        <v>0</v>
      </c>
      <c r="T12" s="1">
        <v>9.30959771573543</v>
      </c>
      <c r="U12" s="1">
        <v>4.40171383880078</v>
      </c>
      <c r="V12" s="1">
        <v>3.88520637527108</v>
      </c>
      <c r="W12" s="1">
        <v>4.31017505819909</v>
      </c>
      <c r="X12" s="1">
        <v>6.75563728064298</v>
      </c>
      <c r="Y12" s="1">
        <v>49.789112612605</v>
      </c>
      <c r="Z12" s="1">
        <v>41.5268961191177</v>
      </c>
      <c r="AA12" s="1">
        <v>14.0201978031545</v>
      </c>
      <c r="AB12" s="25">
        <f aca="true" t="shared" si="4" ref="AB12:AB19">SUM(P12:AA12)</f>
        <v>181.63718235655648</v>
      </c>
    </row>
    <row r="13" spans="1:28" ht="12.75">
      <c r="A13" t="s">
        <v>8</v>
      </c>
      <c r="B13">
        <v>2007</v>
      </c>
      <c r="C13" s="1">
        <v>90.6929664611816</v>
      </c>
      <c r="D13" s="1">
        <v>68.1739134788513</v>
      </c>
      <c r="E13" s="1">
        <v>100.490932464599</v>
      </c>
      <c r="F13" s="1">
        <v>120.469053268432</v>
      </c>
      <c r="G13" s="1">
        <v>65.9488124847412</v>
      </c>
      <c r="H13" s="1">
        <v>74.3111581802368</v>
      </c>
      <c r="I13" s="1">
        <v>88.2734375</v>
      </c>
      <c r="J13" s="1">
        <v>87.7344427108764</v>
      </c>
      <c r="K13" s="1">
        <v>62.1064617633819</v>
      </c>
      <c r="L13" s="1">
        <v>54.854008436203</v>
      </c>
      <c r="M13" s="1">
        <v>56.8446063995361</v>
      </c>
      <c r="N13" s="1">
        <v>81.6567697525024</v>
      </c>
      <c r="O13" s="25">
        <f t="shared" si="3"/>
        <v>951.5565629005416</v>
      </c>
      <c r="P13" s="1">
        <v>68.4187412261962</v>
      </c>
      <c r="Q13" s="1">
        <v>72.914719581604</v>
      </c>
      <c r="R13" s="1">
        <v>37.5980205535888</v>
      </c>
      <c r="S13" s="1">
        <v>0</v>
      </c>
      <c r="T13" s="1">
        <v>47.9930601119995</v>
      </c>
      <c r="U13" s="1">
        <v>38.8311071395874</v>
      </c>
      <c r="V13" s="1">
        <v>37.1391451358795</v>
      </c>
      <c r="W13" s="1">
        <v>42.4536249637603</v>
      </c>
      <c r="X13" s="1">
        <v>43.4161915779113</v>
      </c>
      <c r="Y13" s="1">
        <v>58.7735795974731</v>
      </c>
      <c r="Z13" s="1">
        <v>63.2235403060913</v>
      </c>
      <c r="AA13" s="1">
        <v>57.6777687072753</v>
      </c>
      <c r="AB13" s="25">
        <f t="shared" si="4"/>
        <v>568.4394989013667</v>
      </c>
    </row>
    <row r="14" spans="1:28" ht="12.75">
      <c r="A14" t="s">
        <v>9</v>
      </c>
      <c r="B14">
        <v>2007</v>
      </c>
      <c r="C14" s="1">
        <v>0.154244530014693</v>
      </c>
      <c r="D14" s="1">
        <v>0.127044732682406</v>
      </c>
      <c r="E14" s="1">
        <v>0.313305780291557</v>
      </c>
      <c r="F14" s="1">
        <v>0.988732285797595</v>
      </c>
      <c r="G14" s="1">
        <v>0.246334514231421</v>
      </c>
      <c r="H14" s="1">
        <v>0.589600882492959</v>
      </c>
      <c r="I14" s="1">
        <v>1.74526634812355</v>
      </c>
      <c r="J14" s="1">
        <v>2.01444407925009</v>
      </c>
      <c r="K14" s="1">
        <v>0.226680935360491</v>
      </c>
      <c r="L14" s="1">
        <v>0.0573790713679045</v>
      </c>
      <c r="M14" s="1">
        <v>0.0642939496319741</v>
      </c>
      <c r="N14" s="1">
        <v>0.143937951419502</v>
      </c>
      <c r="O14" s="25">
        <f t="shared" si="3"/>
        <v>6.671265060664143</v>
      </c>
      <c r="P14" s="1">
        <v>1.40696910768747</v>
      </c>
      <c r="Q14" s="1">
        <v>1.4387559890747</v>
      </c>
      <c r="R14" s="1">
        <v>0.957531198859214</v>
      </c>
      <c r="S14" s="1">
        <v>0.0259296903386712</v>
      </c>
      <c r="T14" s="1">
        <v>0.768120996654033</v>
      </c>
      <c r="U14" s="1">
        <v>0.719876833260059</v>
      </c>
      <c r="V14" s="1">
        <v>1.43126255273818</v>
      </c>
      <c r="W14" s="1">
        <v>1.58139270544052</v>
      </c>
      <c r="X14" s="1">
        <v>0.424268571659922</v>
      </c>
      <c r="Y14" s="1">
        <v>0.698415827006101</v>
      </c>
      <c r="Z14" s="1">
        <v>0.724599532783031</v>
      </c>
      <c r="AA14" s="1">
        <v>0.810383956879377</v>
      </c>
      <c r="AB14" s="25">
        <f t="shared" si="4"/>
        <v>10.98750696238128</v>
      </c>
    </row>
    <row r="15" spans="1:28" ht="12.75">
      <c r="A15" t="s">
        <v>10</v>
      </c>
      <c r="B15">
        <v>2007</v>
      </c>
      <c r="C15" s="1">
        <v>0.0890185576863586</v>
      </c>
      <c r="D15" s="1">
        <v>0.0995103204622864</v>
      </c>
      <c r="E15" s="1">
        <v>0.221062916098162</v>
      </c>
      <c r="F15" s="1">
        <v>0.65160461096093</v>
      </c>
      <c r="G15" s="1">
        <v>0.212274700868874</v>
      </c>
      <c r="H15" s="1">
        <v>0.404857854358851</v>
      </c>
      <c r="I15" s="1">
        <v>1.14291983097791</v>
      </c>
      <c r="J15" s="1">
        <v>1.29603917710483</v>
      </c>
      <c r="K15" s="1">
        <v>0.13969544833526</v>
      </c>
      <c r="L15" s="1">
        <v>0.0446685355273075</v>
      </c>
      <c r="M15" s="1">
        <v>0.0447921284940093</v>
      </c>
      <c r="N15" s="1">
        <v>0.0874566102866083</v>
      </c>
      <c r="O15" s="25">
        <f t="shared" si="3"/>
        <v>4.433900691161387</v>
      </c>
      <c r="P15" s="1">
        <v>1.48154306411743</v>
      </c>
      <c r="Q15" s="1">
        <v>1.50035527348518</v>
      </c>
      <c r="R15" s="1">
        <v>1.03441363573074</v>
      </c>
      <c r="S15" s="1">
        <v>0.135960154235363</v>
      </c>
      <c r="T15" s="1">
        <v>0.931120172142982</v>
      </c>
      <c r="U15" s="1">
        <v>0.915071785449981</v>
      </c>
      <c r="V15" s="1">
        <v>2.02904613316059</v>
      </c>
      <c r="W15" s="1">
        <v>2.297964990139</v>
      </c>
      <c r="X15" s="1">
        <v>0.510198533535003</v>
      </c>
      <c r="Y15" s="1">
        <v>0.709473136812448</v>
      </c>
      <c r="Z15" s="1">
        <v>0.743773087859153</v>
      </c>
      <c r="AA15" s="1">
        <v>0.870741985738277</v>
      </c>
      <c r="AB15" s="25">
        <f t="shared" si="4"/>
        <v>13.15966195240615</v>
      </c>
    </row>
    <row r="16" spans="1:28" ht="12.75">
      <c r="A16" t="s">
        <v>11</v>
      </c>
      <c r="B16">
        <v>2007</v>
      </c>
      <c r="C16" s="1">
        <v>0.184055884834378</v>
      </c>
      <c r="D16" s="1">
        <v>0.222042023204267</v>
      </c>
      <c r="E16" s="1">
        <v>0.302830917760729</v>
      </c>
      <c r="F16" s="1">
        <v>0.543314722366631</v>
      </c>
      <c r="G16" s="1">
        <v>0.239740555174648</v>
      </c>
      <c r="H16" s="1">
        <v>0.503990216979218</v>
      </c>
      <c r="I16" s="1">
        <v>1.14062097272835</v>
      </c>
      <c r="J16" s="1">
        <v>1.2633642964065</v>
      </c>
      <c r="K16" s="1">
        <v>0.139005088247358</v>
      </c>
      <c r="L16" s="1">
        <v>0.0641236499650403</v>
      </c>
      <c r="M16" s="1">
        <v>0.0720518794842064</v>
      </c>
      <c r="N16" s="1">
        <v>0.153384100180119</v>
      </c>
      <c r="O16" s="25">
        <f t="shared" si="3"/>
        <v>4.8285243073314446</v>
      </c>
      <c r="P16" s="1">
        <v>1.38598574697971</v>
      </c>
      <c r="Q16" s="1">
        <v>1.39160660654306</v>
      </c>
      <c r="R16" s="1">
        <v>0.977891903370618</v>
      </c>
      <c r="S16" s="1">
        <v>0.34600830823183</v>
      </c>
      <c r="T16" s="1">
        <v>0.914408706128597</v>
      </c>
      <c r="U16" s="1">
        <v>0.843723455065628</v>
      </c>
      <c r="V16" s="1">
        <v>2.03437838121317</v>
      </c>
      <c r="W16" s="1">
        <v>2.27827368676662</v>
      </c>
      <c r="X16" s="1">
        <v>0.514987360686063</v>
      </c>
      <c r="Y16" s="1">
        <v>0.728083301335573</v>
      </c>
      <c r="Z16" s="1">
        <v>0.724287822842597</v>
      </c>
      <c r="AA16" s="1">
        <v>0.789992928504943</v>
      </c>
      <c r="AB16" s="25">
        <f t="shared" si="4"/>
        <v>12.929628207668408</v>
      </c>
    </row>
    <row r="17" spans="1:28" ht="12.75">
      <c r="A17" t="s">
        <v>12</v>
      </c>
      <c r="B17">
        <v>2007</v>
      </c>
      <c r="C17" s="1">
        <v>0.842276513576507</v>
      </c>
      <c r="D17" s="1">
        <v>0.677916286513209</v>
      </c>
      <c r="E17" s="1">
        <v>0.526983510702848</v>
      </c>
      <c r="F17" s="1">
        <v>1.03784564137458</v>
      </c>
      <c r="G17" s="1">
        <v>0.611936971545219</v>
      </c>
      <c r="H17" s="1">
        <v>1.1254961900413</v>
      </c>
      <c r="I17" s="1">
        <v>2.9684862345457</v>
      </c>
      <c r="J17" s="1">
        <v>3.37772811949253</v>
      </c>
      <c r="K17" s="1">
        <v>0.482406068593263</v>
      </c>
      <c r="L17" s="1">
        <v>0.194036204367876</v>
      </c>
      <c r="M17" s="1">
        <v>0.276522343512624</v>
      </c>
      <c r="N17" s="1">
        <v>0.54506111703813</v>
      </c>
      <c r="O17" s="25">
        <f t="shared" si="3"/>
        <v>12.666695201303789</v>
      </c>
      <c r="P17" s="1">
        <v>0.709428586065769</v>
      </c>
      <c r="Q17" s="1">
        <v>0.908211797475814</v>
      </c>
      <c r="R17" s="1">
        <v>0.479072008281946</v>
      </c>
      <c r="S17" s="1">
        <v>0.00181115716986823</v>
      </c>
      <c r="T17" s="1">
        <v>0.557562828063964</v>
      </c>
      <c r="U17" s="1">
        <v>0.212002340704202</v>
      </c>
      <c r="V17" s="1">
        <v>0.257732167840003</v>
      </c>
      <c r="W17" s="1">
        <v>0.245159581303596</v>
      </c>
      <c r="X17" s="1">
        <v>0.177351711317896</v>
      </c>
      <c r="Y17" s="1">
        <v>0.597985785454511</v>
      </c>
      <c r="Z17" s="1">
        <v>0.528400689363479</v>
      </c>
      <c r="AA17" s="1">
        <v>0.432928130030632</v>
      </c>
      <c r="AB17" s="25">
        <f t="shared" si="4"/>
        <v>5.10764678307168</v>
      </c>
    </row>
    <row r="18" spans="1:28" ht="12.75">
      <c r="A18" t="s">
        <v>13</v>
      </c>
      <c r="B18">
        <v>2007</v>
      </c>
      <c r="C18" s="1">
        <v>2.20025075227022</v>
      </c>
      <c r="D18" s="1">
        <v>1.45983083173632</v>
      </c>
      <c r="E18" s="1">
        <v>1.390410521999</v>
      </c>
      <c r="F18" s="1">
        <v>2.14421570673584</v>
      </c>
      <c r="G18" s="1">
        <v>0.46396798081696</v>
      </c>
      <c r="H18" s="1">
        <v>0.685583632439374</v>
      </c>
      <c r="I18" s="1">
        <v>1.93871276825666</v>
      </c>
      <c r="J18" s="1">
        <v>2.09279505163431</v>
      </c>
      <c r="K18" s="1">
        <v>0.39139974117278997</v>
      </c>
      <c r="L18" s="1">
        <v>0.326569227501749</v>
      </c>
      <c r="M18" s="1">
        <v>0.475221822969615</v>
      </c>
      <c r="N18" s="1">
        <v>1.1643666960299</v>
      </c>
      <c r="O18" s="25">
        <f t="shared" si="3"/>
        <v>14.733324733562737</v>
      </c>
      <c r="P18" s="1">
        <v>2.23230373859405</v>
      </c>
      <c r="Q18" s="1">
        <v>2.21669207513332</v>
      </c>
      <c r="R18" s="1">
        <v>1.41721831262111</v>
      </c>
      <c r="S18" s="1">
        <v>0</v>
      </c>
      <c r="T18" s="1">
        <v>0.418213250115513</v>
      </c>
      <c r="U18" s="1">
        <v>0.360312636941671</v>
      </c>
      <c r="V18" s="1">
        <v>0.972419872879981</v>
      </c>
      <c r="W18" s="1">
        <v>1.18827148526906</v>
      </c>
      <c r="X18" s="1">
        <v>0.288576396182179</v>
      </c>
      <c r="Y18" s="1">
        <v>0.845574721693992</v>
      </c>
      <c r="Z18" s="1">
        <v>0.826673686504364</v>
      </c>
      <c r="AA18" s="1">
        <v>1.19284010678529</v>
      </c>
      <c r="AB18" s="25">
        <f t="shared" si="4"/>
        <v>11.95909628272053</v>
      </c>
    </row>
    <row r="19" spans="1:28" ht="12.75">
      <c r="A19" t="s">
        <v>14</v>
      </c>
      <c r="B19">
        <v>2007</v>
      </c>
      <c r="C19" s="1">
        <v>0.522062325850129</v>
      </c>
      <c r="D19" s="1">
        <v>0.361100609414279</v>
      </c>
      <c r="E19" s="1">
        <v>0.4818961545825</v>
      </c>
      <c r="F19" s="1">
        <v>1.0193830281496</v>
      </c>
      <c r="G19" s="1">
        <v>0.480629731435328</v>
      </c>
      <c r="H19" s="1">
        <v>0.94714318588376</v>
      </c>
      <c r="I19" s="1">
        <v>2.55302935838699</v>
      </c>
      <c r="J19" s="1">
        <v>2.98968092352151</v>
      </c>
      <c r="K19" s="1">
        <v>0.357857408002018</v>
      </c>
      <c r="L19" s="1">
        <v>0.116671659052371</v>
      </c>
      <c r="M19" s="1">
        <v>0.154407584806904</v>
      </c>
      <c r="N19" s="1">
        <v>0.387925839051604</v>
      </c>
      <c r="O19" s="25">
        <f t="shared" si="3"/>
        <v>10.371787808136991</v>
      </c>
      <c r="P19" s="1">
        <v>1.02328523993492</v>
      </c>
      <c r="Q19" s="1">
        <v>0.981060802936553</v>
      </c>
      <c r="R19" s="1">
        <v>0.786475114524364</v>
      </c>
      <c r="S19" s="1">
        <v>0.000247295305598527</v>
      </c>
      <c r="T19" s="1">
        <v>0.665533706545829</v>
      </c>
      <c r="U19" s="1">
        <v>0.371557854115962</v>
      </c>
      <c r="V19" s="1">
        <v>0.596917524933815</v>
      </c>
      <c r="W19" s="1">
        <v>0.597615405917167</v>
      </c>
      <c r="X19" s="1">
        <v>0.285804171115159</v>
      </c>
      <c r="Y19" s="1">
        <v>0.634812250733375</v>
      </c>
      <c r="Z19" s="1">
        <v>0.598060302436351</v>
      </c>
      <c r="AA19" s="1">
        <v>0.550519842654466</v>
      </c>
      <c r="AB19" s="25">
        <f t="shared" si="4"/>
        <v>7.091889511153559</v>
      </c>
    </row>
    <row r="20" spans="1:28" ht="13.5" thickBot="1">
      <c r="A20" s="7"/>
      <c r="B20" s="14" t="s">
        <v>25</v>
      </c>
      <c r="C20" s="15">
        <f>SUM(C12:C19)</f>
        <v>680.272269739769</v>
      </c>
      <c r="D20" s="15">
        <f aca="true" t="shared" si="5" ref="D20:AB20">SUM(D12:D19)</f>
        <v>589.9491628482931</v>
      </c>
      <c r="E20" s="15">
        <f t="shared" si="5"/>
        <v>403.0311065006528</v>
      </c>
      <c r="F20" s="15">
        <f t="shared" si="5"/>
        <v>126.85414926381718</v>
      </c>
      <c r="G20" s="15">
        <f t="shared" si="5"/>
        <v>130.41505596286146</v>
      </c>
      <c r="H20" s="15">
        <f t="shared" si="5"/>
        <v>160.3287993044196</v>
      </c>
      <c r="I20" s="15">
        <f t="shared" si="5"/>
        <v>186.5046643277164</v>
      </c>
      <c r="J20" s="15">
        <f t="shared" si="5"/>
        <v>186.78388284705568</v>
      </c>
      <c r="K20" s="15">
        <f t="shared" si="5"/>
        <v>143.62017500167698</v>
      </c>
      <c r="L20" s="15">
        <f t="shared" si="5"/>
        <v>591.6904005095703</v>
      </c>
      <c r="M20" s="15">
        <f t="shared" si="5"/>
        <v>595.1156958520875</v>
      </c>
      <c r="N20" s="15">
        <f t="shared" si="5"/>
        <v>671.6253064854533</v>
      </c>
      <c r="O20" s="17">
        <f t="shared" si="5"/>
        <v>4466.190668643373</v>
      </c>
      <c r="P20" s="15">
        <f t="shared" si="5"/>
        <v>91.59071986842886</v>
      </c>
      <c r="Q20" s="15">
        <f t="shared" si="5"/>
        <v>102.39972545951593</v>
      </c>
      <c r="R20" s="15">
        <f t="shared" si="5"/>
        <v>54.9084817878901</v>
      </c>
      <c r="S20" s="15">
        <f t="shared" si="5"/>
        <v>0.5099566052813309</v>
      </c>
      <c r="T20" s="15">
        <f t="shared" si="5"/>
        <v>61.55761748738585</v>
      </c>
      <c r="U20" s="15">
        <f t="shared" si="5"/>
        <v>46.65536588392569</v>
      </c>
      <c r="V20" s="15">
        <f t="shared" si="5"/>
        <v>48.34610814391633</v>
      </c>
      <c r="W20" s="15">
        <f t="shared" si="5"/>
        <v>54.952477876795356</v>
      </c>
      <c r="X20" s="15">
        <f t="shared" si="5"/>
        <v>52.373015603050504</v>
      </c>
      <c r="Y20" s="15">
        <f t="shared" si="5"/>
        <v>112.7770372331141</v>
      </c>
      <c r="Z20" s="15">
        <f t="shared" si="5"/>
        <v>108.89623154699798</v>
      </c>
      <c r="AA20" s="15">
        <f t="shared" si="5"/>
        <v>76.34537346102277</v>
      </c>
      <c r="AB20" s="17">
        <f t="shared" si="5"/>
        <v>811.3121109573249</v>
      </c>
    </row>
    <row r="21" spans="1:28" ht="13.5" thickTop="1">
      <c r="A21" t="s">
        <v>6</v>
      </c>
      <c r="B21">
        <v>2008</v>
      </c>
      <c r="C21" s="1">
        <v>586.943099975585</v>
      </c>
      <c r="D21" s="1">
        <v>523.843193054199</v>
      </c>
      <c r="E21" s="1">
        <v>571.031692504882</v>
      </c>
      <c r="F21" s="1">
        <v>363.622726440429</v>
      </c>
      <c r="G21" s="1">
        <v>77.0869102478027</v>
      </c>
      <c r="H21" s="1">
        <v>81.2590904235839</v>
      </c>
      <c r="I21" s="1">
        <v>86.4989299774169</v>
      </c>
      <c r="J21" s="1">
        <v>85.9669380187988</v>
      </c>
      <c r="K21" s="1">
        <v>79.1221599578857</v>
      </c>
      <c r="L21" s="1">
        <v>522.130363464355</v>
      </c>
      <c r="M21" s="1">
        <v>529.049209594726</v>
      </c>
      <c r="N21" s="1">
        <v>582.317596435546</v>
      </c>
      <c r="O21" s="25">
        <f aca="true" t="shared" si="6" ref="O21:O28">SUM(C21:N21)</f>
        <v>4088.8719100952103</v>
      </c>
      <c r="P21" s="1">
        <v>14.1464701564982</v>
      </c>
      <c r="Q21" s="1">
        <v>31.5955333784222</v>
      </c>
      <c r="R21" s="1">
        <v>27.4401632770895</v>
      </c>
      <c r="S21" s="1">
        <v>33.1934255361557</v>
      </c>
      <c r="T21" s="1">
        <v>11.7647368460893</v>
      </c>
      <c r="U21" s="1">
        <v>4.09150656871497</v>
      </c>
      <c r="V21" s="1">
        <v>3.78389277879614</v>
      </c>
      <c r="W21" s="1">
        <v>4.00430066045373</v>
      </c>
      <c r="X21" s="1">
        <v>6.83119694143533</v>
      </c>
      <c r="Y21" s="1">
        <v>56.1929935514926</v>
      </c>
      <c r="Z21" s="1">
        <v>36.7073479145765</v>
      </c>
      <c r="AA21" s="1">
        <v>14.7019666135311</v>
      </c>
      <c r="AB21" s="25">
        <f aca="true" t="shared" si="7" ref="AB21:AB28">SUM(P21:AA21)</f>
        <v>244.4535342232553</v>
      </c>
    </row>
    <row r="22" spans="1:28" ht="12.75">
      <c r="A22" t="s">
        <v>8</v>
      </c>
      <c r="B22">
        <v>2008</v>
      </c>
      <c r="C22" s="1">
        <v>91.8239078521728</v>
      </c>
      <c r="D22" s="1">
        <v>65.5516629219055</v>
      </c>
      <c r="E22" s="1">
        <v>45.7737369537353</v>
      </c>
      <c r="F22" s="1">
        <v>54.1030502319335</v>
      </c>
      <c r="G22" s="1">
        <v>55.5383992195129</v>
      </c>
      <c r="H22" s="1">
        <v>77.6329088211059</v>
      </c>
      <c r="I22" s="1">
        <v>91.2989683151245</v>
      </c>
      <c r="J22" s="1">
        <v>90.6449494361877</v>
      </c>
      <c r="K22" s="1">
        <v>66.416998386383</v>
      </c>
      <c r="L22" s="1">
        <v>59.5792162418365</v>
      </c>
      <c r="M22" s="1">
        <v>58.0673828125</v>
      </c>
      <c r="N22" s="1">
        <v>84.8605480194091</v>
      </c>
      <c r="O22" s="25">
        <f t="shared" si="6"/>
        <v>841.2917292118067</v>
      </c>
      <c r="P22" s="1">
        <v>66.722653388977</v>
      </c>
      <c r="Q22" s="1">
        <v>80.5030479431152</v>
      </c>
      <c r="R22" s="1">
        <v>53.8660812377929</v>
      </c>
      <c r="S22" s="1">
        <v>17.6773915290832</v>
      </c>
      <c r="T22" s="1">
        <v>65.9325399398803</v>
      </c>
      <c r="U22" s="1">
        <v>40.9459824562072</v>
      </c>
      <c r="V22" s="1">
        <v>41.5881371498107</v>
      </c>
      <c r="W22" s="1">
        <v>46.6864976882934</v>
      </c>
      <c r="X22" s="1">
        <v>47.0343747138977</v>
      </c>
      <c r="Y22" s="1">
        <v>63.1743288040161</v>
      </c>
      <c r="Z22" s="1">
        <v>67.8426780700683</v>
      </c>
      <c r="AA22" s="1">
        <v>61.0209407806396</v>
      </c>
      <c r="AB22" s="25">
        <f t="shared" si="7"/>
        <v>652.9946537017815</v>
      </c>
    </row>
    <row r="23" spans="1:28" ht="12.75">
      <c r="A23" t="s">
        <v>9</v>
      </c>
      <c r="B23">
        <v>2008</v>
      </c>
      <c r="C23" s="1">
        <v>0.208342326804995</v>
      </c>
      <c r="D23" s="1">
        <v>0.209941739216446</v>
      </c>
      <c r="E23" s="1">
        <v>0.153603304177522</v>
      </c>
      <c r="F23" s="1">
        <v>0.265789326746016</v>
      </c>
      <c r="G23" s="1">
        <v>0.21264830417931</v>
      </c>
      <c r="H23" s="1">
        <v>0.673842838034033</v>
      </c>
      <c r="I23" s="1">
        <v>1.9436443708837</v>
      </c>
      <c r="J23" s="1">
        <v>2.12209659814834</v>
      </c>
      <c r="K23" s="1">
        <v>0.211241157725453</v>
      </c>
      <c r="L23" s="1">
        <v>0.0513841229258105</v>
      </c>
      <c r="M23" s="1">
        <v>0.0846985182724893</v>
      </c>
      <c r="N23" s="1">
        <v>0.116764592239633</v>
      </c>
      <c r="O23" s="25">
        <f t="shared" si="6"/>
        <v>6.253997199353748</v>
      </c>
      <c r="P23" s="1">
        <v>1.36170370131731</v>
      </c>
      <c r="Q23" s="1">
        <v>1.45630944520235</v>
      </c>
      <c r="R23" s="1">
        <v>1.10857623815536</v>
      </c>
      <c r="S23" s="1">
        <v>0.595076020807027</v>
      </c>
      <c r="T23" s="1">
        <v>0.905581720173358</v>
      </c>
      <c r="U23" s="1">
        <v>0.720164835453033</v>
      </c>
      <c r="V23" s="1">
        <v>1.57418026030063</v>
      </c>
      <c r="W23" s="1">
        <v>1.50438743829727</v>
      </c>
      <c r="X23" s="1">
        <v>0.600888084620237</v>
      </c>
      <c r="Y23" s="1">
        <v>0.691167503595352</v>
      </c>
      <c r="Z23" s="1">
        <v>0.718419782817363</v>
      </c>
      <c r="AA23" s="1">
        <v>0.952999796718358</v>
      </c>
      <c r="AB23" s="25">
        <f t="shared" si="7"/>
        <v>12.18945482745765</v>
      </c>
    </row>
    <row r="24" spans="1:28" ht="12.75">
      <c r="A24" t="s">
        <v>10</v>
      </c>
      <c r="B24">
        <v>2008</v>
      </c>
      <c r="C24" s="1">
        <v>0.136611915193498</v>
      </c>
      <c r="D24" s="1">
        <v>0.160664849448949</v>
      </c>
      <c r="E24" s="1">
        <v>0.0963940718211233</v>
      </c>
      <c r="F24" s="1">
        <v>0.236315580084919</v>
      </c>
      <c r="G24" s="1">
        <v>0.126999474596232</v>
      </c>
      <c r="H24" s="1">
        <v>0.45618849247694</v>
      </c>
      <c r="I24" s="1">
        <v>1.30498311482369</v>
      </c>
      <c r="J24" s="1">
        <v>1.42108635045588</v>
      </c>
      <c r="K24" s="1">
        <v>0.124842782970517</v>
      </c>
      <c r="L24" s="1">
        <v>0.0387830154504626</v>
      </c>
      <c r="M24" s="1">
        <v>0.0642084414139389</v>
      </c>
      <c r="N24" s="1">
        <v>0.0604916878510266</v>
      </c>
      <c r="O24" s="25">
        <f t="shared" si="6"/>
        <v>4.227569776587177</v>
      </c>
      <c r="P24" s="1">
        <v>1.4392502978444</v>
      </c>
      <c r="Q24" s="1">
        <v>1.50646298378705</v>
      </c>
      <c r="R24" s="1">
        <v>0.853154633194208</v>
      </c>
      <c r="S24" s="1">
        <v>0.852131500840187</v>
      </c>
      <c r="T24" s="1">
        <v>1.00730080157518</v>
      </c>
      <c r="U24" s="1">
        <v>0.93021847307682</v>
      </c>
      <c r="V24" s="1">
        <v>2.2182980030775</v>
      </c>
      <c r="W24" s="1">
        <v>2.23393642902374</v>
      </c>
      <c r="X24" s="1">
        <v>0.684241652488708</v>
      </c>
      <c r="Y24" s="1">
        <v>0.707742176949977</v>
      </c>
      <c r="Z24" s="1">
        <v>0.731795623898506</v>
      </c>
      <c r="AA24" s="1">
        <v>1.01173847913742</v>
      </c>
      <c r="AB24" s="25">
        <f t="shared" si="7"/>
        <v>14.1762710548937</v>
      </c>
    </row>
    <row r="25" spans="1:28" ht="12.75">
      <c r="A25" t="s">
        <v>11</v>
      </c>
      <c r="B25">
        <v>2008</v>
      </c>
      <c r="C25" s="1">
        <v>0.308489423245191</v>
      </c>
      <c r="D25" s="1">
        <v>0.514364937320351</v>
      </c>
      <c r="E25" s="1">
        <v>0.327400960028171</v>
      </c>
      <c r="F25" s="1">
        <v>0.479910369962453</v>
      </c>
      <c r="G25" s="1">
        <v>0.365826699417084</v>
      </c>
      <c r="H25" s="1">
        <v>0.431790917427861</v>
      </c>
      <c r="I25" s="1">
        <v>1.09863294140086</v>
      </c>
      <c r="J25" s="1">
        <v>1.20097349956631</v>
      </c>
      <c r="K25" s="1">
        <v>0.122615817934274</v>
      </c>
      <c r="L25" s="1">
        <v>0.0614894300233572</v>
      </c>
      <c r="M25" s="1">
        <v>0.0695205344818532</v>
      </c>
      <c r="N25" s="1">
        <v>0.146392012247815</v>
      </c>
      <c r="O25" s="25">
        <f t="shared" si="6"/>
        <v>5.127407543055581</v>
      </c>
      <c r="P25" s="1">
        <v>1.34382234513759</v>
      </c>
      <c r="Q25" s="1">
        <v>1.24634219706058</v>
      </c>
      <c r="R25" s="1">
        <v>0.937613345682621</v>
      </c>
      <c r="S25" s="1">
        <v>0.576883397996425</v>
      </c>
      <c r="T25" s="1">
        <v>0.727552518248558</v>
      </c>
      <c r="U25" s="1">
        <v>0.988906048645731</v>
      </c>
      <c r="V25" s="1">
        <v>2.40779209212632</v>
      </c>
      <c r="W25" s="1">
        <v>2.46070274710655</v>
      </c>
      <c r="X25" s="1">
        <v>0.675997707992792</v>
      </c>
      <c r="Y25" s="1">
        <v>0.697279252111911</v>
      </c>
      <c r="Z25" s="1">
        <v>0.748329281806945</v>
      </c>
      <c r="AA25" s="1">
        <v>0.949324063956737</v>
      </c>
      <c r="AB25" s="25">
        <f t="shared" si="7"/>
        <v>13.760544997872762</v>
      </c>
    </row>
    <row r="26" spans="1:28" ht="12.75">
      <c r="A26" t="s">
        <v>12</v>
      </c>
      <c r="B26">
        <v>2008</v>
      </c>
      <c r="C26" s="1">
        <v>0.659376807510852</v>
      </c>
      <c r="D26" s="1">
        <v>0</v>
      </c>
      <c r="E26" s="1">
        <v>0</v>
      </c>
      <c r="F26" s="1">
        <v>0</v>
      </c>
      <c r="G26" s="1">
        <v>0.162755872122943</v>
      </c>
      <c r="H26" s="1">
        <v>1.30729994177818</v>
      </c>
      <c r="I26" s="1">
        <v>3.35388974845409</v>
      </c>
      <c r="J26" s="1">
        <v>3.50864613056182</v>
      </c>
      <c r="K26" s="1">
        <v>0.619663923978805</v>
      </c>
      <c r="L26" s="1">
        <v>0.231039434671401</v>
      </c>
      <c r="M26" s="1">
        <v>0.25930231809616</v>
      </c>
      <c r="N26" s="1">
        <v>0.600394622422754</v>
      </c>
      <c r="O26" s="25">
        <f t="shared" si="6"/>
        <v>10.702368799597007</v>
      </c>
      <c r="P26" s="1">
        <v>0.6137685328722</v>
      </c>
      <c r="Q26" s="1">
        <v>0</v>
      </c>
      <c r="R26" s="1">
        <v>0</v>
      </c>
      <c r="S26" s="1">
        <v>0</v>
      </c>
      <c r="T26" s="1">
        <v>0.209756504744291</v>
      </c>
      <c r="U26" s="1">
        <v>0.255258131772279</v>
      </c>
      <c r="V26" s="1">
        <v>0.37843170762062</v>
      </c>
      <c r="W26" s="1">
        <v>0.358733102679252</v>
      </c>
      <c r="X26" s="1">
        <v>0.293392345309257</v>
      </c>
      <c r="Y26" s="1">
        <v>0.633133560419082</v>
      </c>
      <c r="Z26" s="1">
        <v>0.622737787663936</v>
      </c>
      <c r="AA26" s="1">
        <v>0.575657993555068</v>
      </c>
      <c r="AB26" s="25">
        <f t="shared" si="7"/>
        <v>3.940869666635985</v>
      </c>
    </row>
    <row r="27" spans="1:28" ht="12.75">
      <c r="A27" t="s">
        <v>13</v>
      </c>
      <c r="B27">
        <v>2008</v>
      </c>
      <c r="C27" s="1">
        <v>2.19099625945091</v>
      </c>
      <c r="D27" s="1">
        <v>1.33968165144324</v>
      </c>
      <c r="E27" s="1">
        <v>0.90034906938672</v>
      </c>
      <c r="F27" s="1">
        <v>1.47899982891976</v>
      </c>
      <c r="G27" s="1">
        <v>0.455268312245607</v>
      </c>
      <c r="H27" s="1">
        <v>1.47383162379264</v>
      </c>
      <c r="I27" s="1">
        <v>3.16330914199352</v>
      </c>
      <c r="J27" s="1">
        <v>3.24239636957645</v>
      </c>
      <c r="K27" s="1">
        <v>0.880530167371034</v>
      </c>
      <c r="L27" s="1">
        <v>0.805707978084683</v>
      </c>
      <c r="M27" s="1">
        <v>0.853560548275709</v>
      </c>
      <c r="N27" s="1">
        <v>2.07410482317209</v>
      </c>
      <c r="O27" s="25">
        <f t="shared" si="6"/>
        <v>18.858735773712365</v>
      </c>
      <c r="P27" s="1">
        <v>2.18002088367939</v>
      </c>
      <c r="Q27" s="1">
        <v>2.33918766677379</v>
      </c>
      <c r="R27" s="1">
        <v>1.74454426765441</v>
      </c>
      <c r="S27" s="1">
        <v>0.930391777306795</v>
      </c>
      <c r="T27" s="1">
        <v>0.508325610309839</v>
      </c>
      <c r="U27" s="1">
        <v>0.821464724838733</v>
      </c>
      <c r="V27" s="1">
        <v>1.71784323453903</v>
      </c>
      <c r="W27" s="1">
        <v>1.91881158202886</v>
      </c>
      <c r="X27" s="1">
        <v>0.704507628455758</v>
      </c>
      <c r="Y27" s="1">
        <v>1.54580922424793</v>
      </c>
      <c r="Z27" s="1">
        <v>1.4154268503189</v>
      </c>
      <c r="AA27" s="1">
        <v>2.41205511987209</v>
      </c>
      <c r="AB27" s="25">
        <f t="shared" si="7"/>
        <v>18.238388570025528</v>
      </c>
    </row>
    <row r="28" spans="1:28" ht="12.75">
      <c r="A28" t="s">
        <v>14</v>
      </c>
      <c r="B28">
        <v>2008</v>
      </c>
      <c r="C28" s="1">
        <v>0.689360223710536</v>
      </c>
      <c r="D28" s="1">
        <v>0.586624940857291</v>
      </c>
      <c r="E28" s="1">
        <v>0.49921020399779</v>
      </c>
      <c r="F28" s="1">
        <v>0.697818649932742</v>
      </c>
      <c r="G28" s="1">
        <v>0.539909492246806</v>
      </c>
      <c r="H28" s="1">
        <v>1.03446840494871</v>
      </c>
      <c r="I28" s="1">
        <v>2.84089414775371</v>
      </c>
      <c r="J28" s="1">
        <v>2.9636411294341</v>
      </c>
      <c r="K28" s="1">
        <v>0.410999182611703</v>
      </c>
      <c r="L28" s="1">
        <v>0.117947378661483</v>
      </c>
      <c r="M28" s="1">
        <v>0.156649511307477</v>
      </c>
      <c r="N28" s="1">
        <v>0.401609031949192</v>
      </c>
      <c r="O28" s="25">
        <f t="shared" si="6"/>
        <v>10.939132297411541</v>
      </c>
      <c r="P28" s="1">
        <v>0.885113663971424</v>
      </c>
      <c r="Q28" s="1">
        <v>0.730824336409568</v>
      </c>
      <c r="R28" s="1">
        <v>0.777110300958156</v>
      </c>
      <c r="S28" s="1">
        <v>0.372896213084459</v>
      </c>
      <c r="T28" s="1">
        <v>0.599297016859054</v>
      </c>
      <c r="U28" s="1">
        <v>0.384244263172149</v>
      </c>
      <c r="V28" s="1">
        <v>0.713935300707817</v>
      </c>
      <c r="W28" s="1">
        <v>0.650357499718666</v>
      </c>
      <c r="X28" s="1">
        <v>0.383681587874889</v>
      </c>
      <c r="Y28" s="1">
        <v>0.626911759376525</v>
      </c>
      <c r="Z28" s="1">
        <v>0.66284417361021</v>
      </c>
      <c r="AA28" s="1">
        <v>0.681942868977785</v>
      </c>
      <c r="AB28" s="25">
        <f t="shared" si="7"/>
        <v>7.469158984720703</v>
      </c>
    </row>
    <row r="29" spans="1:28" ht="13.5" thickBot="1">
      <c r="A29" s="7"/>
      <c r="B29" s="14" t="s">
        <v>25</v>
      </c>
      <c r="C29" s="15">
        <f>SUM(C21:C28)</f>
        <v>682.9601847836739</v>
      </c>
      <c r="D29" s="15">
        <f aca="true" t="shared" si="8" ref="D29:AB29">SUM(D21:D28)</f>
        <v>592.2061340943908</v>
      </c>
      <c r="E29" s="15">
        <f t="shared" si="8"/>
        <v>618.7823870680287</v>
      </c>
      <c r="F29" s="15">
        <f t="shared" si="8"/>
        <v>420.8846104280084</v>
      </c>
      <c r="G29" s="15">
        <f t="shared" si="8"/>
        <v>134.4887176221236</v>
      </c>
      <c r="H29" s="15">
        <f t="shared" si="8"/>
        <v>164.26942146314818</v>
      </c>
      <c r="I29" s="15">
        <f t="shared" si="8"/>
        <v>191.503251757851</v>
      </c>
      <c r="J29" s="15">
        <f t="shared" si="8"/>
        <v>191.07072753272945</v>
      </c>
      <c r="K29" s="15">
        <f t="shared" si="8"/>
        <v>147.90905137686048</v>
      </c>
      <c r="L29" s="15">
        <f t="shared" si="8"/>
        <v>583.0159310660088</v>
      </c>
      <c r="M29" s="15">
        <f t="shared" si="8"/>
        <v>588.6045322790736</v>
      </c>
      <c r="N29" s="15">
        <f t="shared" si="8"/>
        <v>670.5779012248375</v>
      </c>
      <c r="O29" s="17">
        <f t="shared" si="8"/>
        <v>4986.272850696734</v>
      </c>
      <c r="P29" s="15">
        <f t="shared" si="8"/>
        <v>88.6928029702975</v>
      </c>
      <c r="Q29" s="15">
        <f t="shared" si="8"/>
        <v>119.37770795077076</v>
      </c>
      <c r="R29" s="15">
        <f t="shared" si="8"/>
        <v>86.72724330052715</v>
      </c>
      <c r="S29" s="15">
        <f t="shared" si="8"/>
        <v>54.19819597527379</v>
      </c>
      <c r="T29" s="15">
        <f t="shared" si="8"/>
        <v>81.65509095787988</v>
      </c>
      <c r="U29" s="15">
        <f t="shared" si="8"/>
        <v>49.137745501880914</v>
      </c>
      <c r="V29" s="15">
        <f t="shared" si="8"/>
        <v>54.382510526978756</v>
      </c>
      <c r="W29" s="15">
        <f t="shared" si="8"/>
        <v>59.817727147601474</v>
      </c>
      <c r="X29" s="15">
        <f t="shared" si="8"/>
        <v>57.20828066207467</v>
      </c>
      <c r="Y29" s="15">
        <f t="shared" si="8"/>
        <v>124.26936583220947</v>
      </c>
      <c r="Z29" s="15">
        <f t="shared" si="8"/>
        <v>109.44957948476066</v>
      </c>
      <c r="AA29" s="15">
        <f t="shared" si="8"/>
        <v>82.30662571638817</v>
      </c>
      <c r="AB29" s="17">
        <f t="shared" si="8"/>
        <v>967.2228760266432</v>
      </c>
    </row>
    <row r="30" spans="1:28" ht="13.5" thickTop="1">
      <c r="A30" t="s">
        <v>6</v>
      </c>
      <c r="B30">
        <v>2009</v>
      </c>
      <c r="C30" s="1">
        <v>88.7779712677001</v>
      </c>
      <c r="D30" s="1">
        <v>78.040657043457</v>
      </c>
      <c r="E30" s="1">
        <v>75.6060514450073</v>
      </c>
      <c r="F30" s="1">
        <v>28.5180218219757</v>
      </c>
      <c r="G30" s="1">
        <v>77.389268875122</v>
      </c>
      <c r="H30" s="1">
        <v>81.7263116836547</v>
      </c>
      <c r="I30" s="1">
        <v>86.4570388793945</v>
      </c>
      <c r="J30" s="1">
        <v>86.1114616394042</v>
      </c>
      <c r="K30" s="1">
        <v>78.6956882476806</v>
      </c>
      <c r="L30" s="1">
        <v>82.042760848999</v>
      </c>
      <c r="M30" s="1">
        <v>80.582420349121</v>
      </c>
      <c r="N30" s="1">
        <v>87.4893894195556</v>
      </c>
      <c r="O30" s="25">
        <f aca="true" t="shared" si="9" ref="O30:O37">SUM(C30:N30)</f>
        <v>931.4370415210716</v>
      </c>
      <c r="P30" s="1">
        <v>1.82433734540245</v>
      </c>
      <c r="Q30" s="1">
        <v>2.99844356172252</v>
      </c>
      <c r="R30" s="1">
        <v>2.9376150406897</v>
      </c>
      <c r="S30" s="1">
        <v>2.87457794323563</v>
      </c>
      <c r="T30" s="1">
        <v>11.4383526593446</v>
      </c>
      <c r="U30" s="1">
        <v>4.09017402492463</v>
      </c>
      <c r="V30" s="1">
        <v>3.6049236273393</v>
      </c>
      <c r="W30" s="1">
        <v>3.87867722054943</v>
      </c>
      <c r="X30" s="1">
        <v>6.95759712159633</v>
      </c>
      <c r="Y30" s="1">
        <v>6.87516735028475</v>
      </c>
      <c r="Z30" s="1">
        <v>5.70602167770266</v>
      </c>
      <c r="AA30" s="1">
        <v>2.09110839478671</v>
      </c>
      <c r="AB30" s="25">
        <f aca="true" t="shared" si="10" ref="AB30:AB37">SUM(P30:AA30)</f>
        <v>55.276995967578706</v>
      </c>
    </row>
    <row r="31" spans="1:28" ht="12.75">
      <c r="A31" t="s">
        <v>8</v>
      </c>
      <c r="B31">
        <v>2009</v>
      </c>
      <c r="C31" s="1">
        <v>93.7663278579711</v>
      </c>
      <c r="D31" s="1">
        <v>69.930830001831</v>
      </c>
      <c r="E31" s="1">
        <v>75.3267078399658</v>
      </c>
      <c r="F31" s="1">
        <v>103.844308853149</v>
      </c>
      <c r="G31" s="1">
        <v>56.7696614265441</v>
      </c>
      <c r="H31" s="1">
        <v>80.4725527763366</v>
      </c>
      <c r="I31" s="1">
        <v>94.9708318710327</v>
      </c>
      <c r="J31" s="1">
        <v>93.6492719650268</v>
      </c>
      <c r="K31" s="1">
        <v>66.6936144828796</v>
      </c>
      <c r="L31" s="1">
        <v>56.6022033691406</v>
      </c>
      <c r="M31" s="1">
        <v>60.2991547584533</v>
      </c>
      <c r="N31" s="1">
        <v>86.9920597076416</v>
      </c>
      <c r="O31" s="25">
        <f t="shared" si="9"/>
        <v>939.3175249099721</v>
      </c>
      <c r="P31" s="1">
        <v>66.193320274353</v>
      </c>
      <c r="Q31" s="1">
        <v>71.4128503799438</v>
      </c>
      <c r="R31" s="1">
        <v>72.1625308990478</v>
      </c>
      <c r="S31" s="1">
        <v>28.3904438018798</v>
      </c>
      <c r="T31" s="1">
        <v>70.4760789871215</v>
      </c>
      <c r="U31" s="1">
        <v>41.8563446998596</v>
      </c>
      <c r="V31" s="1">
        <v>43.907038450241</v>
      </c>
      <c r="W31" s="1">
        <v>49.2796635627746</v>
      </c>
      <c r="X31" s="1">
        <v>51.2150740623474</v>
      </c>
      <c r="Y31" s="1">
        <v>70.0842304229736</v>
      </c>
      <c r="Z31" s="1">
        <v>70.9905385971069</v>
      </c>
      <c r="AA31" s="1">
        <v>62.1701126098632</v>
      </c>
      <c r="AB31" s="25">
        <f t="shared" si="10"/>
        <v>698.1382267475122</v>
      </c>
    </row>
    <row r="32" spans="1:28" ht="12.75">
      <c r="A32" t="s">
        <v>9</v>
      </c>
      <c r="B32">
        <v>2009</v>
      </c>
      <c r="C32" s="1">
        <v>0.197181646712124</v>
      </c>
      <c r="D32" s="1">
        <v>0.204931892454624</v>
      </c>
      <c r="E32" s="1">
        <v>0.14090781379491</v>
      </c>
      <c r="F32" s="1">
        <v>0.59967378154397</v>
      </c>
      <c r="G32" s="1">
        <v>0.183706167154014</v>
      </c>
      <c r="H32" s="1">
        <v>0.724908642470836</v>
      </c>
      <c r="I32" s="1">
        <v>2.22536976262927</v>
      </c>
      <c r="J32" s="1">
        <v>2.47047535702586</v>
      </c>
      <c r="K32" s="1">
        <v>0.287463305750861</v>
      </c>
      <c r="L32" s="1">
        <v>0.0610882933251559</v>
      </c>
      <c r="M32" s="1">
        <v>0.105752029456198</v>
      </c>
      <c r="N32" s="1">
        <v>0.181993878446519</v>
      </c>
      <c r="O32" s="25">
        <f t="shared" si="9"/>
        <v>7.383452570764342</v>
      </c>
      <c r="P32" s="1">
        <v>1.63129680603742</v>
      </c>
      <c r="Q32" s="1">
        <v>1.69221214950084</v>
      </c>
      <c r="R32" s="1">
        <v>1.35445776581764</v>
      </c>
      <c r="S32" s="1">
        <v>0.0137902430724352</v>
      </c>
      <c r="T32" s="1">
        <v>0.953063175082206</v>
      </c>
      <c r="U32" s="1">
        <v>0.994612470269203</v>
      </c>
      <c r="V32" s="1">
        <v>1.74316543340682</v>
      </c>
      <c r="W32" s="1">
        <v>1.5269101858139</v>
      </c>
      <c r="X32" s="1">
        <v>0.555330101400613</v>
      </c>
      <c r="Y32" s="1">
        <v>0.740879766643047</v>
      </c>
      <c r="Z32" s="1">
        <v>0.876278072595596</v>
      </c>
      <c r="AA32" s="1">
        <v>1.10525578260421</v>
      </c>
      <c r="AB32" s="25">
        <f t="shared" si="10"/>
        <v>13.187251952243933</v>
      </c>
    </row>
    <row r="33" spans="1:28" ht="12.75">
      <c r="A33" t="s">
        <v>10</v>
      </c>
      <c r="B33">
        <v>2009</v>
      </c>
      <c r="C33" s="1">
        <v>0.107531666755676</v>
      </c>
      <c r="D33" s="1">
        <v>0.157397996867075</v>
      </c>
      <c r="E33" s="1">
        <v>0.100065038423053</v>
      </c>
      <c r="F33" s="1">
        <v>0.509337100200355</v>
      </c>
      <c r="G33" s="1">
        <v>0.103057968430221</v>
      </c>
      <c r="H33" s="1">
        <v>0.45741181820631</v>
      </c>
      <c r="I33" s="1">
        <v>1.5252140853554</v>
      </c>
      <c r="J33" s="1">
        <v>1.66582019627094</v>
      </c>
      <c r="K33" s="1">
        <v>0.183485861285589</v>
      </c>
      <c r="L33" s="1">
        <v>0.0504674098920077</v>
      </c>
      <c r="M33" s="1">
        <v>0.0659745193552225</v>
      </c>
      <c r="N33" s="1">
        <v>0.113714500330388</v>
      </c>
      <c r="O33" s="25">
        <f t="shared" si="9"/>
        <v>5.039478161372236</v>
      </c>
      <c r="P33" s="1">
        <v>1.6806870996952</v>
      </c>
      <c r="Q33" s="1">
        <v>1.7639233097434</v>
      </c>
      <c r="R33" s="1">
        <v>1.38046861439943</v>
      </c>
      <c r="S33" s="1">
        <v>0.115205608308315</v>
      </c>
      <c r="T33" s="1">
        <v>1.04249711334705</v>
      </c>
      <c r="U33" s="1">
        <v>1.24115297943353</v>
      </c>
      <c r="V33" s="1">
        <v>2.43830466270446</v>
      </c>
      <c r="W33" s="1">
        <v>2.29726931452751</v>
      </c>
      <c r="X33" s="1">
        <v>0.66748983040452</v>
      </c>
      <c r="Y33" s="1">
        <v>0.749515421688556</v>
      </c>
      <c r="Z33" s="1">
        <v>0.916393384337425</v>
      </c>
      <c r="AA33" s="1">
        <v>1.15993420779705</v>
      </c>
      <c r="AB33" s="25">
        <f t="shared" si="10"/>
        <v>15.452841546386447</v>
      </c>
    </row>
    <row r="34" spans="1:28" ht="12.75">
      <c r="A34" t="s">
        <v>11</v>
      </c>
      <c r="B34">
        <v>2009</v>
      </c>
      <c r="C34" s="1">
        <v>0.228332536295056</v>
      </c>
      <c r="D34" s="1">
        <v>0.288148616440594</v>
      </c>
      <c r="E34" s="1">
        <v>0.09179377858527</v>
      </c>
      <c r="F34" s="1">
        <v>0.568112153559923</v>
      </c>
      <c r="G34" s="1">
        <v>0.202143099624663</v>
      </c>
      <c r="H34" s="1">
        <v>0.4841865953058</v>
      </c>
      <c r="I34" s="1">
        <v>1.28682431975903</v>
      </c>
      <c r="J34" s="1">
        <v>1.35682215541601</v>
      </c>
      <c r="K34" s="1">
        <v>0.154070129618048</v>
      </c>
      <c r="L34" s="1">
        <v>0.0599182626174297</v>
      </c>
      <c r="M34" s="1">
        <v>0.0994103325065225</v>
      </c>
      <c r="N34" s="1">
        <v>0.188827773556113</v>
      </c>
      <c r="O34" s="25">
        <f t="shared" si="9"/>
        <v>5.008589753284459</v>
      </c>
      <c r="P34" s="1">
        <v>1.67693421244621</v>
      </c>
      <c r="Q34" s="1">
        <v>1.67837719619274</v>
      </c>
      <c r="R34" s="1">
        <v>1.01574538648128</v>
      </c>
      <c r="S34" s="1">
        <v>0.416032262146472</v>
      </c>
      <c r="T34" s="1">
        <v>1.01456241309642</v>
      </c>
      <c r="U34" s="1">
        <v>1.27310795238008</v>
      </c>
      <c r="V34" s="1">
        <v>2.74390676000621</v>
      </c>
      <c r="W34" s="1">
        <v>2.63690137863159</v>
      </c>
      <c r="X34" s="1">
        <v>0.716175347566604</v>
      </c>
      <c r="Y34" s="1">
        <v>0.776971690356731</v>
      </c>
      <c r="Z34" s="1">
        <v>0.92151628434658</v>
      </c>
      <c r="AA34" s="1">
        <v>1.12384086847305</v>
      </c>
      <c r="AB34" s="25">
        <f t="shared" si="10"/>
        <v>15.994071752123968</v>
      </c>
    </row>
    <row r="35" spans="1:28" ht="12.75">
      <c r="A35" t="s">
        <v>12</v>
      </c>
      <c r="B35">
        <v>2009</v>
      </c>
      <c r="C35" s="1">
        <v>1.05550040863454</v>
      </c>
      <c r="D35" s="1">
        <v>0.932259438559412</v>
      </c>
      <c r="E35" s="1">
        <v>0.554843410849571</v>
      </c>
      <c r="F35" s="1">
        <v>0.813652027398347</v>
      </c>
      <c r="G35" s="1">
        <v>0.840171700343489</v>
      </c>
      <c r="H35" s="1">
        <v>1.66051361709833</v>
      </c>
      <c r="I35" s="1">
        <v>4.09843800961971</v>
      </c>
      <c r="J35" s="1">
        <v>4.08675575256347</v>
      </c>
      <c r="K35" s="1">
        <v>0.859693281352519</v>
      </c>
      <c r="L35" s="1">
        <v>0.256343628279864</v>
      </c>
      <c r="M35" s="1">
        <v>0.392167292535305</v>
      </c>
      <c r="N35" s="1">
        <v>0.845498545095324</v>
      </c>
      <c r="O35" s="25">
        <f t="shared" si="9"/>
        <v>16.39583711232988</v>
      </c>
      <c r="P35" s="1">
        <v>0.872037306427955</v>
      </c>
      <c r="Q35" s="1">
        <v>1.116021476686</v>
      </c>
      <c r="R35" s="1">
        <v>1.0833558961749</v>
      </c>
      <c r="S35" s="1">
        <v>0.000908505171537399</v>
      </c>
      <c r="T35" s="1">
        <v>0.625411182641983</v>
      </c>
      <c r="U35" s="1">
        <v>0.458703160285949</v>
      </c>
      <c r="V35" s="1">
        <v>0.498280793428421</v>
      </c>
      <c r="W35" s="1">
        <v>0.419355705380439</v>
      </c>
      <c r="X35" s="1">
        <v>0.378582436591386</v>
      </c>
      <c r="Y35" s="1">
        <v>0.815202623605728</v>
      </c>
      <c r="Z35" s="1">
        <v>0.766909301280975</v>
      </c>
      <c r="AA35" s="1">
        <v>0.675312623381614</v>
      </c>
      <c r="AB35" s="25">
        <f t="shared" si="10"/>
        <v>7.710081011056888</v>
      </c>
    </row>
    <row r="36" spans="1:28" ht="12.75">
      <c r="A36" t="s">
        <v>13</v>
      </c>
      <c r="B36">
        <v>2009</v>
      </c>
      <c r="C36" s="1">
        <v>3.09721893072128</v>
      </c>
      <c r="D36" s="1">
        <v>2.34462517127394</v>
      </c>
      <c r="E36" s="1">
        <v>2.00513181835412</v>
      </c>
      <c r="F36" s="1">
        <v>3.7421528249979</v>
      </c>
      <c r="G36" s="1">
        <v>0.659876523539423</v>
      </c>
      <c r="H36" s="1">
        <v>1.9043079689145</v>
      </c>
      <c r="I36" s="1">
        <v>3.78945510089397</v>
      </c>
      <c r="J36" s="1">
        <v>3.60385577380657</v>
      </c>
      <c r="K36" s="1">
        <v>1.0684355944395</v>
      </c>
      <c r="L36" s="1">
        <v>0.786455297842621</v>
      </c>
      <c r="M36" s="1">
        <v>1.11278972029685</v>
      </c>
      <c r="N36" s="1">
        <v>2.40445061028003</v>
      </c>
      <c r="O36" s="25">
        <f t="shared" si="9"/>
        <v>26.518755335360705</v>
      </c>
      <c r="P36" s="1">
        <v>3.41244694590568</v>
      </c>
      <c r="Q36" s="1">
        <v>3.68303063511848</v>
      </c>
      <c r="R36" s="1">
        <v>3.68051972985267</v>
      </c>
      <c r="S36" s="1">
        <v>0.775363892316818</v>
      </c>
      <c r="T36" s="1">
        <v>0.736050799489021</v>
      </c>
      <c r="U36" s="1">
        <v>1.18630100786685</v>
      </c>
      <c r="V36" s="1">
        <v>2.1968682333827</v>
      </c>
      <c r="W36" s="1">
        <v>2.18897077441215</v>
      </c>
      <c r="X36" s="1">
        <v>0.964630529284477</v>
      </c>
      <c r="Y36" s="1">
        <v>1.87535534799098</v>
      </c>
      <c r="Z36" s="1">
        <v>1.90049849450588</v>
      </c>
      <c r="AA36" s="1">
        <v>2.58366265892982</v>
      </c>
      <c r="AB36" s="25">
        <f t="shared" si="10"/>
        <v>25.183699049055527</v>
      </c>
    </row>
    <row r="37" spans="1:28" ht="12.75">
      <c r="A37" t="s">
        <v>14</v>
      </c>
      <c r="B37">
        <v>2009</v>
      </c>
      <c r="C37" s="1">
        <v>0.643214368261396</v>
      </c>
      <c r="D37" s="1">
        <v>0.565606514923274</v>
      </c>
      <c r="E37" s="1">
        <v>0.377842484042048</v>
      </c>
      <c r="F37" s="1">
        <v>0.610147256404161</v>
      </c>
      <c r="G37" s="1">
        <v>0.461990549229085</v>
      </c>
      <c r="H37" s="1">
        <v>1.13288500159978</v>
      </c>
      <c r="I37" s="1">
        <v>3.17871813476085</v>
      </c>
      <c r="J37" s="1">
        <v>3.35114608705043</v>
      </c>
      <c r="K37" s="1">
        <v>0.473917813971638</v>
      </c>
      <c r="L37" s="1">
        <v>0.123946938663721</v>
      </c>
      <c r="M37" s="1">
        <v>0.235549268312752</v>
      </c>
      <c r="N37" s="1">
        <v>0.509330119471997</v>
      </c>
      <c r="O37" s="25">
        <f t="shared" si="9"/>
        <v>11.664294536691134</v>
      </c>
      <c r="P37" s="1">
        <v>1.15545507520437</v>
      </c>
      <c r="Q37" s="1">
        <v>1.3425047621130899</v>
      </c>
      <c r="R37" s="1">
        <v>1.13095869868993</v>
      </c>
      <c r="S37" s="1">
        <v>7.98072233010316E-06</v>
      </c>
      <c r="T37" s="1">
        <v>0.682679593563079</v>
      </c>
      <c r="U37" s="1">
        <v>0.565690204501152</v>
      </c>
      <c r="V37" s="1">
        <v>0.805418297648429</v>
      </c>
      <c r="W37" s="1">
        <v>0.637217104434967</v>
      </c>
      <c r="X37" s="1">
        <v>0.378742814064025</v>
      </c>
      <c r="Y37" s="1">
        <v>0.687446169555187</v>
      </c>
      <c r="Z37" s="1">
        <v>0.762845903635025</v>
      </c>
      <c r="AA37" s="1">
        <v>0.77298991382122</v>
      </c>
      <c r="AB37" s="25">
        <f t="shared" si="10"/>
        <v>8.921956517952804</v>
      </c>
    </row>
    <row r="38" spans="1:28" ht="13.5" thickBot="1">
      <c r="A38" s="7"/>
      <c r="B38" s="14" t="s">
        <v>25</v>
      </c>
      <c r="C38" s="15">
        <f>SUM(C30:C37)</f>
        <v>187.8732786830513</v>
      </c>
      <c r="D38" s="15">
        <f aca="true" t="shared" si="11" ref="D38:AB38">SUM(D30:D37)</f>
        <v>152.46445667580693</v>
      </c>
      <c r="E38" s="15">
        <f t="shared" si="11"/>
        <v>154.20334362902207</v>
      </c>
      <c r="F38" s="15">
        <f t="shared" si="11"/>
        <v>139.20540581922936</v>
      </c>
      <c r="G38" s="15">
        <f t="shared" si="11"/>
        <v>136.609876309987</v>
      </c>
      <c r="H38" s="15">
        <f t="shared" si="11"/>
        <v>168.56307810358686</v>
      </c>
      <c r="I38" s="15">
        <f t="shared" si="11"/>
        <v>197.53189016344544</v>
      </c>
      <c r="J38" s="15">
        <f t="shared" si="11"/>
        <v>196.29560892656428</v>
      </c>
      <c r="K38" s="15">
        <f t="shared" si="11"/>
        <v>148.41636871697835</v>
      </c>
      <c r="L38" s="15">
        <f t="shared" si="11"/>
        <v>139.9831840487604</v>
      </c>
      <c r="M38" s="15">
        <f t="shared" si="11"/>
        <v>142.89321827003715</v>
      </c>
      <c r="N38" s="15">
        <f t="shared" si="11"/>
        <v>178.7252645543776</v>
      </c>
      <c r="O38" s="17">
        <f t="shared" si="11"/>
        <v>1942.7649739008466</v>
      </c>
      <c r="P38" s="15">
        <f t="shared" si="11"/>
        <v>78.44651506547231</v>
      </c>
      <c r="Q38" s="15">
        <f t="shared" si="11"/>
        <v>85.6873634710209</v>
      </c>
      <c r="R38" s="15">
        <f t="shared" si="11"/>
        <v>84.74565203115336</v>
      </c>
      <c r="S38" s="15">
        <f t="shared" si="11"/>
        <v>32.586330236853335</v>
      </c>
      <c r="T38" s="15">
        <f t="shared" si="11"/>
        <v>86.96869592368586</v>
      </c>
      <c r="U38" s="15">
        <f t="shared" si="11"/>
        <v>51.66608649952099</v>
      </c>
      <c r="V38" s="15">
        <f t="shared" si="11"/>
        <v>57.93790625815734</v>
      </c>
      <c r="W38" s="15">
        <f t="shared" si="11"/>
        <v>62.864965246524584</v>
      </c>
      <c r="X38" s="15">
        <f t="shared" si="11"/>
        <v>61.833622243255355</v>
      </c>
      <c r="Y38" s="15">
        <f t="shared" si="11"/>
        <v>82.60476879309859</v>
      </c>
      <c r="Z38" s="15">
        <f t="shared" si="11"/>
        <v>82.84100171551106</v>
      </c>
      <c r="AA38" s="15">
        <f t="shared" si="11"/>
        <v>71.68221705965688</v>
      </c>
      <c r="AB38" s="17">
        <f t="shared" si="11"/>
        <v>839.8651245439107</v>
      </c>
    </row>
    <row r="39" ht="13.5" thickTop="1"/>
  </sheetData>
  <printOptions horizontalCentered="1" verticalCentered="1"/>
  <pageMargins left="0.25" right="0.25" top="0.5" bottom="0.25" header="0.5" footer="0.5"/>
  <pageSetup horizontalDpi="600" verticalDpi="600" orientation="landscape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A38"/>
  <sheetViews>
    <sheetView view="pageBreakPreview" zoomScale="60" zoomScaleNormal="6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8515625" style="21" bestFit="1" customWidth="1"/>
    <col min="2" max="2" width="5.00390625" style="21" bestFit="1" customWidth="1"/>
    <col min="3" max="15" width="11.57421875" style="21" bestFit="1" customWidth="1"/>
    <col min="16" max="27" width="10.421875" style="21" bestFit="1" customWidth="1"/>
    <col min="28" max="28" width="8.7109375" style="21" bestFit="1" customWidth="1"/>
    <col min="29" max="40" width="10.57421875" style="21" bestFit="1" customWidth="1"/>
    <col min="41" max="41" width="8.57421875" style="21" bestFit="1" customWidth="1"/>
    <col min="42" max="16384" width="9.140625" style="21" customWidth="1"/>
  </cols>
  <sheetData>
    <row r="1" spans="1:41" s="33" customFormat="1" ht="12">
      <c r="A1" s="70" t="s">
        <v>32</v>
      </c>
      <c r="C1" s="95" t="s">
        <v>41</v>
      </c>
      <c r="D1" s="95" t="s">
        <v>41</v>
      </c>
      <c r="E1" s="95" t="s">
        <v>41</v>
      </c>
      <c r="F1" s="95" t="s">
        <v>41</v>
      </c>
      <c r="G1" s="95" t="s">
        <v>41</v>
      </c>
      <c r="H1" s="95" t="s">
        <v>41</v>
      </c>
      <c r="I1" s="95" t="s">
        <v>41</v>
      </c>
      <c r="J1" s="95" t="s">
        <v>41</v>
      </c>
      <c r="K1" s="95" t="s">
        <v>41</v>
      </c>
      <c r="L1" s="95" t="s">
        <v>41</v>
      </c>
      <c r="M1" s="95" t="s">
        <v>41</v>
      </c>
      <c r="N1" s="95" t="s">
        <v>41</v>
      </c>
      <c r="O1" s="96" t="s">
        <v>41</v>
      </c>
      <c r="P1" s="95" t="s">
        <v>33</v>
      </c>
      <c r="Q1" s="95" t="s">
        <v>33</v>
      </c>
      <c r="R1" s="95" t="s">
        <v>33</v>
      </c>
      <c r="S1" s="95" t="s">
        <v>33</v>
      </c>
      <c r="T1" s="95" t="s">
        <v>33</v>
      </c>
      <c r="U1" s="95" t="s">
        <v>33</v>
      </c>
      <c r="V1" s="95" t="s">
        <v>33</v>
      </c>
      <c r="W1" s="95" t="s">
        <v>33</v>
      </c>
      <c r="X1" s="95" t="s">
        <v>33</v>
      </c>
      <c r="Y1" s="95" t="s">
        <v>33</v>
      </c>
      <c r="Z1" s="95" t="s">
        <v>33</v>
      </c>
      <c r="AA1" s="95" t="s">
        <v>33</v>
      </c>
      <c r="AB1" s="95"/>
      <c r="AC1" s="95" t="s">
        <v>34</v>
      </c>
      <c r="AD1" s="95" t="s">
        <v>34</v>
      </c>
      <c r="AE1" s="95" t="s">
        <v>34</v>
      </c>
      <c r="AF1" s="95" t="s">
        <v>34</v>
      </c>
      <c r="AG1" s="95" t="s">
        <v>34</v>
      </c>
      <c r="AH1" s="95" t="s">
        <v>34</v>
      </c>
      <c r="AI1" s="95" t="s">
        <v>34</v>
      </c>
      <c r="AJ1" s="95" t="s">
        <v>34</v>
      </c>
      <c r="AK1" s="95" t="s">
        <v>34</v>
      </c>
      <c r="AL1" s="95" t="s">
        <v>34</v>
      </c>
      <c r="AM1" s="95" t="s">
        <v>34</v>
      </c>
      <c r="AN1" s="95" t="s">
        <v>34</v>
      </c>
      <c r="AO1" s="95"/>
    </row>
    <row r="2" spans="1:41" s="20" customFormat="1" ht="12">
      <c r="A2" s="20" t="s">
        <v>0</v>
      </c>
      <c r="B2" s="20" t="s">
        <v>1</v>
      </c>
      <c r="C2" s="97">
        <v>1</v>
      </c>
      <c r="D2" s="97">
        <v>2</v>
      </c>
      <c r="E2" s="97">
        <v>3</v>
      </c>
      <c r="F2" s="97">
        <v>4</v>
      </c>
      <c r="G2" s="97">
        <v>5</v>
      </c>
      <c r="H2" s="97">
        <v>6</v>
      </c>
      <c r="I2" s="97">
        <v>7</v>
      </c>
      <c r="J2" s="97">
        <v>8</v>
      </c>
      <c r="K2" s="97">
        <v>9</v>
      </c>
      <c r="L2" s="97">
        <v>10</v>
      </c>
      <c r="M2" s="97">
        <v>11</v>
      </c>
      <c r="N2" s="97">
        <v>12</v>
      </c>
      <c r="O2" s="98" t="s">
        <v>42</v>
      </c>
      <c r="P2" s="97">
        <v>1</v>
      </c>
      <c r="Q2" s="97">
        <v>2</v>
      </c>
      <c r="R2" s="97">
        <v>3</v>
      </c>
      <c r="S2" s="97">
        <v>4</v>
      </c>
      <c r="T2" s="97">
        <v>5</v>
      </c>
      <c r="U2" s="97">
        <v>6</v>
      </c>
      <c r="V2" s="97">
        <v>7</v>
      </c>
      <c r="W2" s="97">
        <v>8</v>
      </c>
      <c r="X2" s="97">
        <v>9</v>
      </c>
      <c r="Y2" s="97">
        <v>10</v>
      </c>
      <c r="Z2" s="97">
        <v>11</v>
      </c>
      <c r="AA2" s="97">
        <v>12</v>
      </c>
      <c r="AB2" s="98" t="s">
        <v>42</v>
      </c>
      <c r="AC2" s="97">
        <v>1</v>
      </c>
      <c r="AD2" s="97">
        <v>2</v>
      </c>
      <c r="AE2" s="97">
        <v>3</v>
      </c>
      <c r="AF2" s="97">
        <v>4</v>
      </c>
      <c r="AG2" s="97">
        <v>5</v>
      </c>
      <c r="AH2" s="97">
        <v>6</v>
      </c>
      <c r="AI2" s="97">
        <v>7</v>
      </c>
      <c r="AJ2" s="97">
        <v>8</v>
      </c>
      <c r="AK2" s="97">
        <v>9</v>
      </c>
      <c r="AL2" s="97">
        <v>10</v>
      </c>
      <c r="AM2" s="97">
        <v>11</v>
      </c>
      <c r="AN2" s="97">
        <v>12</v>
      </c>
      <c r="AO2" s="98" t="s">
        <v>42</v>
      </c>
    </row>
    <row r="3" spans="1:53" ht="12">
      <c r="A3" s="21" t="s">
        <v>6</v>
      </c>
      <c r="B3" s="21">
        <v>2006</v>
      </c>
      <c r="C3" s="22">
        <v>0</v>
      </c>
      <c r="D3" s="22">
        <v>0</v>
      </c>
      <c r="E3" s="22">
        <v>42048.58984375</v>
      </c>
      <c r="F3" s="22">
        <v>87082.5625</v>
      </c>
      <c r="G3" s="22">
        <v>40989.44921875</v>
      </c>
      <c r="H3" s="22">
        <v>41801.5390625</v>
      </c>
      <c r="I3" s="22">
        <v>40655.6484375</v>
      </c>
      <c r="J3" s="22">
        <v>43848.140625</v>
      </c>
      <c r="K3" s="22">
        <v>39509.859375</v>
      </c>
      <c r="L3" s="22">
        <v>43800.98046875</v>
      </c>
      <c r="M3" s="22">
        <v>42356.171875</v>
      </c>
      <c r="N3" s="22">
        <v>45219.328125</v>
      </c>
      <c r="O3" s="68">
        <f>SUM(C3:N3)</f>
        <v>467312.26953125</v>
      </c>
      <c r="P3" s="22"/>
      <c r="Q3" s="22"/>
      <c r="R3" s="22">
        <f>E3*('Generation MWHrs'!E3/('Generation MWHrs'!E3+'Generation MWHrs'!R3))</f>
        <v>40859.75096639376</v>
      </c>
      <c r="S3" s="22">
        <f>F3*('Generation MWHrs'!F3/('Generation MWHrs'!F3+'Generation MWHrs'!S3))</f>
        <v>81822.33577174625</v>
      </c>
      <c r="T3" s="22">
        <f>G3*('Generation MWHrs'!G3/('Generation MWHrs'!G3+'Generation MWHrs'!T3))</f>
        <v>38159.57982931251</v>
      </c>
      <c r="U3" s="22">
        <f>H3*('Generation MWHrs'!H3/('Generation MWHrs'!H3+'Generation MWHrs'!U3))</f>
        <v>40755.330116720506</v>
      </c>
      <c r="V3" s="22">
        <f>I3*('Generation MWHrs'!I3/('Generation MWHrs'!I3+'Generation MWHrs'!V3))</f>
        <v>40242.18989762632</v>
      </c>
      <c r="W3" s="22">
        <f>J3*('Generation MWHrs'!J3/('Generation MWHrs'!J3+'Generation MWHrs'!W3))</f>
        <v>43404.76270933423</v>
      </c>
      <c r="X3" s="22">
        <f>K3*('Generation MWHrs'!K3/('Generation MWHrs'!K3+'Generation MWHrs'!X3))</f>
        <v>38013.7859100135</v>
      </c>
      <c r="Y3" s="22">
        <f>L3*('Generation MWHrs'!L3/('Generation MWHrs'!L3+'Generation MWHrs'!Y3))</f>
        <v>41675.90199864094</v>
      </c>
      <c r="Z3" s="22">
        <f>M3*('Generation MWHrs'!M3/('Generation MWHrs'!M3+'Generation MWHrs'!Z3))</f>
        <v>40934.40981603465</v>
      </c>
      <c r="AA3" s="22">
        <f>N3*('Generation MWHrs'!N3/('Generation MWHrs'!N3+'Generation MWHrs'!AA3))</f>
        <v>44857.98211403718</v>
      </c>
      <c r="AB3" s="68">
        <f>SUM(P3:AA3)</f>
        <v>450726.0291298599</v>
      </c>
      <c r="AC3" s="22"/>
      <c r="AD3" s="22"/>
      <c r="AE3" s="22">
        <f>E3*('Generation MWHrs'!R3/('Generation MWHrs'!R3+'Generation MWHrs'!E3))</f>
        <v>1188.8388773562376</v>
      </c>
      <c r="AF3" s="22">
        <f>F3*('Generation MWHrs'!S3/('Generation MWHrs'!S3+'Generation MWHrs'!F3))</f>
        <v>5260.226728253752</v>
      </c>
      <c r="AG3" s="22">
        <f>G3*('Generation MWHrs'!T3/('Generation MWHrs'!T3+'Generation MWHrs'!G3))</f>
        <v>2829.8693894374924</v>
      </c>
      <c r="AH3" s="22">
        <f>H3*('Generation MWHrs'!U3/('Generation MWHrs'!U3+'Generation MWHrs'!H3))</f>
        <v>1046.2089457794973</v>
      </c>
      <c r="AI3" s="22">
        <f>I3*('Generation MWHrs'!V3/('Generation MWHrs'!V3+'Generation MWHrs'!I3))</f>
        <v>413.4585398736782</v>
      </c>
      <c r="AJ3" s="22">
        <f>J3*('Generation MWHrs'!W3/('Generation MWHrs'!W3+'Generation MWHrs'!J3))</f>
        <v>443.37791566576897</v>
      </c>
      <c r="AK3" s="22">
        <f>K3*('Generation MWHrs'!X3/('Generation MWHrs'!X3+'Generation MWHrs'!K3))</f>
        <v>1496.0734649864992</v>
      </c>
      <c r="AL3" s="22">
        <f>L3*('Generation MWHrs'!Y3/('Generation MWHrs'!Y3+'Generation MWHrs'!L3))</f>
        <v>2125.0784701090606</v>
      </c>
      <c r="AM3" s="22">
        <f>M3*('Generation MWHrs'!Z3/('Generation MWHrs'!Z3+'Generation MWHrs'!M3))</f>
        <v>1421.7620589653513</v>
      </c>
      <c r="AN3" s="22">
        <f>N3*('Generation MWHrs'!AA3/('Generation MWHrs'!AA3+'Generation MWHrs'!N3))</f>
        <v>361.346010962822</v>
      </c>
      <c r="AO3" s="68">
        <f>SUM(AC3:AN3)</f>
        <v>16586.24040139016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ht="12">
      <c r="A4" s="21" t="s">
        <v>8</v>
      </c>
      <c r="B4" s="21">
        <v>2006</v>
      </c>
      <c r="C4" s="22">
        <v>0</v>
      </c>
      <c r="D4" s="22">
        <v>0</v>
      </c>
      <c r="E4" s="22">
        <v>20601.259765625</v>
      </c>
      <c r="F4" s="22">
        <v>19346.310546875</v>
      </c>
      <c r="G4" s="22">
        <v>24724.44921875</v>
      </c>
      <c r="H4" s="22">
        <v>21525.490234375</v>
      </c>
      <c r="I4" s="22">
        <v>23772.4609375</v>
      </c>
      <c r="J4" s="22">
        <v>23463.189453125</v>
      </c>
      <c r="K4" s="22">
        <v>23132.5390625</v>
      </c>
      <c r="L4" s="22">
        <v>22499.189453125</v>
      </c>
      <c r="M4" s="22">
        <v>22864.41015625</v>
      </c>
      <c r="N4" s="22">
        <v>23791.109375</v>
      </c>
      <c r="O4" s="68">
        <f aca="true" t="shared" si="0" ref="O4:O10">SUM(C4:N4)</f>
        <v>225720.408203125</v>
      </c>
      <c r="P4" s="22"/>
      <c r="Q4" s="22"/>
      <c r="R4" s="22">
        <f>E4*('Generation MWHrs'!E4/('Generation MWHrs'!E4+'Generation MWHrs'!R4))</f>
        <v>8193.87048160872</v>
      </c>
      <c r="S4" s="22">
        <f>F4*('Generation MWHrs'!F4/('Generation MWHrs'!F4+'Generation MWHrs'!S4))</f>
        <v>9989.688049570641</v>
      </c>
      <c r="T4" s="22">
        <f>G4*('Generation MWHrs'!G4/('Generation MWHrs'!G4+'Generation MWHrs'!T4))</f>
        <v>11748.388263572946</v>
      </c>
      <c r="U4" s="22">
        <f>H4*('Generation MWHrs'!H4/('Generation MWHrs'!H4+'Generation MWHrs'!U4))</f>
        <v>14776.321811090651</v>
      </c>
      <c r="V4" s="22">
        <f>I4*('Generation MWHrs'!I4/('Generation MWHrs'!I4+'Generation MWHrs'!V4))</f>
        <v>18293.738377237107</v>
      </c>
      <c r="W4" s="22">
        <f>J4*('Generation MWHrs'!J4/('Generation MWHrs'!J4+'Generation MWHrs'!W4))</f>
        <v>17267.086068513545</v>
      </c>
      <c r="X4" s="22">
        <f>K4*('Generation MWHrs'!K4/('Generation MWHrs'!K4+'Generation MWHrs'!X4))</f>
        <v>13346.05669755955</v>
      </c>
      <c r="Y4" s="22">
        <f>L4*('Generation MWHrs'!L4/('Generation MWHrs'!L4+'Generation MWHrs'!Y4))</f>
        <v>8214.604198570873</v>
      </c>
      <c r="Z4" s="22">
        <f>M4*('Generation MWHrs'!M4/('Generation MWHrs'!M4+'Generation MWHrs'!Z4))</f>
        <v>9366.828476184586</v>
      </c>
      <c r="AA4" s="22">
        <f>N4*('Generation MWHrs'!N4/('Generation MWHrs'!N4+'Generation MWHrs'!AA4))</f>
        <v>14323.843476335642</v>
      </c>
      <c r="AB4" s="68">
        <f aca="true" t="shared" si="1" ref="AB4:AB10">SUM(P4:AA4)</f>
        <v>125520.42590024424</v>
      </c>
      <c r="AC4" s="22"/>
      <c r="AD4" s="22"/>
      <c r="AE4" s="22">
        <f>E4*('Generation MWHrs'!R4/('Generation MWHrs'!R4+'Generation MWHrs'!E4))</f>
        <v>12407.389284016279</v>
      </c>
      <c r="AF4" s="22">
        <f>F4*('Generation MWHrs'!S4/('Generation MWHrs'!S4+'Generation MWHrs'!F4))</f>
        <v>9356.622497304359</v>
      </c>
      <c r="AG4" s="22">
        <f>G4*('Generation MWHrs'!T4/('Generation MWHrs'!T4+'Generation MWHrs'!G4))</f>
        <v>12976.060955177054</v>
      </c>
      <c r="AH4" s="22">
        <f>H4*('Generation MWHrs'!U4/('Generation MWHrs'!U4+'Generation MWHrs'!H4))</f>
        <v>6749.168423284352</v>
      </c>
      <c r="AI4" s="22">
        <f>I4*('Generation MWHrs'!V4/('Generation MWHrs'!V4+'Generation MWHrs'!I4))</f>
        <v>5478.722560262893</v>
      </c>
      <c r="AJ4" s="22">
        <f>J4*('Generation MWHrs'!W4/('Generation MWHrs'!W4+'Generation MWHrs'!J4))</f>
        <v>6196.103384611454</v>
      </c>
      <c r="AK4" s="22">
        <f>K4*('Generation MWHrs'!X4/('Generation MWHrs'!X4+'Generation MWHrs'!K4))</f>
        <v>9786.48236494045</v>
      </c>
      <c r="AL4" s="22">
        <f>L4*('Generation MWHrs'!Y4/('Generation MWHrs'!Y4+'Generation MWHrs'!L4))</f>
        <v>14284.585254554127</v>
      </c>
      <c r="AM4" s="22">
        <f>M4*('Generation MWHrs'!Z4/('Generation MWHrs'!Z4+'Generation MWHrs'!M4))</f>
        <v>13497.581680065417</v>
      </c>
      <c r="AN4" s="22">
        <f>N4*('Generation MWHrs'!AA4/('Generation MWHrs'!AA4+'Generation MWHrs'!N4))</f>
        <v>9467.265898664358</v>
      </c>
      <c r="AO4" s="68">
        <f aca="true" t="shared" si="2" ref="AO4:AO10">SUM(AC4:AN4)</f>
        <v>100199.98230288073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ht="12">
      <c r="A5" s="21" t="s">
        <v>9</v>
      </c>
      <c r="B5" s="21">
        <v>2006</v>
      </c>
      <c r="C5" s="22">
        <v>0</v>
      </c>
      <c r="D5" s="22">
        <v>0</v>
      </c>
      <c r="E5" s="22">
        <v>286.811889648437</v>
      </c>
      <c r="F5" s="22">
        <v>154.597900390625</v>
      </c>
      <c r="G5" s="22">
        <v>406.6796875</v>
      </c>
      <c r="H5" s="22">
        <v>479.664611816406</v>
      </c>
      <c r="I5" s="22">
        <v>1371.57800292968</v>
      </c>
      <c r="J5" s="22">
        <v>1599.16796875</v>
      </c>
      <c r="K5" s="22">
        <v>108.333503723144</v>
      </c>
      <c r="L5" s="22">
        <v>273.263885498046</v>
      </c>
      <c r="M5" s="22">
        <v>248.39810180664</v>
      </c>
      <c r="N5" s="22">
        <v>292.510009765625</v>
      </c>
      <c r="O5" s="68">
        <f t="shared" si="0"/>
        <v>5221.005561828602</v>
      </c>
      <c r="P5" s="22"/>
      <c r="Q5" s="22"/>
      <c r="R5" s="22">
        <f>E5*('Generation MWHrs'!E5/('Generation MWHrs'!E5+'Generation MWHrs'!R5))</f>
        <v>286.811889648437</v>
      </c>
      <c r="S5" s="22">
        <f>F5*('Generation MWHrs'!F5/('Generation MWHrs'!F5+'Generation MWHrs'!S5))</f>
        <v>154.597900390625</v>
      </c>
      <c r="T5" s="22">
        <f>G5*('Generation MWHrs'!G5/('Generation MWHrs'!G5+'Generation MWHrs'!T5))</f>
        <v>406.6796875</v>
      </c>
      <c r="U5" s="22">
        <f>H5*('Generation MWHrs'!H5/('Generation MWHrs'!H5+'Generation MWHrs'!U5))</f>
        <v>479.664611816406</v>
      </c>
      <c r="V5" s="22">
        <f>I5*('Generation MWHrs'!I5/('Generation MWHrs'!I5+'Generation MWHrs'!V5))</f>
        <v>1371.57800292968</v>
      </c>
      <c r="W5" s="22">
        <f>J5*('Generation MWHrs'!J5/('Generation MWHrs'!J5+'Generation MWHrs'!W5))</f>
        <v>1599.16796875</v>
      </c>
      <c r="X5" s="22">
        <f>K5*('Generation MWHrs'!K5/('Generation MWHrs'!K5+'Generation MWHrs'!X5))</f>
        <v>108.333503723144</v>
      </c>
      <c r="Y5" s="22">
        <f>L5*('Generation MWHrs'!L5/('Generation MWHrs'!L5+'Generation MWHrs'!Y5))</f>
        <v>273.263885498046</v>
      </c>
      <c r="Z5" s="22">
        <f>M5*('Generation MWHrs'!M5/('Generation MWHrs'!M5+'Generation MWHrs'!Z5))</f>
        <v>248.39810180664</v>
      </c>
      <c r="AA5" s="22">
        <f>N5*('Generation MWHrs'!N5/('Generation MWHrs'!N5+'Generation MWHrs'!AA5))</f>
        <v>292.510009765625</v>
      </c>
      <c r="AB5" s="68">
        <f t="shared" si="1"/>
        <v>5221.005561828602</v>
      </c>
      <c r="AC5" s="22"/>
      <c r="AD5" s="22"/>
      <c r="AE5" s="22">
        <f>E5*('Generation MWHrs'!R5/('Generation MWHrs'!R5+'Generation MWHrs'!E5))</f>
        <v>0</v>
      </c>
      <c r="AF5" s="22">
        <f>F5*('Generation MWHrs'!S5/('Generation MWHrs'!S5+'Generation MWHrs'!F5))</f>
        <v>0</v>
      </c>
      <c r="AG5" s="22">
        <f>G5*('Generation MWHrs'!T5/('Generation MWHrs'!T5+'Generation MWHrs'!G5))</f>
        <v>0</v>
      </c>
      <c r="AH5" s="22">
        <f>H5*('Generation MWHrs'!U5/('Generation MWHrs'!U5+'Generation MWHrs'!H5))</f>
        <v>0</v>
      </c>
      <c r="AI5" s="22">
        <f>I5*('Generation MWHrs'!V5/('Generation MWHrs'!V5+'Generation MWHrs'!I5))</f>
        <v>0</v>
      </c>
      <c r="AJ5" s="22">
        <f>J5*('Generation MWHrs'!W5/('Generation MWHrs'!W5+'Generation MWHrs'!J5))</f>
        <v>0</v>
      </c>
      <c r="AK5" s="22">
        <f>K5*('Generation MWHrs'!X5/('Generation MWHrs'!X5+'Generation MWHrs'!K5))</f>
        <v>0</v>
      </c>
      <c r="AL5" s="22">
        <f>L5*('Generation MWHrs'!Y5/('Generation MWHrs'!Y5+'Generation MWHrs'!L5))</f>
        <v>0</v>
      </c>
      <c r="AM5" s="22">
        <f>M5*('Generation MWHrs'!Z5/('Generation MWHrs'!Z5+'Generation MWHrs'!M5))</f>
        <v>0</v>
      </c>
      <c r="AN5" s="22">
        <f>N5*('Generation MWHrs'!AA5/('Generation MWHrs'!AA5+'Generation MWHrs'!N5))</f>
        <v>0</v>
      </c>
      <c r="AO5" s="68">
        <f t="shared" si="2"/>
        <v>0</v>
      </c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ht="12">
      <c r="A6" s="21" t="s">
        <v>10</v>
      </c>
      <c r="B6" s="21">
        <v>2006</v>
      </c>
      <c r="C6" s="22">
        <v>0</v>
      </c>
      <c r="D6" s="22">
        <v>0</v>
      </c>
      <c r="E6" s="22">
        <v>131.111892700195</v>
      </c>
      <c r="F6" s="22">
        <v>154.597900390625</v>
      </c>
      <c r="G6" s="22">
        <v>406.6796875</v>
      </c>
      <c r="H6" s="22">
        <v>479.664611816406</v>
      </c>
      <c r="I6" s="22">
        <v>1371.57800292968</v>
      </c>
      <c r="J6" s="22">
        <v>1599.16796875</v>
      </c>
      <c r="K6" s="22">
        <v>108.333503723144</v>
      </c>
      <c r="L6" s="22">
        <v>273.263885498046</v>
      </c>
      <c r="M6" s="22">
        <v>248.39810180664</v>
      </c>
      <c r="N6" s="22">
        <v>292.510009765625</v>
      </c>
      <c r="O6" s="68">
        <f t="shared" si="0"/>
        <v>5065.30556488036</v>
      </c>
      <c r="P6" s="22"/>
      <c r="Q6" s="22"/>
      <c r="R6" s="22">
        <f>E6*('Generation MWHrs'!E6/('Generation MWHrs'!E6+'Generation MWHrs'!R6))</f>
        <v>131.111892700195</v>
      </c>
      <c r="S6" s="22">
        <f>F6*('Generation MWHrs'!F6/('Generation MWHrs'!F6+'Generation MWHrs'!S6))</f>
        <v>154.597900390625</v>
      </c>
      <c r="T6" s="22">
        <f>G6*('Generation MWHrs'!G6/('Generation MWHrs'!G6+'Generation MWHrs'!T6))</f>
        <v>406.6796875</v>
      </c>
      <c r="U6" s="22">
        <f>H6*('Generation MWHrs'!H6/('Generation MWHrs'!H6+'Generation MWHrs'!U6))</f>
        <v>479.664611816406</v>
      </c>
      <c r="V6" s="22">
        <f>I6*('Generation MWHrs'!I6/('Generation MWHrs'!I6+'Generation MWHrs'!V6))</f>
        <v>1371.57800292968</v>
      </c>
      <c r="W6" s="22">
        <f>J6*('Generation MWHrs'!J6/('Generation MWHrs'!J6+'Generation MWHrs'!W6))</f>
        <v>1599.16796875</v>
      </c>
      <c r="X6" s="22">
        <f>K6*('Generation MWHrs'!K6/('Generation MWHrs'!K6+'Generation MWHrs'!X6))</f>
        <v>108.333503723144</v>
      </c>
      <c r="Y6" s="22">
        <f>L6*('Generation MWHrs'!L6/('Generation MWHrs'!L6+'Generation MWHrs'!Y6))</f>
        <v>273.263885498046</v>
      </c>
      <c r="Z6" s="22">
        <f>M6*('Generation MWHrs'!M6/('Generation MWHrs'!M6+'Generation MWHrs'!Z6))</f>
        <v>248.39810180664</v>
      </c>
      <c r="AA6" s="22">
        <f>N6*('Generation MWHrs'!N6/('Generation MWHrs'!N6+'Generation MWHrs'!AA6))</f>
        <v>292.510009765625</v>
      </c>
      <c r="AB6" s="68">
        <f t="shared" si="1"/>
        <v>5065.30556488036</v>
      </c>
      <c r="AC6" s="22"/>
      <c r="AD6" s="22"/>
      <c r="AE6" s="22">
        <f>E6*('Generation MWHrs'!R6/('Generation MWHrs'!R6+'Generation MWHrs'!E6))</f>
        <v>0</v>
      </c>
      <c r="AF6" s="22">
        <f>F6*('Generation MWHrs'!S6/('Generation MWHrs'!S6+'Generation MWHrs'!F6))</f>
        <v>0</v>
      </c>
      <c r="AG6" s="22">
        <f>G6*('Generation MWHrs'!T6/('Generation MWHrs'!T6+'Generation MWHrs'!G6))</f>
        <v>0</v>
      </c>
      <c r="AH6" s="22">
        <f>H6*('Generation MWHrs'!U6/('Generation MWHrs'!U6+'Generation MWHrs'!H6))</f>
        <v>0</v>
      </c>
      <c r="AI6" s="22">
        <f>I6*('Generation MWHrs'!V6/('Generation MWHrs'!V6+'Generation MWHrs'!I6))</f>
        <v>0</v>
      </c>
      <c r="AJ6" s="22">
        <f>J6*('Generation MWHrs'!W6/('Generation MWHrs'!W6+'Generation MWHrs'!J6))</f>
        <v>0</v>
      </c>
      <c r="AK6" s="22">
        <f>K6*('Generation MWHrs'!X6/('Generation MWHrs'!X6+'Generation MWHrs'!K6))</f>
        <v>0</v>
      </c>
      <c r="AL6" s="22">
        <f>L6*('Generation MWHrs'!Y6/('Generation MWHrs'!Y6+'Generation MWHrs'!L6))</f>
        <v>0</v>
      </c>
      <c r="AM6" s="22">
        <f>M6*('Generation MWHrs'!Z6/('Generation MWHrs'!Z6+'Generation MWHrs'!M6))</f>
        <v>0</v>
      </c>
      <c r="AN6" s="22">
        <f>N6*('Generation MWHrs'!AA6/('Generation MWHrs'!AA6+'Generation MWHrs'!N6))</f>
        <v>0</v>
      </c>
      <c r="AO6" s="68">
        <f t="shared" si="2"/>
        <v>0</v>
      </c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ht="12">
      <c r="A7" s="21" t="s">
        <v>11</v>
      </c>
      <c r="B7" s="21">
        <v>2006</v>
      </c>
      <c r="C7" s="22">
        <v>0</v>
      </c>
      <c r="D7" s="22">
        <v>0</v>
      </c>
      <c r="E7" s="22">
        <v>87.1685562133789</v>
      </c>
      <c r="F7" s="22">
        <v>127.708999633789</v>
      </c>
      <c r="G7" s="22">
        <v>504.485290527343</v>
      </c>
      <c r="H7" s="22">
        <v>414.887512207031</v>
      </c>
      <c r="I7" s="22">
        <v>1279.61303710937</v>
      </c>
      <c r="J7" s="22">
        <v>1433.52404785156</v>
      </c>
      <c r="K7" s="22">
        <v>108.333503723144</v>
      </c>
      <c r="L7" s="22">
        <v>202.712799072265</v>
      </c>
      <c r="M7" s="22">
        <v>177.649093627929</v>
      </c>
      <c r="N7" s="22">
        <v>189.284393310546</v>
      </c>
      <c r="O7" s="68">
        <f t="shared" si="0"/>
        <v>4525.367233276356</v>
      </c>
      <c r="P7" s="22"/>
      <c r="Q7" s="22"/>
      <c r="R7" s="22">
        <f>E7*('Generation MWHrs'!E7/('Generation MWHrs'!E7+'Generation MWHrs'!R7))</f>
        <v>87.1685562133789</v>
      </c>
      <c r="S7" s="22">
        <f>F7*('Generation MWHrs'!F7/('Generation MWHrs'!F7+'Generation MWHrs'!S7))</f>
        <v>127.708999633789</v>
      </c>
      <c r="T7" s="22">
        <f>G7*('Generation MWHrs'!G7/('Generation MWHrs'!G7+'Generation MWHrs'!T7))</f>
        <v>504.485290527343</v>
      </c>
      <c r="U7" s="22">
        <f>H7*('Generation MWHrs'!H7/('Generation MWHrs'!H7+'Generation MWHrs'!U7))</f>
        <v>414.887512207031</v>
      </c>
      <c r="V7" s="22">
        <f>I7*('Generation MWHrs'!I7/('Generation MWHrs'!I7+'Generation MWHrs'!V7))</f>
        <v>1279.61303710937</v>
      </c>
      <c r="W7" s="22">
        <f>J7*('Generation MWHrs'!J7/('Generation MWHrs'!J7+'Generation MWHrs'!W7))</f>
        <v>1433.52404785156</v>
      </c>
      <c r="X7" s="22">
        <f>K7*('Generation MWHrs'!K7/('Generation MWHrs'!K7+'Generation MWHrs'!X7))</f>
        <v>108.333503723144</v>
      </c>
      <c r="Y7" s="22">
        <f>L7*('Generation MWHrs'!L7/('Generation MWHrs'!L7+'Generation MWHrs'!Y7))</f>
        <v>202.712799072265</v>
      </c>
      <c r="Z7" s="22">
        <f>M7*('Generation MWHrs'!M7/('Generation MWHrs'!M7+'Generation MWHrs'!Z7))</f>
        <v>177.649093627929</v>
      </c>
      <c r="AA7" s="22">
        <f>N7*('Generation MWHrs'!N7/('Generation MWHrs'!N7+'Generation MWHrs'!AA7))</f>
        <v>189.284393310546</v>
      </c>
      <c r="AB7" s="68">
        <f t="shared" si="1"/>
        <v>4525.367233276356</v>
      </c>
      <c r="AC7" s="22"/>
      <c r="AD7" s="22"/>
      <c r="AE7" s="22">
        <f>E7*('Generation MWHrs'!R7/('Generation MWHrs'!R7+'Generation MWHrs'!E7))</f>
        <v>0</v>
      </c>
      <c r="AF7" s="22">
        <f>F7*('Generation MWHrs'!S7/('Generation MWHrs'!S7+'Generation MWHrs'!F7))</f>
        <v>0</v>
      </c>
      <c r="AG7" s="22">
        <f>G7*('Generation MWHrs'!T7/('Generation MWHrs'!T7+'Generation MWHrs'!G7))</f>
        <v>0</v>
      </c>
      <c r="AH7" s="22">
        <f>H7*('Generation MWHrs'!U7/('Generation MWHrs'!U7+'Generation MWHrs'!H7))</f>
        <v>0</v>
      </c>
      <c r="AI7" s="22">
        <f>I7*('Generation MWHrs'!V7/('Generation MWHrs'!V7+'Generation MWHrs'!I7))</f>
        <v>0</v>
      </c>
      <c r="AJ7" s="22">
        <f>J7*('Generation MWHrs'!W7/('Generation MWHrs'!W7+'Generation MWHrs'!J7))</f>
        <v>0</v>
      </c>
      <c r="AK7" s="22">
        <f>K7*('Generation MWHrs'!X7/('Generation MWHrs'!X7+'Generation MWHrs'!K7))</f>
        <v>0</v>
      </c>
      <c r="AL7" s="22">
        <f>L7*('Generation MWHrs'!Y7/('Generation MWHrs'!Y7+'Generation MWHrs'!L7))</f>
        <v>0</v>
      </c>
      <c r="AM7" s="22">
        <f>M7*('Generation MWHrs'!Z7/('Generation MWHrs'!Z7+'Generation MWHrs'!M7))</f>
        <v>0</v>
      </c>
      <c r="AN7" s="22">
        <f>N7*('Generation MWHrs'!AA7/('Generation MWHrs'!AA7+'Generation MWHrs'!N7))</f>
        <v>0</v>
      </c>
      <c r="AO7" s="68">
        <f t="shared" si="2"/>
        <v>0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ht="12">
      <c r="A8" s="21" t="s">
        <v>12</v>
      </c>
      <c r="B8" s="21">
        <v>2006</v>
      </c>
      <c r="C8" s="22">
        <v>0</v>
      </c>
      <c r="D8" s="22">
        <v>0</v>
      </c>
      <c r="E8" s="22">
        <v>155.052993774414</v>
      </c>
      <c r="F8" s="22">
        <v>157.796997070312</v>
      </c>
      <c r="G8" s="22">
        <v>415.123107910156</v>
      </c>
      <c r="H8" s="22">
        <v>487.306488037109</v>
      </c>
      <c r="I8" s="22">
        <v>1387.95703125</v>
      </c>
      <c r="J8" s="22">
        <v>1612.12097167968</v>
      </c>
      <c r="K8" s="22">
        <v>109.745002746582</v>
      </c>
      <c r="L8" s="22">
        <v>279.06069946289</v>
      </c>
      <c r="M8" s="22">
        <v>248.39810180664</v>
      </c>
      <c r="N8" s="22">
        <v>293.226989746093</v>
      </c>
      <c r="O8" s="68">
        <f t="shared" si="0"/>
        <v>5145.788383483876</v>
      </c>
      <c r="P8" s="22"/>
      <c r="Q8" s="22"/>
      <c r="R8" s="22">
        <f>E8*('Generation MWHrs'!E8/('Generation MWHrs'!E8+'Generation MWHrs'!R8))</f>
        <v>155.052993774414</v>
      </c>
      <c r="S8" s="22">
        <f>F8*('Generation MWHrs'!F8/('Generation MWHrs'!F8+'Generation MWHrs'!S8))</f>
        <v>157.796997070312</v>
      </c>
      <c r="T8" s="22">
        <f>G8*('Generation MWHrs'!G8/('Generation MWHrs'!G8+'Generation MWHrs'!T8))</f>
        <v>415.123107910156</v>
      </c>
      <c r="U8" s="22">
        <f>H8*('Generation MWHrs'!H8/('Generation MWHrs'!H8+'Generation MWHrs'!U8))</f>
        <v>487.306488037109</v>
      </c>
      <c r="V8" s="22">
        <f>I8*('Generation MWHrs'!I8/('Generation MWHrs'!I8+'Generation MWHrs'!V8))</f>
        <v>1387.95703125</v>
      </c>
      <c r="W8" s="22">
        <f>J8*('Generation MWHrs'!J8/('Generation MWHrs'!J8+'Generation MWHrs'!W8))</f>
        <v>1612.12097167968</v>
      </c>
      <c r="X8" s="22">
        <f>K8*('Generation MWHrs'!K8/('Generation MWHrs'!K8+'Generation MWHrs'!X8))</f>
        <v>109.745002746582</v>
      </c>
      <c r="Y8" s="22">
        <f>L8*('Generation MWHrs'!L8/('Generation MWHrs'!L8+'Generation MWHrs'!Y8))</f>
        <v>279.06069946289</v>
      </c>
      <c r="Z8" s="22">
        <f>M8*('Generation MWHrs'!M8/('Generation MWHrs'!M8+'Generation MWHrs'!Z8))</f>
        <v>248.39810180664</v>
      </c>
      <c r="AA8" s="22">
        <f>N8*('Generation MWHrs'!N8/('Generation MWHrs'!N8+'Generation MWHrs'!AA8))</f>
        <v>293.226989746093</v>
      </c>
      <c r="AB8" s="68">
        <f t="shared" si="1"/>
        <v>5145.788383483876</v>
      </c>
      <c r="AC8" s="22"/>
      <c r="AD8" s="22"/>
      <c r="AE8" s="22">
        <f>E8*('Generation MWHrs'!R8/('Generation MWHrs'!R8+'Generation MWHrs'!E8))</f>
        <v>0</v>
      </c>
      <c r="AF8" s="22">
        <f>F8*('Generation MWHrs'!S8/('Generation MWHrs'!S8+'Generation MWHrs'!F8))</f>
        <v>0</v>
      </c>
      <c r="AG8" s="22">
        <f>G8*('Generation MWHrs'!T8/('Generation MWHrs'!T8+'Generation MWHrs'!G8))</f>
        <v>0</v>
      </c>
      <c r="AH8" s="22">
        <f>H8*('Generation MWHrs'!U8/('Generation MWHrs'!U8+'Generation MWHrs'!H8))</f>
        <v>0</v>
      </c>
      <c r="AI8" s="22">
        <f>I8*('Generation MWHrs'!V8/('Generation MWHrs'!V8+'Generation MWHrs'!I8))</f>
        <v>0</v>
      </c>
      <c r="AJ8" s="22">
        <f>J8*('Generation MWHrs'!W8/('Generation MWHrs'!W8+'Generation MWHrs'!J8))</f>
        <v>0</v>
      </c>
      <c r="AK8" s="22">
        <f>K8*('Generation MWHrs'!X8/('Generation MWHrs'!X8+'Generation MWHrs'!K8))</f>
        <v>0</v>
      </c>
      <c r="AL8" s="22">
        <f>L8*('Generation MWHrs'!Y8/('Generation MWHrs'!Y8+'Generation MWHrs'!L8))</f>
        <v>0</v>
      </c>
      <c r="AM8" s="22">
        <f>M8*('Generation MWHrs'!Z8/('Generation MWHrs'!Z8+'Generation MWHrs'!M8))</f>
        <v>0</v>
      </c>
      <c r="AN8" s="22">
        <f>N8*('Generation MWHrs'!AA8/('Generation MWHrs'!AA8+'Generation MWHrs'!N8))</f>
        <v>0</v>
      </c>
      <c r="AO8" s="68">
        <f t="shared" si="2"/>
        <v>0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1:53" ht="12">
      <c r="A9" s="21" t="s">
        <v>13</v>
      </c>
      <c r="B9" s="21">
        <v>2006</v>
      </c>
      <c r="C9" s="22">
        <v>0</v>
      </c>
      <c r="D9" s="22">
        <v>0</v>
      </c>
      <c r="E9" s="22">
        <v>206.36799621582</v>
      </c>
      <c r="F9" s="22">
        <v>172.804794311523</v>
      </c>
      <c r="G9" s="22">
        <v>313.302307128906</v>
      </c>
      <c r="H9" s="22">
        <v>235.948303222656</v>
      </c>
      <c r="I9" s="22">
        <v>829.186401367187</v>
      </c>
      <c r="J9" s="22">
        <v>979.40478515625</v>
      </c>
      <c r="K9" s="22">
        <v>138.573303222656</v>
      </c>
      <c r="L9" s="22">
        <v>384.841400146484</v>
      </c>
      <c r="M9" s="22">
        <v>422.164489746093</v>
      </c>
      <c r="N9" s="22">
        <v>697.777587890625</v>
      </c>
      <c r="O9" s="68">
        <f t="shared" si="0"/>
        <v>4380.3713684081995</v>
      </c>
      <c r="P9" s="22"/>
      <c r="Q9" s="22"/>
      <c r="R9" s="22">
        <f>E9*('Generation MWHrs'!E9/('Generation MWHrs'!E9+'Generation MWHrs'!R9))</f>
        <v>206.36799621582</v>
      </c>
      <c r="S9" s="22">
        <f>F9*('Generation MWHrs'!F9/('Generation MWHrs'!F9+'Generation MWHrs'!S9))</f>
        <v>172.804794311523</v>
      </c>
      <c r="T9" s="22">
        <f>G9*('Generation MWHrs'!G9/('Generation MWHrs'!G9+'Generation MWHrs'!T9))</f>
        <v>313.302307128906</v>
      </c>
      <c r="U9" s="22">
        <f>H9*('Generation MWHrs'!H9/('Generation MWHrs'!H9+'Generation MWHrs'!U9))</f>
        <v>235.948303222656</v>
      </c>
      <c r="V9" s="22">
        <f>I9*('Generation MWHrs'!I9/('Generation MWHrs'!I9+'Generation MWHrs'!V9))</f>
        <v>829.186401367187</v>
      </c>
      <c r="W9" s="22">
        <f>J9*('Generation MWHrs'!J9/('Generation MWHrs'!J9+'Generation MWHrs'!W9))</f>
        <v>979.40478515625</v>
      </c>
      <c r="X9" s="22">
        <f>K9*('Generation MWHrs'!K9/('Generation MWHrs'!K9+'Generation MWHrs'!X9))</f>
        <v>138.573303222656</v>
      </c>
      <c r="Y9" s="22">
        <f>L9*('Generation MWHrs'!L9/('Generation MWHrs'!L9+'Generation MWHrs'!Y9))</f>
        <v>384.841400146484</v>
      </c>
      <c r="Z9" s="22">
        <f>M9*('Generation MWHrs'!M9/('Generation MWHrs'!M9+'Generation MWHrs'!Z9))</f>
        <v>422.164489746093</v>
      </c>
      <c r="AA9" s="22">
        <f>N9*('Generation MWHrs'!N9/('Generation MWHrs'!N9+'Generation MWHrs'!AA9))</f>
        <v>697.777587890625</v>
      </c>
      <c r="AB9" s="68">
        <f t="shared" si="1"/>
        <v>4380.3713684081995</v>
      </c>
      <c r="AC9" s="22"/>
      <c r="AD9" s="22"/>
      <c r="AE9" s="22">
        <f>E9*('Generation MWHrs'!R9/('Generation MWHrs'!R9+'Generation MWHrs'!E9))</f>
        <v>0</v>
      </c>
      <c r="AF9" s="22">
        <f>F9*('Generation MWHrs'!S9/('Generation MWHrs'!S9+'Generation MWHrs'!F9))</f>
        <v>0</v>
      </c>
      <c r="AG9" s="22">
        <f>G9*('Generation MWHrs'!T9/('Generation MWHrs'!T9+'Generation MWHrs'!G9))</f>
        <v>0</v>
      </c>
      <c r="AH9" s="22">
        <f>H9*('Generation MWHrs'!U9/('Generation MWHrs'!U9+'Generation MWHrs'!H9))</f>
        <v>0</v>
      </c>
      <c r="AI9" s="22">
        <f>I9*('Generation MWHrs'!V9/('Generation MWHrs'!V9+'Generation MWHrs'!I9))</f>
        <v>0</v>
      </c>
      <c r="AJ9" s="22">
        <f>J9*('Generation MWHrs'!W9/('Generation MWHrs'!W9+'Generation MWHrs'!J9))</f>
        <v>0</v>
      </c>
      <c r="AK9" s="22">
        <f>K9*('Generation MWHrs'!X9/('Generation MWHrs'!X9+'Generation MWHrs'!K9))</f>
        <v>0</v>
      </c>
      <c r="AL9" s="22">
        <f>L9*('Generation MWHrs'!Y9/('Generation MWHrs'!Y9+'Generation MWHrs'!L9))</f>
        <v>0</v>
      </c>
      <c r="AM9" s="22">
        <f>M9*('Generation MWHrs'!Z9/('Generation MWHrs'!Z9+'Generation MWHrs'!M9))</f>
        <v>0</v>
      </c>
      <c r="AN9" s="22">
        <f>N9*('Generation MWHrs'!AA9/('Generation MWHrs'!AA9+'Generation MWHrs'!N9))</f>
        <v>0</v>
      </c>
      <c r="AO9" s="68">
        <f t="shared" si="2"/>
        <v>0</v>
      </c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1:53" ht="12">
      <c r="A10" s="21" t="s">
        <v>14</v>
      </c>
      <c r="B10" s="21">
        <v>2006</v>
      </c>
      <c r="C10" s="22">
        <v>0</v>
      </c>
      <c r="D10" s="22">
        <v>0</v>
      </c>
      <c r="E10" s="22">
        <v>131.111892700195</v>
      </c>
      <c r="F10" s="22">
        <v>154.597900390625</v>
      </c>
      <c r="G10" s="22">
        <v>406.6796875</v>
      </c>
      <c r="H10" s="22">
        <v>479.664611816406</v>
      </c>
      <c r="I10" s="22">
        <v>1371.57800292968</v>
      </c>
      <c r="J10" s="22">
        <v>1599.16796875</v>
      </c>
      <c r="K10" s="22">
        <v>108.333503723144</v>
      </c>
      <c r="L10" s="22">
        <v>273.263885498046</v>
      </c>
      <c r="M10" s="22">
        <v>248.39810180664</v>
      </c>
      <c r="N10" s="22">
        <v>292.510009765625</v>
      </c>
      <c r="O10" s="68">
        <f t="shared" si="0"/>
        <v>5065.30556488036</v>
      </c>
      <c r="P10" s="22"/>
      <c r="Q10" s="22"/>
      <c r="R10" s="22">
        <f>E10*('Generation MWHrs'!E10/('Generation MWHrs'!E10+'Generation MWHrs'!R10))</f>
        <v>131.111892700195</v>
      </c>
      <c r="S10" s="22">
        <f>F10*('Generation MWHrs'!F10/('Generation MWHrs'!F10+'Generation MWHrs'!S10))</f>
        <v>154.597900390625</v>
      </c>
      <c r="T10" s="22">
        <f>G10*('Generation MWHrs'!G10/('Generation MWHrs'!G10+'Generation MWHrs'!T10))</f>
        <v>406.6796875</v>
      </c>
      <c r="U10" s="22">
        <f>H10*('Generation MWHrs'!H10/('Generation MWHrs'!H10+'Generation MWHrs'!U10))</f>
        <v>479.664611816406</v>
      </c>
      <c r="V10" s="22">
        <f>I10*('Generation MWHrs'!I10/('Generation MWHrs'!I10+'Generation MWHrs'!V10))</f>
        <v>1371.57800292968</v>
      </c>
      <c r="W10" s="22">
        <f>J10*('Generation MWHrs'!J10/('Generation MWHrs'!J10+'Generation MWHrs'!W10))</f>
        <v>1599.16796875</v>
      </c>
      <c r="X10" s="22">
        <f>K10*('Generation MWHrs'!K10/('Generation MWHrs'!K10+'Generation MWHrs'!X10))</f>
        <v>108.333503723144</v>
      </c>
      <c r="Y10" s="22">
        <f>L10*('Generation MWHrs'!L10/('Generation MWHrs'!L10+'Generation MWHrs'!Y10))</f>
        <v>273.263885498046</v>
      </c>
      <c r="Z10" s="22">
        <f>M10*('Generation MWHrs'!M10/('Generation MWHrs'!M10+'Generation MWHrs'!Z10))</f>
        <v>248.39810180664</v>
      </c>
      <c r="AA10" s="22">
        <f>N10*('Generation MWHrs'!N10/('Generation MWHrs'!N10+'Generation MWHrs'!AA10))</f>
        <v>292.510009765625</v>
      </c>
      <c r="AB10" s="68">
        <f t="shared" si="1"/>
        <v>5065.30556488036</v>
      </c>
      <c r="AC10" s="22"/>
      <c r="AD10" s="22"/>
      <c r="AE10" s="22">
        <f>E10*('Generation MWHrs'!R10/('Generation MWHrs'!R10+'Generation MWHrs'!E10))</f>
        <v>0</v>
      </c>
      <c r="AF10" s="22">
        <f>F10*('Generation MWHrs'!S10/('Generation MWHrs'!S10+'Generation MWHrs'!F10))</f>
        <v>0</v>
      </c>
      <c r="AG10" s="22">
        <f>G10*('Generation MWHrs'!T10/('Generation MWHrs'!T10+'Generation MWHrs'!G10))</f>
        <v>0</v>
      </c>
      <c r="AH10" s="22">
        <f>H10*('Generation MWHrs'!U10/('Generation MWHrs'!U10+'Generation MWHrs'!H10))</f>
        <v>0</v>
      </c>
      <c r="AI10" s="22">
        <f>I10*('Generation MWHrs'!V10/('Generation MWHrs'!V10+'Generation MWHrs'!I10))</f>
        <v>0</v>
      </c>
      <c r="AJ10" s="22">
        <f>J10*('Generation MWHrs'!W10/('Generation MWHrs'!W10+'Generation MWHrs'!J10))</f>
        <v>0</v>
      </c>
      <c r="AK10" s="22">
        <f>K10*('Generation MWHrs'!X10/('Generation MWHrs'!X10+'Generation MWHrs'!K10))</f>
        <v>0</v>
      </c>
      <c r="AL10" s="22">
        <f>L10*('Generation MWHrs'!Y10/('Generation MWHrs'!Y10+'Generation MWHrs'!L10))</f>
        <v>0</v>
      </c>
      <c r="AM10" s="22">
        <f>M10*('Generation MWHrs'!Z10/('Generation MWHrs'!Z10+'Generation MWHrs'!M10))</f>
        <v>0</v>
      </c>
      <c r="AN10" s="22">
        <f>N10*('Generation MWHrs'!AA10/('Generation MWHrs'!AA10+'Generation MWHrs'!N10))</f>
        <v>0</v>
      </c>
      <c r="AO10" s="68">
        <f t="shared" si="2"/>
        <v>0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</row>
    <row r="11" spans="2:53" s="34" customFormat="1" ht="12.75" thickBot="1">
      <c r="B11" s="34" t="s">
        <v>25</v>
      </c>
      <c r="C11" s="35">
        <f>SUM(C3:C10)</f>
        <v>0</v>
      </c>
      <c r="D11" s="35">
        <f aca="true" t="shared" si="3" ref="D11:AB12">SUM(D3:D10)</f>
        <v>0</v>
      </c>
      <c r="E11" s="35">
        <f t="shared" si="3"/>
        <v>63647.47483062744</v>
      </c>
      <c r="F11" s="35">
        <f t="shared" si="3"/>
        <v>107350.9775390625</v>
      </c>
      <c r="G11" s="35">
        <f t="shared" si="3"/>
        <v>68166.8482055664</v>
      </c>
      <c r="H11" s="35">
        <f t="shared" si="3"/>
        <v>65904.16543579102</v>
      </c>
      <c r="I11" s="35">
        <f t="shared" si="3"/>
        <v>72039.59985351558</v>
      </c>
      <c r="J11" s="35">
        <f t="shared" si="3"/>
        <v>76133.88378906249</v>
      </c>
      <c r="K11" s="35">
        <f t="shared" si="3"/>
        <v>63324.05075836182</v>
      </c>
      <c r="L11" s="35">
        <f t="shared" si="3"/>
        <v>67986.57647705078</v>
      </c>
      <c r="M11" s="35">
        <f t="shared" si="3"/>
        <v>66813.98802185059</v>
      </c>
      <c r="N11" s="35">
        <f t="shared" si="3"/>
        <v>71068.25650024414</v>
      </c>
      <c r="O11" s="69">
        <f t="shared" si="3"/>
        <v>722435.8214111328</v>
      </c>
      <c r="P11" s="35">
        <f t="shared" si="3"/>
        <v>0</v>
      </c>
      <c r="Q11" s="35">
        <f t="shared" si="3"/>
        <v>0</v>
      </c>
      <c r="R11" s="35">
        <f t="shared" si="3"/>
        <v>50051.24666925492</v>
      </c>
      <c r="S11" s="35">
        <f t="shared" si="3"/>
        <v>92734.12831350439</v>
      </c>
      <c r="T11" s="35">
        <f t="shared" si="3"/>
        <v>52360.917860951864</v>
      </c>
      <c r="U11" s="35">
        <f t="shared" si="3"/>
        <v>58108.788066727175</v>
      </c>
      <c r="V11" s="35">
        <f t="shared" si="3"/>
        <v>66147.41875337902</v>
      </c>
      <c r="W11" s="35">
        <f t="shared" si="3"/>
        <v>69494.40248878526</v>
      </c>
      <c r="X11" s="35">
        <f t="shared" si="3"/>
        <v>52041.49492843487</v>
      </c>
      <c r="Y11" s="35">
        <f t="shared" si="3"/>
        <v>51576.912752387594</v>
      </c>
      <c r="Z11" s="35">
        <f t="shared" si="3"/>
        <v>51894.64428281982</v>
      </c>
      <c r="AA11" s="35">
        <f t="shared" si="3"/>
        <v>61239.64459061696</v>
      </c>
      <c r="AB11" s="69">
        <f t="shared" si="3"/>
        <v>605649.598706862</v>
      </c>
      <c r="AC11" s="35">
        <f>SUM(AC3:AC10)</f>
        <v>0</v>
      </c>
      <c r="AD11" s="35">
        <f>SUM(AD3:AD10)</f>
        <v>0</v>
      </c>
      <c r="AE11" s="35">
        <f>SUM(AE3:AE10)</f>
        <v>13596.228161372517</v>
      </c>
      <c r="AF11" s="35">
        <f aca="true" t="shared" si="4" ref="AF11:AO11">SUM(AF3:AF10)</f>
        <v>14616.849225558111</v>
      </c>
      <c r="AG11" s="35">
        <f t="shared" si="4"/>
        <v>15805.930344614546</v>
      </c>
      <c r="AH11" s="35">
        <f t="shared" si="4"/>
        <v>7795.377369063849</v>
      </c>
      <c r="AI11" s="35">
        <f t="shared" si="4"/>
        <v>5892.181100136571</v>
      </c>
      <c r="AJ11" s="35">
        <f t="shared" si="4"/>
        <v>6639.481300277223</v>
      </c>
      <c r="AK11" s="35">
        <f t="shared" si="4"/>
        <v>11282.555829926949</v>
      </c>
      <c r="AL11" s="35">
        <f t="shared" si="4"/>
        <v>16409.663724663187</v>
      </c>
      <c r="AM11" s="35">
        <f t="shared" si="4"/>
        <v>14919.343739030768</v>
      </c>
      <c r="AN11" s="35">
        <f t="shared" si="4"/>
        <v>9828.61190962718</v>
      </c>
      <c r="AO11" s="69">
        <f t="shared" si="4"/>
        <v>116786.22270427088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</row>
    <row r="12" spans="1:53" ht="12.75" thickTop="1">
      <c r="A12" s="21" t="s">
        <v>6</v>
      </c>
      <c r="B12" s="21">
        <v>2007</v>
      </c>
      <c r="C12" s="22">
        <v>43391.7890625</v>
      </c>
      <c r="D12" s="22">
        <v>41208.9296875</v>
      </c>
      <c r="E12" s="22">
        <v>21091.30078125</v>
      </c>
      <c r="F12" s="22">
        <v>0</v>
      </c>
      <c r="G12" s="22">
        <v>98903.5</v>
      </c>
      <c r="H12" s="22">
        <v>41496.1796875</v>
      </c>
      <c r="I12" s="22">
        <v>42912.80078125</v>
      </c>
      <c r="J12" s="22">
        <v>43343.78125</v>
      </c>
      <c r="K12" s="22">
        <v>42638.890625</v>
      </c>
      <c r="L12" s="22">
        <v>43517.48046875</v>
      </c>
      <c r="M12" s="22">
        <v>41447.69140625</v>
      </c>
      <c r="N12" s="22">
        <v>41647.80859375</v>
      </c>
      <c r="O12" s="68">
        <f aca="true" t="shared" si="5" ref="O12:O38">SUM(C12:N12)</f>
        <v>501600.15234375</v>
      </c>
      <c r="P12" s="22">
        <f>C12*('Generation MWHrs'!C12/('Generation MWHrs'!C12+'Generation MWHrs'!P12))</f>
        <v>42314.12571366299</v>
      </c>
      <c r="Q12" s="22">
        <f>D12*('Generation MWHrs'!D12/('Generation MWHrs'!D12+'Generation MWHrs'!Q12))</f>
        <v>39606.90663590106</v>
      </c>
      <c r="R12" s="22">
        <f>E12*('Generation MWHrs'!E12/('Generation MWHrs'!E12+'Generation MWHrs'!R12))</f>
        <v>20301.154844994442</v>
      </c>
      <c r="S12" s="22"/>
      <c r="T12" s="22">
        <f>G12*('Generation MWHrs'!G12/('Generation MWHrs'!G12+'Generation MWHrs'!T12))</f>
        <v>86049.5598346922</v>
      </c>
      <c r="U12" s="22">
        <f>H12*('Generation MWHrs'!H12/('Generation MWHrs'!H12+'Generation MWHrs'!U12))</f>
        <v>39377.37540252267</v>
      </c>
      <c r="V12" s="22">
        <f>I12*('Generation MWHrs'!I12/('Generation MWHrs'!I12+'Generation MWHrs'!V12))</f>
        <v>41075.47735961983</v>
      </c>
      <c r="W12" s="22">
        <f>J12*('Generation MWHrs'!J12/('Generation MWHrs'!J12+'Generation MWHrs'!W12))</f>
        <v>41279.79157273473</v>
      </c>
      <c r="X12" s="22">
        <f>K12*('Generation MWHrs'!K12/('Generation MWHrs'!K12+'Generation MWHrs'!X12))</f>
        <v>39314.003788080976</v>
      </c>
      <c r="Y12" s="22">
        <f>L12*('Generation MWHrs'!L12/('Generation MWHrs'!L12+'Generation MWHrs'!Y12))</f>
        <v>39837.15390136719</v>
      </c>
      <c r="Z12" s="22">
        <f>M12*('Generation MWHrs'!M12/('Generation MWHrs'!M12+'Generation MWHrs'!Z12))</f>
        <v>38480.149731165635</v>
      </c>
      <c r="AA12" s="22">
        <f>N12*('Generation MWHrs'!N12/('Generation MWHrs'!N12+'Generation MWHrs'!AA12))</f>
        <v>40678.40546829727</v>
      </c>
      <c r="AB12" s="68">
        <f aca="true" t="shared" si="6" ref="AB12:AB37">SUM(P12:AA12)</f>
        <v>468314.104253039</v>
      </c>
      <c r="AC12" s="22">
        <f>C12*('Generation MWHrs'!P12/('Generation MWHrs'!P12+'Generation MWHrs'!C12))</f>
        <v>1077.6633488370144</v>
      </c>
      <c r="AD12" s="22">
        <f>D12*('Generation MWHrs'!Q12/('Generation MWHrs'!Q12+'Generation MWHrs'!D12))</f>
        <v>1602.0230515989426</v>
      </c>
      <c r="AE12" s="22">
        <f>E12*('Generation MWHrs'!R12/('Generation MWHrs'!R12+'Generation MWHrs'!E12))</f>
        <v>790.1459362555587</v>
      </c>
      <c r="AF12" s="22"/>
      <c r="AG12" s="22">
        <f>G12*('Generation MWHrs'!T12/('Generation MWHrs'!T12+'Generation MWHrs'!G12))</f>
        <v>12853.94016530779</v>
      </c>
      <c r="AH12" s="22">
        <f>H12*('Generation MWHrs'!U12/('Generation MWHrs'!U12+'Generation MWHrs'!H12))</f>
        <v>2118.8042849773306</v>
      </c>
      <c r="AI12" s="22">
        <f>I12*('Generation MWHrs'!V12/('Generation MWHrs'!V12+'Generation MWHrs'!I12))</f>
        <v>1837.323421630171</v>
      </c>
      <c r="AJ12" s="22">
        <f>J12*('Generation MWHrs'!W12/('Generation MWHrs'!W12+'Generation MWHrs'!J12))</f>
        <v>2063.9896772652723</v>
      </c>
      <c r="AK12" s="22">
        <f>K12*('Generation MWHrs'!X12/('Generation MWHrs'!X12+'Generation MWHrs'!K12))</f>
        <v>3324.886836919025</v>
      </c>
      <c r="AL12" s="22">
        <f>L12*('Generation MWHrs'!Y12/('Generation MWHrs'!Y12+'Generation MWHrs'!L12))</f>
        <v>3680.3265673828073</v>
      </c>
      <c r="AM12" s="22">
        <f>M12*('Generation MWHrs'!Z12/('Generation MWHrs'!Z12+'Generation MWHrs'!M12))</f>
        <v>2967.541675084365</v>
      </c>
      <c r="AN12" s="22">
        <f>N12*('Generation MWHrs'!AA12/('Generation MWHrs'!AA12+'Generation MWHrs'!N12))</f>
        <v>969.4031254527249</v>
      </c>
      <c r="AO12" s="68">
        <f aca="true" t="shared" si="7" ref="AO12:AO37">SUM(AC12:AN12)</f>
        <v>33286.048090710996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3" ht="12">
      <c r="A13" s="21" t="s">
        <v>8</v>
      </c>
      <c r="B13" s="21">
        <v>2007</v>
      </c>
      <c r="C13" s="22">
        <v>24287.80078125</v>
      </c>
      <c r="D13" s="22">
        <v>22247.83984375</v>
      </c>
      <c r="E13" s="22">
        <v>25744.7890625</v>
      </c>
      <c r="F13" s="22">
        <v>24227.640625</v>
      </c>
      <c r="G13" s="22">
        <v>25212.470703125</v>
      </c>
      <c r="H13" s="22">
        <v>24119.619140625</v>
      </c>
      <c r="I13" s="22">
        <v>24138.990234375</v>
      </c>
      <c r="J13" s="22">
        <v>23769.0703125</v>
      </c>
      <c r="K13" s="22">
        <v>23578.740234375</v>
      </c>
      <c r="L13" s="22">
        <v>25458.4609375</v>
      </c>
      <c r="M13" s="22">
        <v>24617.7109375</v>
      </c>
      <c r="N13" s="22">
        <v>27663.7890625</v>
      </c>
      <c r="O13" s="68">
        <f t="shared" si="5"/>
        <v>295066.921875</v>
      </c>
      <c r="P13" s="22">
        <f>C13*('Generation MWHrs'!C13/('Generation MWHrs'!C13+'Generation MWHrs'!P13))</f>
        <v>13824.80091553897</v>
      </c>
      <c r="Q13" s="22">
        <f>D13*('Generation MWHrs'!D13/('Generation MWHrs'!D13+'Generation MWHrs'!Q13))</f>
        <v>10724.94846994005</v>
      </c>
      <c r="R13" s="22">
        <f>E13*('Generation MWHrs'!E13/('Generation MWHrs'!E13+'Generation MWHrs'!R13))</f>
        <v>18744.595815956636</v>
      </c>
      <c r="S13" s="22">
        <f>F13*('Generation MWHrs'!F13/('Generation MWHrs'!F13+'Generation MWHrs'!S13))</f>
        <v>24227.640625</v>
      </c>
      <c r="T13" s="22">
        <f>G13*('Generation MWHrs'!G13/('Generation MWHrs'!G13+'Generation MWHrs'!T13))</f>
        <v>14804.717205705778</v>
      </c>
      <c r="U13" s="22">
        <f>H13*('Generation MWHrs'!H13/('Generation MWHrs'!H13+'Generation MWHrs'!U13))</f>
        <v>16046.165855422312</v>
      </c>
      <c r="V13" s="22">
        <f>I13*('Generation MWHrs'!I13/('Generation MWHrs'!I13+'Generation MWHrs'!V13))</f>
        <v>17145.20293019069</v>
      </c>
      <c r="W13" s="22">
        <f>J13*('Generation MWHrs'!J13/('Generation MWHrs'!J13+'Generation MWHrs'!W13))</f>
        <v>16091.393309982595</v>
      </c>
      <c r="X13" s="22">
        <f>K13*('Generation MWHrs'!K13/('Generation MWHrs'!K13+'Generation MWHrs'!X13))</f>
        <v>14055.842041034302</v>
      </c>
      <c r="Y13" s="22">
        <f>L13*('Generation MWHrs'!L13/('Generation MWHrs'!L13+'Generation MWHrs'!Y13))</f>
        <v>12357.849996801162</v>
      </c>
      <c r="Z13" s="22">
        <f>M13*('Generation MWHrs'!M13/('Generation MWHrs'!M13+'Generation MWHrs'!Z13))</f>
        <v>11709.10382386877</v>
      </c>
      <c r="AA13" s="22">
        <f>N13*('Generation MWHrs'!N13/('Generation MWHrs'!N13+'Generation MWHrs'!AA13))</f>
        <v>16225.991215027887</v>
      </c>
      <c r="AB13" s="68">
        <f t="shared" si="6"/>
        <v>185958.25220446917</v>
      </c>
      <c r="AC13" s="22">
        <f>C13*('Generation MWHrs'!P13/('Generation MWHrs'!P13+'Generation MWHrs'!C13))</f>
        <v>10462.999865711032</v>
      </c>
      <c r="AD13" s="22">
        <f>D13*('Generation MWHrs'!Q13/('Generation MWHrs'!Q13+'Generation MWHrs'!D13))</f>
        <v>11522.891373809953</v>
      </c>
      <c r="AE13" s="22">
        <f>E13*('Generation MWHrs'!R13/('Generation MWHrs'!R13+'Generation MWHrs'!E13))</f>
        <v>7000.193246543366</v>
      </c>
      <c r="AF13" s="22">
        <f>F13*('Generation MWHrs'!S13/('Generation MWHrs'!S13+'Generation MWHrs'!F13))</f>
        <v>0</v>
      </c>
      <c r="AG13" s="22">
        <f>G13*('Generation MWHrs'!T13/('Generation MWHrs'!T13+'Generation MWHrs'!G13))</f>
        <v>10407.753497419226</v>
      </c>
      <c r="AH13" s="22">
        <f>H13*('Generation MWHrs'!U13/('Generation MWHrs'!U13+'Generation MWHrs'!H13))</f>
        <v>8073.453285202688</v>
      </c>
      <c r="AI13" s="22">
        <f>I13*('Generation MWHrs'!V13/('Generation MWHrs'!V13+'Generation MWHrs'!I13))</f>
        <v>6993.787304184309</v>
      </c>
      <c r="AJ13" s="22">
        <f>J13*('Generation MWHrs'!W13/('Generation MWHrs'!W13+'Generation MWHrs'!J13))</f>
        <v>7677.6770025174055</v>
      </c>
      <c r="AK13" s="22">
        <f>K13*('Generation MWHrs'!X13/('Generation MWHrs'!X13+'Generation MWHrs'!K13))</f>
        <v>9522.898193340698</v>
      </c>
      <c r="AL13" s="22">
        <f>L13*('Generation MWHrs'!Y13/('Generation MWHrs'!Y13+'Generation MWHrs'!L13))</f>
        <v>13100.610940698838</v>
      </c>
      <c r="AM13" s="22">
        <f>M13*('Generation MWHrs'!Z13/('Generation MWHrs'!Z13+'Generation MWHrs'!M13))</f>
        <v>12908.607113631233</v>
      </c>
      <c r="AN13" s="22">
        <f>N13*('Generation MWHrs'!AA13/('Generation MWHrs'!AA13+'Generation MWHrs'!N13))</f>
        <v>11437.797847472115</v>
      </c>
      <c r="AO13" s="68">
        <f t="shared" si="7"/>
        <v>109108.66967053086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ht="12">
      <c r="A14" s="21" t="s">
        <v>9</v>
      </c>
      <c r="B14" s="21">
        <v>2007</v>
      </c>
      <c r="C14" s="22">
        <v>638.2822265625</v>
      </c>
      <c r="D14" s="22">
        <v>704.289978027343</v>
      </c>
      <c r="E14" s="22">
        <v>485.959106445312</v>
      </c>
      <c r="F14" s="22">
        <v>331.112396240234</v>
      </c>
      <c r="G14" s="22">
        <v>767.129211425781</v>
      </c>
      <c r="H14" s="22">
        <v>675.154113769531</v>
      </c>
      <c r="I14" s="22">
        <v>1495.35205078125</v>
      </c>
      <c r="J14" s="22">
        <v>1705.39099121093</v>
      </c>
      <c r="K14" s="22">
        <v>177.037902832031</v>
      </c>
      <c r="L14" s="22">
        <v>309.848114013671</v>
      </c>
      <c r="M14" s="22">
        <v>308.670104980468</v>
      </c>
      <c r="N14" s="22">
        <v>425.059906005859</v>
      </c>
      <c r="O14" s="68">
        <f t="shared" si="5"/>
        <v>8023.286102294911</v>
      </c>
      <c r="P14" s="22">
        <f>C14*('Generation MWHrs'!C14/('Generation MWHrs'!C14+'Generation MWHrs'!P14))</f>
        <v>638.2822265625</v>
      </c>
      <c r="Q14" s="22">
        <f>D14*('Generation MWHrs'!D14/('Generation MWHrs'!D14+'Generation MWHrs'!Q14))</f>
        <v>704.289978027343</v>
      </c>
      <c r="R14" s="22">
        <f>E14*('Generation MWHrs'!E14/('Generation MWHrs'!E14+'Generation MWHrs'!R14))</f>
        <v>485.959106445312</v>
      </c>
      <c r="S14" s="22">
        <f>F14*('Generation MWHrs'!F14/('Generation MWHrs'!F14+'Generation MWHrs'!S14))</f>
        <v>331.112396240234</v>
      </c>
      <c r="T14" s="22">
        <f>G14*('Generation MWHrs'!G14/('Generation MWHrs'!G14+'Generation MWHrs'!T14))</f>
        <v>767.129211425781</v>
      </c>
      <c r="U14" s="22">
        <f>H14*('Generation MWHrs'!H14/('Generation MWHrs'!H14+'Generation MWHrs'!U14))</f>
        <v>675.154113769531</v>
      </c>
      <c r="V14" s="22">
        <f>I14*('Generation MWHrs'!I14/('Generation MWHrs'!I14+'Generation MWHrs'!V14))</f>
        <v>1495.35205078125</v>
      </c>
      <c r="W14" s="22">
        <f>J14*('Generation MWHrs'!J14/('Generation MWHrs'!J14+'Generation MWHrs'!W14))</f>
        <v>1705.39099121093</v>
      </c>
      <c r="X14" s="22">
        <f>K14*('Generation MWHrs'!K14/('Generation MWHrs'!K14+'Generation MWHrs'!X14))</f>
        <v>177.037902832031</v>
      </c>
      <c r="Y14" s="22">
        <f>L14*('Generation MWHrs'!L14/('Generation MWHrs'!L14+'Generation MWHrs'!Y14))</f>
        <v>309.848114013671</v>
      </c>
      <c r="Z14" s="22">
        <f>M14*('Generation MWHrs'!M14/('Generation MWHrs'!M14+'Generation MWHrs'!Z14))</f>
        <v>308.670104980468</v>
      </c>
      <c r="AA14" s="22">
        <f>N14*('Generation MWHrs'!N14/('Generation MWHrs'!N14+'Generation MWHrs'!AA14))</f>
        <v>425.059906005859</v>
      </c>
      <c r="AB14" s="68">
        <f t="shared" si="6"/>
        <v>8023.286102294911</v>
      </c>
      <c r="AC14" s="22">
        <f>C14*('Generation MWHrs'!P14/('Generation MWHrs'!P14+'Generation MWHrs'!C14))</f>
        <v>0</v>
      </c>
      <c r="AD14" s="22">
        <f>D14*('Generation MWHrs'!Q14/('Generation MWHrs'!Q14+'Generation MWHrs'!D14))</f>
        <v>0</v>
      </c>
      <c r="AE14" s="22">
        <f>E14*('Generation MWHrs'!R14/('Generation MWHrs'!R14+'Generation MWHrs'!E14))</f>
        <v>0</v>
      </c>
      <c r="AF14" s="22">
        <f>F14*('Generation MWHrs'!S14/('Generation MWHrs'!S14+'Generation MWHrs'!F14))</f>
        <v>0</v>
      </c>
      <c r="AG14" s="22">
        <f>G14*('Generation MWHrs'!T14/('Generation MWHrs'!T14+'Generation MWHrs'!G14))</f>
        <v>0</v>
      </c>
      <c r="AH14" s="22">
        <f>H14*('Generation MWHrs'!U14/('Generation MWHrs'!U14+'Generation MWHrs'!H14))</f>
        <v>0</v>
      </c>
      <c r="AI14" s="22">
        <f>I14*('Generation MWHrs'!V14/('Generation MWHrs'!V14+'Generation MWHrs'!I14))</f>
        <v>0</v>
      </c>
      <c r="AJ14" s="22">
        <f>J14*('Generation MWHrs'!W14/('Generation MWHrs'!W14+'Generation MWHrs'!J14))</f>
        <v>0</v>
      </c>
      <c r="AK14" s="22">
        <f>K14*('Generation MWHrs'!X14/('Generation MWHrs'!X14+'Generation MWHrs'!K14))</f>
        <v>0</v>
      </c>
      <c r="AL14" s="22">
        <f>L14*('Generation MWHrs'!Y14/('Generation MWHrs'!Y14+'Generation MWHrs'!L14))</f>
        <v>0</v>
      </c>
      <c r="AM14" s="22">
        <f>M14*('Generation MWHrs'!Z14/('Generation MWHrs'!Z14+'Generation MWHrs'!M14))</f>
        <v>0</v>
      </c>
      <c r="AN14" s="22">
        <f>N14*('Generation MWHrs'!AA14/('Generation MWHrs'!AA14+'Generation MWHrs'!N14))</f>
        <v>0</v>
      </c>
      <c r="AO14" s="68">
        <f t="shared" si="7"/>
        <v>0</v>
      </c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ht="12">
      <c r="A15" s="21" t="s">
        <v>10</v>
      </c>
      <c r="B15" s="21">
        <v>2007</v>
      </c>
      <c r="C15" s="22">
        <v>638.2822265625</v>
      </c>
      <c r="D15" s="22">
        <v>704.289978027343</v>
      </c>
      <c r="E15" s="22">
        <v>485.959106445312</v>
      </c>
      <c r="F15" s="22">
        <v>535.604614257812</v>
      </c>
      <c r="G15" s="22">
        <v>566.957214355468</v>
      </c>
      <c r="H15" s="22">
        <v>675.154113769531</v>
      </c>
      <c r="I15" s="22">
        <v>1495.35205078125</v>
      </c>
      <c r="J15" s="22">
        <v>1705.39099121093</v>
      </c>
      <c r="K15" s="22">
        <v>177.037902832031</v>
      </c>
      <c r="L15" s="22">
        <v>309.848114013671</v>
      </c>
      <c r="M15" s="22">
        <v>308.670104980468</v>
      </c>
      <c r="N15" s="22">
        <v>425.059906005859</v>
      </c>
      <c r="O15" s="68">
        <f t="shared" si="5"/>
        <v>8027.606323242176</v>
      </c>
      <c r="P15" s="22">
        <f>C15*('Generation MWHrs'!C15/('Generation MWHrs'!C15+'Generation MWHrs'!P15))</f>
        <v>638.2822265625</v>
      </c>
      <c r="Q15" s="22">
        <f>D15*('Generation MWHrs'!D15/('Generation MWHrs'!D15+'Generation MWHrs'!Q15))</f>
        <v>704.289978027343</v>
      </c>
      <c r="R15" s="22">
        <f>E15*('Generation MWHrs'!E15/('Generation MWHrs'!E15+'Generation MWHrs'!R15))</f>
        <v>485.959106445312</v>
      </c>
      <c r="S15" s="22">
        <f>F15*('Generation MWHrs'!F15/('Generation MWHrs'!F15+'Generation MWHrs'!S15))</f>
        <v>535.604614257812</v>
      </c>
      <c r="T15" s="22">
        <f>G15*('Generation MWHrs'!G15/('Generation MWHrs'!G15+'Generation MWHrs'!T15))</f>
        <v>566.957214355468</v>
      </c>
      <c r="U15" s="22">
        <f>H15*('Generation MWHrs'!H15/('Generation MWHrs'!H15+'Generation MWHrs'!U15))</f>
        <v>675.154113769531</v>
      </c>
      <c r="V15" s="22">
        <f>I15*('Generation MWHrs'!I15/('Generation MWHrs'!I15+'Generation MWHrs'!V15))</f>
        <v>1495.35205078125</v>
      </c>
      <c r="W15" s="22">
        <f>J15*('Generation MWHrs'!J15/('Generation MWHrs'!J15+'Generation MWHrs'!W15))</f>
        <v>1705.39099121093</v>
      </c>
      <c r="X15" s="22">
        <f>K15*('Generation MWHrs'!K15/('Generation MWHrs'!K15+'Generation MWHrs'!X15))</f>
        <v>177.037902832031</v>
      </c>
      <c r="Y15" s="22">
        <f>L15*('Generation MWHrs'!L15/('Generation MWHrs'!L15+'Generation MWHrs'!Y15))</f>
        <v>309.848114013671</v>
      </c>
      <c r="Z15" s="22">
        <f>M15*('Generation MWHrs'!M15/('Generation MWHrs'!M15+'Generation MWHrs'!Z15))</f>
        <v>308.670104980468</v>
      </c>
      <c r="AA15" s="22">
        <f>N15*('Generation MWHrs'!N15/('Generation MWHrs'!N15+'Generation MWHrs'!AA15))</f>
        <v>425.059906005859</v>
      </c>
      <c r="AB15" s="68">
        <f t="shared" si="6"/>
        <v>8027.606323242176</v>
      </c>
      <c r="AC15" s="22">
        <f>C15*('Generation MWHrs'!P15/('Generation MWHrs'!P15+'Generation MWHrs'!C15))</f>
        <v>0</v>
      </c>
      <c r="AD15" s="22">
        <f>D15*('Generation MWHrs'!Q15/('Generation MWHrs'!Q15+'Generation MWHrs'!D15))</f>
        <v>0</v>
      </c>
      <c r="AE15" s="22">
        <f>E15*('Generation MWHrs'!R15/('Generation MWHrs'!R15+'Generation MWHrs'!E15))</f>
        <v>0</v>
      </c>
      <c r="AF15" s="22">
        <f>F15*('Generation MWHrs'!S15/('Generation MWHrs'!S15+'Generation MWHrs'!F15))</f>
        <v>0</v>
      </c>
      <c r="AG15" s="22">
        <f>G15*('Generation MWHrs'!T15/('Generation MWHrs'!T15+'Generation MWHrs'!G15))</f>
        <v>0</v>
      </c>
      <c r="AH15" s="22">
        <f>H15*('Generation MWHrs'!U15/('Generation MWHrs'!U15+'Generation MWHrs'!H15))</f>
        <v>0</v>
      </c>
      <c r="AI15" s="22">
        <f>I15*('Generation MWHrs'!V15/('Generation MWHrs'!V15+'Generation MWHrs'!I15))</f>
        <v>0</v>
      </c>
      <c r="AJ15" s="22">
        <f>J15*('Generation MWHrs'!W15/('Generation MWHrs'!W15+'Generation MWHrs'!J15))</f>
        <v>0</v>
      </c>
      <c r="AK15" s="22">
        <f>K15*('Generation MWHrs'!X15/('Generation MWHrs'!X15+'Generation MWHrs'!K15))</f>
        <v>0</v>
      </c>
      <c r="AL15" s="22">
        <f>L15*('Generation MWHrs'!Y15/('Generation MWHrs'!Y15+'Generation MWHrs'!L15))</f>
        <v>0</v>
      </c>
      <c r="AM15" s="22">
        <f>M15*('Generation MWHrs'!Z15/('Generation MWHrs'!Z15+'Generation MWHrs'!M15))</f>
        <v>0</v>
      </c>
      <c r="AN15" s="22">
        <f>N15*('Generation MWHrs'!AA15/('Generation MWHrs'!AA15+'Generation MWHrs'!N15))</f>
        <v>0</v>
      </c>
      <c r="AO15" s="68">
        <f t="shared" si="7"/>
        <v>0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</row>
    <row r="16" spans="1:53" ht="12">
      <c r="A16" s="21" t="s">
        <v>11</v>
      </c>
      <c r="B16" s="21">
        <v>2007</v>
      </c>
      <c r="C16" s="22">
        <v>463.278900146484</v>
      </c>
      <c r="D16" s="22">
        <v>423.112609863281</v>
      </c>
      <c r="E16" s="22">
        <v>322.461212158203</v>
      </c>
      <c r="F16" s="22">
        <v>267.013793945312</v>
      </c>
      <c r="G16" s="22">
        <v>678.353088378906</v>
      </c>
      <c r="H16" s="22">
        <v>602.158874511718</v>
      </c>
      <c r="I16" s="22">
        <v>1391.80200195312</v>
      </c>
      <c r="J16" s="22">
        <v>1542.166015625</v>
      </c>
      <c r="K16" s="22">
        <v>174.104507446289</v>
      </c>
      <c r="L16" s="22">
        <v>222.714492797851</v>
      </c>
      <c r="M16" s="22">
        <v>230.728302001953</v>
      </c>
      <c r="N16" s="22">
        <v>271.053405761718</v>
      </c>
      <c r="O16" s="68">
        <f t="shared" si="5"/>
        <v>6588.947204589835</v>
      </c>
      <c r="P16" s="22">
        <f>C16*('Generation MWHrs'!C16/('Generation MWHrs'!C16+'Generation MWHrs'!P16))</f>
        <v>463.278900146484</v>
      </c>
      <c r="Q16" s="22">
        <f>D16*('Generation MWHrs'!D16/('Generation MWHrs'!D16+'Generation MWHrs'!Q16))</f>
        <v>423.112609863281</v>
      </c>
      <c r="R16" s="22">
        <f>E16*('Generation MWHrs'!E16/('Generation MWHrs'!E16+'Generation MWHrs'!R16))</f>
        <v>322.461212158203</v>
      </c>
      <c r="S16" s="22">
        <f>F16*('Generation MWHrs'!F16/('Generation MWHrs'!F16+'Generation MWHrs'!S16))</f>
        <v>267.013793945312</v>
      </c>
      <c r="T16" s="22">
        <f>G16*('Generation MWHrs'!G16/('Generation MWHrs'!G16+'Generation MWHrs'!T16))</f>
        <v>678.353088378906</v>
      </c>
      <c r="U16" s="22">
        <f>H16*('Generation MWHrs'!H16/('Generation MWHrs'!H16+'Generation MWHrs'!U16))</f>
        <v>602.158874511718</v>
      </c>
      <c r="V16" s="22">
        <f>I16*('Generation MWHrs'!I16/('Generation MWHrs'!I16+'Generation MWHrs'!V16))</f>
        <v>1391.80200195312</v>
      </c>
      <c r="W16" s="22">
        <f>J16*('Generation MWHrs'!J16/('Generation MWHrs'!J16+'Generation MWHrs'!W16))</f>
        <v>1542.166015625</v>
      </c>
      <c r="X16" s="22">
        <f>K16*('Generation MWHrs'!K16/('Generation MWHrs'!K16+'Generation MWHrs'!X16))</f>
        <v>174.104507446289</v>
      </c>
      <c r="Y16" s="22">
        <f>L16*('Generation MWHrs'!L16/('Generation MWHrs'!L16+'Generation MWHrs'!Y16))</f>
        <v>222.714492797851</v>
      </c>
      <c r="Z16" s="22">
        <f>M16*('Generation MWHrs'!M16/('Generation MWHrs'!M16+'Generation MWHrs'!Z16))</f>
        <v>230.728302001953</v>
      </c>
      <c r="AA16" s="22">
        <f>N16*('Generation MWHrs'!N16/('Generation MWHrs'!N16+'Generation MWHrs'!AA16))</f>
        <v>271.053405761718</v>
      </c>
      <c r="AB16" s="68">
        <f t="shared" si="6"/>
        <v>6588.947204589835</v>
      </c>
      <c r="AC16" s="22">
        <f>C16*('Generation MWHrs'!P16/('Generation MWHrs'!P16+'Generation MWHrs'!C16))</f>
        <v>0</v>
      </c>
      <c r="AD16" s="22">
        <f>D16*('Generation MWHrs'!Q16/('Generation MWHrs'!Q16+'Generation MWHrs'!D16))</f>
        <v>0</v>
      </c>
      <c r="AE16" s="22">
        <f>E16*('Generation MWHrs'!R16/('Generation MWHrs'!R16+'Generation MWHrs'!E16))</f>
        <v>0</v>
      </c>
      <c r="AF16" s="22">
        <f>F16*('Generation MWHrs'!S16/('Generation MWHrs'!S16+'Generation MWHrs'!F16))</f>
        <v>0</v>
      </c>
      <c r="AG16" s="22">
        <f>G16*('Generation MWHrs'!T16/('Generation MWHrs'!T16+'Generation MWHrs'!G16))</f>
        <v>0</v>
      </c>
      <c r="AH16" s="22">
        <f>H16*('Generation MWHrs'!U16/('Generation MWHrs'!U16+'Generation MWHrs'!H16))</f>
        <v>0</v>
      </c>
      <c r="AI16" s="22">
        <f>I16*('Generation MWHrs'!V16/('Generation MWHrs'!V16+'Generation MWHrs'!I16))</f>
        <v>0</v>
      </c>
      <c r="AJ16" s="22">
        <f>J16*('Generation MWHrs'!W16/('Generation MWHrs'!W16+'Generation MWHrs'!J16))</f>
        <v>0</v>
      </c>
      <c r="AK16" s="22">
        <f>K16*('Generation MWHrs'!X16/('Generation MWHrs'!X16+'Generation MWHrs'!K16))</f>
        <v>0</v>
      </c>
      <c r="AL16" s="22">
        <f>L16*('Generation MWHrs'!Y16/('Generation MWHrs'!Y16+'Generation MWHrs'!L16))</f>
        <v>0</v>
      </c>
      <c r="AM16" s="22">
        <f>M16*('Generation MWHrs'!Z16/('Generation MWHrs'!Z16+'Generation MWHrs'!M16))</f>
        <v>0</v>
      </c>
      <c r="AN16" s="22">
        <f>N16*('Generation MWHrs'!AA16/('Generation MWHrs'!AA16+'Generation MWHrs'!N16))</f>
        <v>0</v>
      </c>
      <c r="AO16" s="68">
        <f t="shared" si="7"/>
        <v>0</v>
      </c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ht="12">
      <c r="A17" s="21" t="s">
        <v>12</v>
      </c>
      <c r="B17" s="21">
        <v>2007</v>
      </c>
      <c r="C17" s="22">
        <v>638.826721191406</v>
      </c>
      <c r="D17" s="22">
        <v>706.015014648437</v>
      </c>
      <c r="E17" s="22">
        <v>735.089599609375</v>
      </c>
      <c r="F17" s="22">
        <v>339.052612304687</v>
      </c>
      <c r="G17" s="22">
        <v>574.274475097656</v>
      </c>
      <c r="H17" s="22">
        <v>686.268920898437</v>
      </c>
      <c r="I17" s="22">
        <v>1510.61303710937</v>
      </c>
      <c r="J17" s="22">
        <v>1716.73706054687</v>
      </c>
      <c r="K17" s="22">
        <v>183.700393676757</v>
      </c>
      <c r="L17" s="22">
        <v>320.645385742187</v>
      </c>
      <c r="M17" s="22">
        <v>314.509307861328</v>
      </c>
      <c r="N17" s="22">
        <v>430.149108886718</v>
      </c>
      <c r="O17" s="68">
        <f t="shared" si="5"/>
        <v>8155.881637573227</v>
      </c>
      <c r="P17" s="22">
        <f>C17*('Generation MWHrs'!C17/('Generation MWHrs'!C17+'Generation MWHrs'!P17))</f>
        <v>638.826721191406</v>
      </c>
      <c r="Q17" s="22">
        <f>D17*('Generation MWHrs'!D17/('Generation MWHrs'!D17+'Generation MWHrs'!Q17))</f>
        <v>706.015014648437</v>
      </c>
      <c r="R17" s="22">
        <f>E17*('Generation MWHrs'!E17/('Generation MWHrs'!E17+'Generation MWHrs'!R17))</f>
        <v>735.089599609375</v>
      </c>
      <c r="S17" s="22">
        <f>F17*('Generation MWHrs'!F17/('Generation MWHrs'!F17+'Generation MWHrs'!S17))</f>
        <v>339.052612304687</v>
      </c>
      <c r="T17" s="22">
        <f>G17*('Generation MWHrs'!G17/('Generation MWHrs'!G17+'Generation MWHrs'!T17))</f>
        <v>574.274475097656</v>
      </c>
      <c r="U17" s="22">
        <f>H17*('Generation MWHrs'!H17/('Generation MWHrs'!H17+'Generation MWHrs'!U17))</f>
        <v>686.268920898437</v>
      </c>
      <c r="V17" s="22">
        <f>I17*('Generation MWHrs'!I17/('Generation MWHrs'!I17+'Generation MWHrs'!V17))</f>
        <v>1510.61303710937</v>
      </c>
      <c r="W17" s="22">
        <f>J17*('Generation MWHrs'!J17/('Generation MWHrs'!J17+'Generation MWHrs'!W17))</f>
        <v>1716.73706054687</v>
      </c>
      <c r="X17" s="22">
        <f>K17*('Generation MWHrs'!K17/('Generation MWHrs'!K17+'Generation MWHrs'!X17))</f>
        <v>183.700393676757</v>
      </c>
      <c r="Y17" s="22">
        <f>L17*('Generation MWHrs'!L17/('Generation MWHrs'!L17+'Generation MWHrs'!Y17))</f>
        <v>320.645385742187</v>
      </c>
      <c r="Z17" s="22">
        <f>M17*('Generation MWHrs'!M17/('Generation MWHrs'!M17+'Generation MWHrs'!Z17))</f>
        <v>314.509307861328</v>
      </c>
      <c r="AA17" s="22">
        <f>N17*('Generation MWHrs'!N17/('Generation MWHrs'!N17+'Generation MWHrs'!AA17))</f>
        <v>430.149108886718</v>
      </c>
      <c r="AB17" s="68">
        <f t="shared" si="6"/>
        <v>8155.881637573227</v>
      </c>
      <c r="AC17" s="22">
        <f>C17*('Generation MWHrs'!P17/('Generation MWHrs'!P17+'Generation MWHrs'!C17))</f>
        <v>0</v>
      </c>
      <c r="AD17" s="22">
        <f>D17*('Generation MWHrs'!Q17/('Generation MWHrs'!Q17+'Generation MWHrs'!D17))</f>
        <v>0</v>
      </c>
      <c r="AE17" s="22">
        <f>E17*('Generation MWHrs'!R17/('Generation MWHrs'!R17+'Generation MWHrs'!E17))</f>
        <v>0</v>
      </c>
      <c r="AF17" s="22">
        <f>F17*('Generation MWHrs'!S17/('Generation MWHrs'!S17+'Generation MWHrs'!F17))</f>
        <v>0</v>
      </c>
      <c r="AG17" s="22">
        <f>G17*('Generation MWHrs'!T17/('Generation MWHrs'!T17+'Generation MWHrs'!G17))</f>
        <v>0</v>
      </c>
      <c r="AH17" s="22">
        <f>H17*('Generation MWHrs'!U17/('Generation MWHrs'!U17+'Generation MWHrs'!H17))</f>
        <v>0</v>
      </c>
      <c r="AI17" s="22">
        <f>I17*('Generation MWHrs'!V17/('Generation MWHrs'!V17+'Generation MWHrs'!I17))</f>
        <v>0</v>
      </c>
      <c r="AJ17" s="22">
        <f>J17*('Generation MWHrs'!W17/('Generation MWHrs'!W17+'Generation MWHrs'!J17))</f>
        <v>0</v>
      </c>
      <c r="AK17" s="22">
        <f>K17*('Generation MWHrs'!X17/('Generation MWHrs'!X17+'Generation MWHrs'!K17))</f>
        <v>0</v>
      </c>
      <c r="AL17" s="22">
        <f>L17*('Generation MWHrs'!Y17/('Generation MWHrs'!Y17+'Generation MWHrs'!L17))</f>
        <v>0</v>
      </c>
      <c r="AM17" s="22">
        <f>M17*('Generation MWHrs'!Z17/('Generation MWHrs'!Z17+'Generation MWHrs'!M17))</f>
        <v>0</v>
      </c>
      <c r="AN17" s="22">
        <f>N17*('Generation MWHrs'!AA17/('Generation MWHrs'!AA17+'Generation MWHrs'!N17))</f>
        <v>0</v>
      </c>
      <c r="AO17" s="68">
        <f t="shared" si="7"/>
        <v>0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</row>
    <row r="18" spans="1:53" ht="12">
      <c r="A18" s="21" t="s">
        <v>13</v>
      </c>
      <c r="B18" s="21">
        <v>2007</v>
      </c>
      <c r="C18" s="22">
        <v>2190.67602539062</v>
      </c>
      <c r="D18" s="22">
        <v>1837.45703125</v>
      </c>
      <c r="E18" s="22">
        <v>1511.10400390625</v>
      </c>
      <c r="F18" s="22">
        <v>1046.35705566406</v>
      </c>
      <c r="G18" s="22">
        <v>379.557189941406</v>
      </c>
      <c r="H18" s="22">
        <v>439.522705078125</v>
      </c>
      <c r="I18" s="22">
        <v>1185.31799316406</v>
      </c>
      <c r="J18" s="22">
        <v>1325.64001464843</v>
      </c>
      <c r="K18" s="22">
        <v>296.888000488281</v>
      </c>
      <c r="L18" s="22">
        <v>510.243896484375</v>
      </c>
      <c r="M18" s="22">
        <v>571.072021484375</v>
      </c>
      <c r="N18" s="22">
        <v>1092.40100097656</v>
      </c>
      <c r="O18" s="68">
        <f t="shared" si="5"/>
        <v>12386.236938476542</v>
      </c>
      <c r="P18" s="22">
        <f>C18*('Generation MWHrs'!C18/('Generation MWHrs'!C18+'Generation MWHrs'!P18))</f>
        <v>2190.67602539062</v>
      </c>
      <c r="Q18" s="22">
        <f>D18*('Generation MWHrs'!D18/('Generation MWHrs'!D18+'Generation MWHrs'!Q18))</f>
        <v>1837.45703125</v>
      </c>
      <c r="R18" s="22">
        <f>E18*('Generation MWHrs'!E18/('Generation MWHrs'!E18+'Generation MWHrs'!R18))</f>
        <v>1511.10400390625</v>
      </c>
      <c r="S18" s="22">
        <f>F18*('Generation MWHrs'!F18/('Generation MWHrs'!F18+'Generation MWHrs'!S18))</f>
        <v>1046.35705566406</v>
      </c>
      <c r="T18" s="22">
        <f>G18*('Generation MWHrs'!G18/('Generation MWHrs'!G18+'Generation MWHrs'!T18))</f>
        <v>379.557189941406</v>
      </c>
      <c r="U18" s="22">
        <f>H18*('Generation MWHrs'!H18/('Generation MWHrs'!H18+'Generation MWHrs'!U18))</f>
        <v>439.522705078125</v>
      </c>
      <c r="V18" s="22">
        <f>I18*('Generation MWHrs'!I18/('Generation MWHrs'!I18+'Generation MWHrs'!V18))</f>
        <v>1185.31799316406</v>
      </c>
      <c r="W18" s="22">
        <f>J18*('Generation MWHrs'!J18/('Generation MWHrs'!J18+'Generation MWHrs'!W18))</f>
        <v>1325.64001464843</v>
      </c>
      <c r="X18" s="22">
        <f>K18*('Generation MWHrs'!K18/('Generation MWHrs'!K18+'Generation MWHrs'!X18))</f>
        <v>296.888000488281</v>
      </c>
      <c r="Y18" s="22">
        <f>L18*('Generation MWHrs'!L18/('Generation MWHrs'!L18+'Generation MWHrs'!Y18))</f>
        <v>510.243896484375</v>
      </c>
      <c r="Z18" s="22">
        <f>M18*('Generation MWHrs'!M18/('Generation MWHrs'!M18+'Generation MWHrs'!Z18))</f>
        <v>571.072021484375</v>
      </c>
      <c r="AA18" s="22">
        <f>N18*('Generation MWHrs'!N18/('Generation MWHrs'!N18+'Generation MWHrs'!AA18))</f>
        <v>1092.40100097656</v>
      </c>
      <c r="AB18" s="68">
        <f t="shared" si="6"/>
        <v>12386.236938476542</v>
      </c>
      <c r="AC18" s="22">
        <f>C18*('Generation MWHrs'!P18/('Generation MWHrs'!P18+'Generation MWHrs'!C18))</f>
        <v>0</v>
      </c>
      <c r="AD18" s="22">
        <f>D18*('Generation MWHrs'!Q18/('Generation MWHrs'!Q18+'Generation MWHrs'!D18))</f>
        <v>0</v>
      </c>
      <c r="AE18" s="22">
        <f>E18*('Generation MWHrs'!R18/('Generation MWHrs'!R18+'Generation MWHrs'!E18))</f>
        <v>0</v>
      </c>
      <c r="AF18" s="22">
        <f>F18*('Generation MWHrs'!S18/('Generation MWHrs'!S18+'Generation MWHrs'!F18))</f>
        <v>0</v>
      </c>
      <c r="AG18" s="22">
        <f>G18*('Generation MWHrs'!T18/('Generation MWHrs'!T18+'Generation MWHrs'!G18))</f>
        <v>0</v>
      </c>
      <c r="AH18" s="22">
        <f>H18*('Generation MWHrs'!U18/('Generation MWHrs'!U18+'Generation MWHrs'!H18))</f>
        <v>0</v>
      </c>
      <c r="AI18" s="22">
        <f>I18*('Generation MWHrs'!V18/('Generation MWHrs'!V18+'Generation MWHrs'!I18))</f>
        <v>0</v>
      </c>
      <c r="AJ18" s="22">
        <f>J18*('Generation MWHrs'!W18/('Generation MWHrs'!W18+'Generation MWHrs'!J18))</f>
        <v>0</v>
      </c>
      <c r="AK18" s="22">
        <f>K18*('Generation MWHrs'!X18/('Generation MWHrs'!X18+'Generation MWHrs'!K18))</f>
        <v>0</v>
      </c>
      <c r="AL18" s="22">
        <f>L18*('Generation MWHrs'!Y18/('Generation MWHrs'!Y18+'Generation MWHrs'!L18))</f>
        <v>0</v>
      </c>
      <c r="AM18" s="22">
        <f>M18*('Generation MWHrs'!Z18/('Generation MWHrs'!Z18+'Generation MWHrs'!M18))</f>
        <v>0</v>
      </c>
      <c r="AN18" s="22">
        <f>N18*('Generation MWHrs'!AA18/('Generation MWHrs'!AA18+'Generation MWHrs'!N18))</f>
        <v>0</v>
      </c>
      <c r="AO18" s="68">
        <f t="shared" si="7"/>
        <v>0</v>
      </c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</row>
    <row r="19" spans="1:53" ht="12">
      <c r="A19" s="21" t="s">
        <v>14</v>
      </c>
      <c r="B19" s="21">
        <v>2007</v>
      </c>
      <c r="C19" s="22">
        <v>638.2822265625</v>
      </c>
      <c r="D19" s="22">
        <v>955.221984863281</v>
      </c>
      <c r="E19" s="22">
        <v>485.959106445312</v>
      </c>
      <c r="F19" s="22">
        <v>331.112396240234</v>
      </c>
      <c r="G19" s="22">
        <v>566.957214355468</v>
      </c>
      <c r="H19" s="22">
        <v>675.154113769531</v>
      </c>
      <c r="I19" s="22">
        <v>1495.35205078125</v>
      </c>
      <c r="J19" s="22">
        <v>1705.39099121093</v>
      </c>
      <c r="K19" s="22">
        <v>177.037902832031</v>
      </c>
      <c r="L19" s="22">
        <v>309.848114013671</v>
      </c>
      <c r="M19" s="22">
        <v>308.670104980468</v>
      </c>
      <c r="N19" s="22">
        <v>425.059906005859</v>
      </c>
      <c r="O19" s="68">
        <f t="shared" si="5"/>
        <v>8074.046112060535</v>
      </c>
      <c r="P19" s="22">
        <f>C19*('Generation MWHrs'!C19/('Generation MWHrs'!C19+'Generation MWHrs'!P19))</f>
        <v>638.2822265625</v>
      </c>
      <c r="Q19" s="22">
        <f>D19*('Generation MWHrs'!D19/('Generation MWHrs'!D19+'Generation MWHrs'!Q19))</f>
        <v>955.221984863281</v>
      </c>
      <c r="R19" s="22">
        <f>E19*('Generation MWHrs'!E19/('Generation MWHrs'!E19+'Generation MWHrs'!R19))</f>
        <v>485.959106445312</v>
      </c>
      <c r="S19" s="22">
        <f>F19*('Generation MWHrs'!F19/('Generation MWHrs'!F19+'Generation MWHrs'!S19))</f>
        <v>331.112396240234</v>
      </c>
      <c r="T19" s="22">
        <f>G19*('Generation MWHrs'!G19/('Generation MWHrs'!G19+'Generation MWHrs'!T19))</f>
        <v>566.957214355468</v>
      </c>
      <c r="U19" s="22">
        <f>H19*('Generation MWHrs'!H19/('Generation MWHrs'!H19+'Generation MWHrs'!U19))</f>
        <v>675.154113769531</v>
      </c>
      <c r="V19" s="22">
        <f>I19*('Generation MWHrs'!I19/('Generation MWHrs'!I19+'Generation MWHrs'!V19))</f>
        <v>1495.35205078125</v>
      </c>
      <c r="W19" s="22">
        <f>J19*('Generation MWHrs'!J19/('Generation MWHrs'!J19+'Generation MWHrs'!W19))</f>
        <v>1705.39099121093</v>
      </c>
      <c r="X19" s="22">
        <f>K19*('Generation MWHrs'!K19/('Generation MWHrs'!K19+'Generation MWHrs'!X19))</f>
        <v>177.037902832031</v>
      </c>
      <c r="Y19" s="22">
        <f>L19*('Generation MWHrs'!L19/('Generation MWHrs'!L19+'Generation MWHrs'!Y19))</f>
        <v>309.848114013671</v>
      </c>
      <c r="Z19" s="22">
        <f>M19*('Generation MWHrs'!M19/('Generation MWHrs'!M19+'Generation MWHrs'!Z19))</f>
        <v>308.670104980468</v>
      </c>
      <c r="AA19" s="22">
        <f>N19*('Generation MWHrs'!N19/('Generation MWHrs'!N19+'Generation MWHrs'!AA19))</f>
        <v>425.059906005859</v>
      </c>
      <c r="AB19" s="68">
        <f t="shared" si="6"/>
        <v>8074.046112060535</v>
      </c>
      <c r="AC19" s="22">
        <f>C19*('Generation MWHrs'!P19/('Generation MWHrs'!P19+'Generation MWHrs'!C19))</f>
        <v>0</v>
      </c>
      <c r="AD19" s="22">
        <f>D19*('Generation MWHrs'!Q19/('Generation MWHrs'!Q19+'Generation MWHrs'!D19))</f>
        <v>0</v>
      </c>
      <c r="AE19" s="22">
        <f>E19*('Generation MWHrs'!R19/('Generation MWHrs'!R19+'Generation MWHrs'!E19))</f>
        <v>0</v>
      </c>
      <c r="AF19" s="22">
        <f>F19*('Generation MWHrs'!S19/('Generation MWHrs'!S19+'Generation MWHrs'!F19))</f>
        <v>0</v>
      </c>
      <c r="AG19" s="22">
        <f>G19*('Generation MWHrs'!T19/('Generation MWHrs'!T19+'Generation MWHrs'!G19))</f>
        <v>0</v>
      </c>
      <c r="AH19" s="22">
        <f>H19*('Generation MWHrs'!U19/('Generation MWHrs'!U19+'Generation MWHrs'!H19))</f>
        <v>0</v>
      </c>
      <c r="AI19" s="22">
        <f>I19*('Generation MWHrs'!V19/('Generation MWHrs'!V19+'Generation MWHrs'!I19))</f>
        <v>0</v>
      </c>
      <c r="AJ19" s="22">
        <f>J19*('Generation MWHrs'!W19/('Generation MWHrs'!W19+'Generation MWHrs'!J19))</f>
        <v>0</v>
      </c>
      <c r="AK19" s="22">
        <f>K19*('Generation MWHrs'!X19/('Generation MWHrs'!X19+'Generation MWHrs'!K19))</f>
        <v>0</v>
      </c>
      <c r="AL19" s="22">
        <f>L19*('Generation MWHrs'!Y19/('Generation MWHrs'!Y19+'Generation MWHrs'!L19))</f>
        <v>0</v>
      </c>
      <c r="AM19" s="22">
        <f>M19*('Generation MWHrs'!Z19/('Generation MWHrs'!Z19+'Generation MWHrs'!M19))</f>
        <v>0</v>
      </c>
      <c r="AN19" s="22">
        <f>N19*('Generation MWHrs'!AA19/('Generation MWHrs'!AA19+'Generation MWHrs'!N19))</f>
        <v>0</v>
      </c>
      <c r="AO19" s="68">
        <f t="shared" si="7"/>
        <v>0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</row>
    <row r="20" spans="2:53" s="34" customFormat="1" ht="12.75" thickBot="1">
      <c r="B20" s="34" t="s">
        <v>25</v>
      </c>
      <c r="C20" s="35">
        <f>SUM(C12:C19)</f>
        <v>72887.21817016602</v>
      </c>
      <c r="D20" s="35">
        <f>SUM(D12:D19)</f>
        <v>68787.15612792969</v>
      </c>
      <c r="E20" s="35">
        <f>SUM(E12:E19)</f>
        <v>50862.621978759766</v>
      </c>
      <c r="F20" s="35">
        <f>SUM(F12:F19)</f>
        <v>27077.89349365234</v>
      </c>
      <c r="G20" s="35">
        <f>SUM(G12:G19)</f>
        <v>127649.19909667969</v>
      </c>
      <c r="H20" s="35">
        <f>SUM(H12:H19)</f>
        <v>69369.21166992188</v>
      </c>
      <c r="I20" s="35">
        <f>SUM(I12:I19)</f>
        <v>75625.58020019531</v>
      </c>
      <c r="J20" s="35">
        <f>SUM(J12:J19)</f>
        <v>76813.56762695307</v>
      </c>
      <c r="K20" s="35">
        <f>SUM(K12:K19)</f>
        <v>67403.43746948242</v>
      </c>
      <c r="L20" s="35">
        <f>SUM(L12:L19)</f>
        <v>70959.08952331543</v>
      </c>
      <c r="M20" s="35">
        <f>SUM(M12:M19)</f>
        <v>68107.72229003906</v>
      </c>
      <c r="N20" s="35">
        <f>SUM(N12:N19)</f>
        <v>72380.38088989258</v>
      </c>
      <c r="O20" s="69">
        <f>SUM(O12:O19)</f>
        <v>847923.0785369873</v>
      </c>
      <c r="P20" s="35">
        <f>SUM(P12:P19)</f>
        <v>61346.55495561797</v>
      </c>
      <c r="Q20" s="35">
        <f>SUM(Q12:Q19)</f>
        <v>55662.2417025208</v>
      </c>
      <c r="R20" s="35">
        <f>SUM(R12:R19)</f>
        <v>43072.28279596084</v>
      </c>
      <c r="S20" s="35">
        <f>SUM(S12:S19)</f>
        <v>27077.89349365234</v>
      </c>
      <c r="T20" s="35">
        <f>SUM(T12:T19)</f>
        <v>104387.50543395267</v>
      </c>
      <c r="U20" s="35">
        <f>SUM(U12:U19)</f>
        <v>59176.95409974186</v>
      </c>
      <c r="V20" s="35">
        <f>SUM(V12:V19)</f>
        <v>66794.46947438082</v>
      </c>
      <c r="W20" s="35">
        <f>SUM(W12:W19)</f>
        <v>67071.9009471704</v>
      </c>
      <c r="X20" s="35">
        <f>SUM(X12:X19)</f>
        <v>54555.6524392227</v>
      </c>
      <c r="Y20" s="35">
        <f>SUM(Y12:Y19)</f>
        <v>54178.15201523378</v>
      </c>
      <c r="Z20" s="35">
        <f>SUM(Z12:Z19)</f>
        <v>52231.573501323466</v>
      </c>
      <c r="AA20" s="35">
        <f>SUM(AA12:AA19)</f>
        <v>59973.17991696774</v>
      </c>
      <c r="AB20" s="69">
        <f>SUM(AB12:AB19)</f>
        <v>705528.3607757455</v>
      </c>
      <c r="AC20" s="35">
        <f>SUM(AC12:AC19)</f>
        <v>11540.663214548047</v>
      </c>
      <c r="AD20" s="35">
        <f>SUM(AD12:AD19)</f>
        <v>13124.914425408895</v>
      </c>
      <c r="AE20" s="35">
        <f>SUM(AE12:AE19)</f>
        <v>7790.339182798924</v>
      </c>
      <c r="AF20" s="35">
        <f>SUM(AF12:AF19)</f>
        <v>0</v>
      </c>
      <c r="AG20" s="35">
        <f>SUM(AG12:AG19)</f>
        <v>23261.693662727015</v>
      </c>
      <c r="AH20" s="35">
        <f>SUM(AH12:AH19)</f>
        <v>10192.257570180018</v>
      </c>
      <c r="AI20" s="35">
        <f>SUM(AI12:AI19)</f>
        <v>8831.11072581448</v>
      </c>
      <c r="AJ20" s="35">
        <f>SUM(AJ12:AJ19)</f>
        <v>9741.666679782678</v>
      </c>
      <c r="AK20" s="35">
        <f>SUM(AK12:AK19)</f>
        <v>12847.785030259722</v>
      </c>
      <c r="AL20" s="35">
        <f>SUM(AL12:AL19)</f>
        <v>16780.937508081646</v>
      </c>
      <c r="AM20" s="35">
        <f>SUM(AM12:AM19)</f>
        <v>15876.148788715598</v>
      </c>
      <c r="AN20" s="35">
        <f>SUM(AN12:AN19)</f>
        <v>12407.20097292484</v>
      </c>
      <c r="AO20" s="69">
        <f>SUM(AO12:AO19)</f>
        <v>142394.71776124186</v>
      </c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ht="12.75" thickTop="1">
      <c r="A21" s="21" t="s">
        <v>6</v>
      </c>
      <c r="B21" s="21">
        <v>2008</v>
      </c>
      <c r="C21" s="22">
        <v>41659.8984375</v>
      </c>
      <c r="D21" s="22">
        <v>41742.6796875</v>
      </c>
      <c r="E21" s="22">
        <v>43867.55078125</v>
      </c>
      <c r="F21" s="22">
        <v>96785.8125</v>
      </c>
      <c r="G21" s="22">
        <v>43736.30859375</v>
      </c>
      <c r="H21" s="22">
        <v>42231.44140625</v>
      </c>
      <c r="I21" s="22">
        <v>43124.21875</v>
      </c>
      <c r="J21" s="22">
        <v>44492.66015625</v>
      </c>
      <c r="K21" s="22">
        <v>42271.6796875</v>
      </c>
      <c r="L21" s="22">
        <v>44207.7109375</v>
      </c>
      <c r="M21" s="22">
        <v>47678.2109375</v>
      </c>
      <c r="N21" s="22">
        <v>44806.30078125</v>
      </c>
      <c r="O21" s="68">
        <f>SUM(C21:N21)</f>
        <v>576604.47265625</v>
      </c>
      <c r="P21" s="22">
        <f>C21*('Generation MWHrs'!C21/('Generation MWHrs'!C21+'Generation MWHrs'!P21))</f>
        <v>40680.78871089089</v>
      </c>
      <c r="Q21" s="22">
        <f>D21*('Generation MWHrs'!D21/('Generation MWHrs'!D21+'Generation MWHrs'!Q21))</f>
        <v>39377.1889061029</v>
      </c>
      <c r="R21" s="22">
        <f>E21*('Generation MWHrs'!E21/('Generation MWHrs'!E21+'Generation MWHrs'!R21))</f>
        <v>41858.429377896646</v>
      </c>
      <c r="S21" s="22">
        <f>F21*('Generation MWHrs'!F21/('Generation MWHrs'!F21+'Generation MWHrs'!S21))</f>
        <v>88707.53013973136</v>
      </c>
      <c r="T21" s="22">
        <f>G21*('Generation MWHrs'!G21/('Generation MWHrs'!G21+'Generation MWHrs'!T21))</f>
        <v>37960.77935962992</v>
      </c>
      <c r="U21" s="22">
        <f>H21*('Generation MWHrs'!H21/('Generation MWHrs'!H21+'Generation MWHrs'!U21))</f>
        <v>40209.788617831146</v>
      </c>
      <c r="V21" s="22">
        <f>I21*('Generation MWHrs'!I21/('Generation MWHrs'!I21+'Generation MWHrs'!V21))</f>
        <v>41320.56488912275</v>
      </c>
      <c r="W21" s="22">
        <f>J21*('Generation MWHrs'!J21/('Generation MWHrs'!J21+'Generation MWHrs'!W21))</f>
        <v>42517.09539157848</v>
      </c>
      <c r="X21" s="22">
        <f>K21*('Generation MWHrs'!K21/('Generation MWHrs'!K21+'Generation MWHrs'!X21))</f>
        <v>38921.39851106683</v>
      </c>
      <c r="Y21" s="22">
        <f>L21*('Generation MWHrs'!L21/('Generation MWHrs'!L21+'Generation MWHrs'!Y21))</f>
        <v>39939.83235027212</v>
      </c>
      <c r="Z21" s="22">
        <f>M21*('Generation MWHrs'!M21/('Generation MWHrs'!M21+'Generation MWHrs'!Z21))</f>
        <v>44595.33668596443</v>
      </c>
      <c r="AA21" s="22">
        <f>N21*('Generation MWHrs'!N21/('Generation MWHrs'!N21+'Generation MWHrs'!AA21))</f>
        <v>43705.39044752852</v>
      </c>
      <c r="AB21" s="68">
        <f>SUM(P21:AA21)</f>
        <v>539794.1233876159</v>
      </c>
      <c r="AC21" s="22">
        <f>C21*('Generation MWHrs'!P21/('Generation MWHrs'!P21+'Generation MWHrs'!C21))</f>
        <v>979.1097266091131</v>
      </c>
      <c r="AD21" s="22">
        <f>D21*('Generation MWHrs'!Q21/('Generation MWHrs'!Q21+'Generation MWHrs'!D21))</f>
        <v>2365.4907813970954</v>
      </c>
      <c r="AE21" s="22">
        <f>E21*('Generation MWHrs'!R21/('Generation MWHrs'!R21+'Generation MWHrs'!E21))</f>
        <v>2009.1214033533524</v>
      </c>
      <c r="AF21" s="22">
        <f>F21*('Generation MWHrs'!S21/('Generation MWHrs'!S21+'Generation MWHrs'!F21))</f>
        <v>8078.282360268647</v>
      </c>
      <c r="AG21" s="22">
        <f>G21*('Generation MWHrs'!T21/('Generation MWHrs'!T21+'Generation MWHrs'!G21))</f>
        <v>5775.529234120079</v>
      </c>
      <c r="AH21" s="22">
        <f>H21*('Generation MWHrs'!U21/('Generation MWHrs'!U21+'Generation MWHrs'!H21))</f>
        <v>2021.6527884188533</v>
      </c>
      <c r="AI21" s="22">
        <f>I21*('Generation MWHrs'!V21/('Generation MWHrs'!V21+'Generation MWHrs'!I21))</f>
        <v>1803.6538608772487</v>
      </c>
      <c r="AJ21" s="22">
        <f>J21*('Generation MWHrs'!W21/('Generation MWHrs'!W21+'Generation MWHrs'!J21))</f>
        <v>1975.564764671519</v>
      </c>
      <c r="AK21" s="22">
        <f>K21*('Generation MWHrs'!X21/('Generation MWHrs'!X21+'Generation MWHrs'!K21))</f>
        <v>3350.2811764331677</v>
      </c>
      <c r="AL21" s="22">
        <f>L21*('Generation MWHrs'!Y21/('Generation MWHrs'!Y21+'Generation MWHrs'!L21))</f>
        <v>4267.878587227882</v>
      </c>
      <c r="AM21" s="22">
        <f>M21*('Generation MWHrs'!Z21/('Generation MWHrs'!Z21+'Generation MWHrs'!M21))</f>
        <v>3082.8742515355707</v>
      </c>
      <c r="AN21" s="22">
        <f>N21*('Generation MWHrs'!AA21/('Generation MWHrs'!AA21+'Generation MWHrs'!N21))</f>
        <v>1100.910333721477</v>
      </c>
      <c r="AO21" s="68">
        <f>SUM(AC21:AN21)</f>
        <v>36810.34926863401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</row>
    <row r="22" spans="1:53" ht="12">
      <c r="A22" s="21" t="s">
        <v>8</v>
      </c>
      <c r="B22" s="21">
        <v>2008</v>
      </c>
      <c r="C22" s="22">
        <v>26401.44921875</v>
      </c>
      <c r="D22" s="22">
        <v>24856.279296875</v>
      </c>
      <c r="E22" s="22">
        <v>18437.400390625</v>
      </c>
      <c r="F22" s="22">
        <v>38161.2890625</v>
      </c>
      <c r="G22" s="22">
        <v>26182.859375</v>
      </c>
      <c r="H22" s="22">
        <v>23847.759765625</v>
      </c>
      <c r="I22" s="22">
        <v>26180.7109375</v>
      </c>
      <c r="J22" s="22">
        <v>26738.150390625</v>
      </c>
      <c r="K22" s="22">
        <v>24777.9609375</v>
      </c>
      <c r="L22" s="22">
        <v>25431.109375</v>
      </c>
      <c r="M22" s="22">
        <v>26477.099609375</v>
      </c>
      <c r="N22" s="22">
        <v>27722.80078125</v>
      </c>
      <c r="O22" s="68">
        <f t="shared" si="5"/>
        <v>315214.869140625</v>
      </c>
      <c r="P22" s="22">
        <f>C22*('Generation MWHrs'!C22/('Generation MWHrs'!C22+'Generation MWHrs'!P22))</f>
        <v>15273.351637521575</v>
      </c>
      <c r="Q22" s="22">
        <f>D22*('Generation MWHrs'!D22/('Generation MWHrs'!D22+'Generation MWHrs'!Q22))</f>
        <v>11127.386903558177</v>
      </c>
      <c r="R22" s="22">
        <f>E22*('Generation MWHrs'!E22/('Generation MWHrs'!E22+'Generation MWHrs'!R22))</f>
        <v>8482.46326511204</v>
      </c>
      <c r="S22" s="22">
        <f>F22*('Generation MWHrs'!F22/('Generation MWHrs'!F22+'Generation MWHrs'!S22))</f>
        <v>28772.80368476693</v>
      </c>
      <c r="T22" s="22">
        <f>G22*('Generation MWHrs'!G22/('Generation MWHrs'!G22+'Generation MWHrs'!T22))</f>
        <v>12124.822026716769</v>
      </c>
      <c r="U22" s="22">
        <f>H22*('Generation MWHrs'!H22/('Generation MWHrs'!H22+'Generation MWHrs'!U22))</f>
        <v>15778.528953934572</v>
      </c>
      <c r="V22" s="22">
        <f>I22*('Generation MWHrs'!I22/('Generation MWHrs'!I22+'Generation MWHrs'!V22))</f>
        <v>18069.828609821874</v>
      </c>
      <c r="W22" s="22">
        <f>J22*('Generation MWHrs'!J22/('Generation MWHrs'!J22+'Generation MWHrs'!W22))</f>
        <v>17671.412025662576</v>
      </c>
      <c r="X22" s="22">
        <f>K22*('Generation MWHrs'!K22/('Generation MWHrs'!K22+'Generation MWHrs'!X22))</f>
        <v>14620.992516557888</v>
      </c>
      <c r="Y22" s="22">
        <f>L22*('Generation MWHrs'!L22/('Generation MWHrs'!L22+'Generation MWHrs'!Y22))</f>
        <v>12340.909584581654</v>
      </c>
      <c r="Z22" s="22">
        <f>M22*('Generation MWHrs'!M22/('Generation MWHrs'!M22+'Generation MWHrs'!Z22))</f>
        <v>12178.921224494989</v>
      </c>
      <c r="AA22" s="22">
        <f>N22*('Generation MWHrs'!N22/('Generation MWHrs'!N22+'Generation MWHrs'!AA22))</f>
        <v>16117.498832978466</v>
      </c>
      <c r="AB22" s="68">
        <f t="shared" si="6"/>
        <v>182558.9192657075</v>
      </c>
      <c r="AC22" s="22">
        <f>C22*('Generation MWHrs'!P22/('Generation MWHrs'!P22+'Generation MWHrs'!C22))</f>
        <v>11128.097581228425</v>
      </c>
      <c r="AD22" s="22">
        <f>D22*('Generation MWHrs'!Q22/('Generation MWHrs'!Q22+'Generation MWHrs'!D22))</f>
        <v>13728.89239331682</v>
      </c>
      <c r="AE22" s="22">
        <f>E22*('Generation MWHrs'!R22/('Generation MWHrs'!R22+'Generation MWHrs'!E22))</f>
        <v>9954.937125512959</v>
      </c>
      <c r="AF22" s="22">
        <f>F22*('Generation MWHrs'!S22/('Generation MWHrs'!S22+'Generation MWHrs'!F22))</f>
        <v>9388.485377733074</v>
      </c>
      <c r="AG22" s="22">
        <f>G22*('Generation MWHrs'!T22/('Generation MWHrs'!T22+'Generation MWHrs'!G22))</f>
        <v>14058.03734828323</v>
      </c>
      <c r="AH22" s="22">
        <f>H22*('Generation MWHrs'!U22/('Generation MWHrs'!U22+'Generation MWHrs'!H22))</f>
        <v>8069.230811690426</v>
      </c>
      <c r="AI22" s="22">
        <f>I22*('Generation MWHrs'!V22/('Generation MWHrs'!V22+'Generation MWHrs'!I22))</f>
        <v>8110.882327678127</v>
      </c>
      <c r="AJ22" s="22">
        <f>J22*('Generation MWHrs'!W22/('Generation MWHrs'!W22+'Generation MWHrs'!J22))</f>
        <v>9066.738364962423</v>
      </c>
      <c r="AK22" s="22">
        <f>K22*('Generation MWHrs'!X22/('Generation MWHrs'!X22+'Generation MWHrs'!K22))</f>
        <v>10156.968420942114</v>
      </c>
      <c r="AL22" s="22">
        <f>L22*('Generation MWHrs'!Y22/('Generation MWHrs'!Y22+'Generation MWHrs'!L22))</f>
        <v>13090.199790418344</v>
      </c>
      <c r="AM22" s="22">
        <f>M22*('Generation MWHrs'!Z22/('Generation MWHrs'!Z22+'Generation MWHrs'!M22))</f>
        <v>14298.178384880013</v>
      </c>
      <c r="AN22" s="22">
        <f>N22*('Generation MWHrs'!AA22/('Generation MWHrs'!AA22+'Generation MWHrs'!N22))</f>
        <v>11605.301948271537</v>
      </c>
      <c r="AO22" s="68">
        <f t="shared" si="7"/>
        <v>132655.9498749175</v>
      </c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</row>
    <row r="23" spans="1:53" ht="12">
      <c r="A23" s="21" t="s">
        <v>9</v>
      </c>
      <c r="B23" s="21">
        <v>2008</v>
      </c>
      <c r="C23" s="22">
        <v>663.937683105468</v>
      </c>
      <c r="D23" s="22">
        <v>703.931579589843</v>
      </c>
      <c r="E23" s="22">
        <v>493.80288696289</v>
      </c>
      <c r="F23" s="22">
        <v>541.555786132812</v>
      </c>
      <c r="G23" s="22">
        <v>537.942504882812</v>
      </c>
      <c r="H23" s="22">
        <v>674.217224121093</v>
      </c>
      <c r="I23" s="22">
        <v>1520.89794921875</v>
      </c>
      <c r="J23" s="22">
        <v>1641.11206054687</v>
      </c>
      <c r="K23" s="22">
        <v>209.150100708007</v>
      </c>
      <c r="L23" s="22">
        <v>294.665496826171</v>
      </c>
      <c r="M23" s="22">
        <v>304.41079711914</v>
      </c>
      <c r="N23" s="22">
        <v>454.715789794921</v>
      </c>
      <c r="O23" s="68">
        <f t="shared" si="5"/>
        <v>8040.339859008776</v>
      </c>
      <c r="P23" s="22">
        <f>C23*('Generation MWHrs'!C23/('Generation MWHrs'!C23+'Generation MWHrs'!P23))</f>
        <v>663.937683105468</v>
      </c>
      <c r="Q23" s="22">
        <f>D23*('Generation MWHrs'!D23/('Generation MWHrs'!D23+'Generation MWHrs'!Q23))</f>
        <v>703.931579589843</v>
      </c>
      <c r="R23" s="22">
        <f>E23*('Generation MWHrs'!E23/('Generation MWHrs'!E23+'Generation MWHrs'!R23))</f>
        <v>493.80288696289</v>
      </c>
      <c r="S23" s="22">
        <f>F23*('Generation MWHrs'!F23/('Generation MWHrs'!F23+'Generation MWHrs'!S23))</f>
        <v>541.555786132812</v>
      </c>
      <c r="T23" s="22">
        <f>G23*('Generation MWHrs'!G23/('Generation MWHrs'!G23+'Generation MWHrs'!T23))</f>
        <v>537.942504882812</v>
      </c>
      <c r="U23" s="22">
        <f>H23*('Generation MWHrs'!H23/('Generation MWHrs'!H23+'Generation MWHrs'!U23))</f>
        <v>674.217224121093</v>
      </c>
      <c r="V23" s="22">
        <f>I23*('Generation MWHrs'!I23/('Generation MWHrs'!I23+'Generation MWHrs'!V23))</f>
        <v>1520.89794921875</v>
      </c>
      <c r="W23" s="22">
        <f>J23*('Generation MWHrs'!J23/('Generation MWHrs'!J23+'Generation MWHrs'!W23))</f>
        <v>1641.11206054687</v>
      </c>
      <c r="X23" s="22">
        <f>K23*('Generation MWHrs'!K23/('Generation MWHrs'!K23+'Generation MWHrs'!X23))</f>
        <v>209.150100708007</v>
      </c>
      <c r="Y23" s="22">
        <f>L23*('Generation MWHrs'!L23/('Generation MWHrs'!L23+'Generation MWHrs'!Y23))</f>
        <v>294.665496826171</v>
      </c>
      <c r="Z23" s="22">
        <f>M23*('Generation MWHrs'!M23/('Generation MWHrs'!M23+'Generation MWHrs'!Z23))</f>
        <v>304.41079711914</v>
      </c>
      <c r="AA23" s="22">
        <f>N23*('Generation MWHrs'!N23/('Generation MWHrs'!N23+'Generation MWHrs'!AA23))</f>
        <v>454.715789794921</v>
      </c>
      <c r="AB23" s="68">
        <f t="shared" si="6"/>
        <v>8040.339859008776</v>
      </c>
      <c r="AC23" s="22">
        <f>C23*('Generation MWHrs'!P23/('Generation MWHrs'!P23+'Generation MWHrs'!C23))</f>
        <v>0</v>
      </c>
      <c r="AD23" s="22">
        <f>D23*('Generation MWHrs'!Q23/('Generation MWHrs'!Q23+'Generation MWHrs'!D23))</f>
        <v>0</v>
      </c>
      <c r="AE23" s="22">
        <f>E23*('Generation MWHrs'!R23/('Generation MWHrs'!R23+'Generation MWHrs'!E23))</f>
        <v>0</v>
      </c>
      <c r="AF23" s="22">
        <f>F23*('Generation MWHrs'!S23/('Generation MWHrs'!S23+'Generation MWHrs'!F23))</f>
        <v>0</v>
      </c>
      <c r="AG23" s="22">
        <f>G23*('Generation MWHrs'!T23/('Generation MWHrs'!T23+'Generation MWHrs'!G23))</f>
        <v>0</v>
      </c>
      <c r="AH23" s="22">
        <f>H23*('Generation MWHrs'!U23/('Generation MWHrs'!U23+'Generation MWHrs'!H23))</f>
        <v>0</v>
      </c>
      <c r="AI23" s="22">
        <f>I23*('Generation MWHrs'!V23/('Generation MWHrs'!V23+'Generation MWHrs'!I23))</f>
        <v>0</v>
      </c>
      <c r="AJ23" s="22">
        <f>J23*('Generation MWHrs'!W23/('Generation MWHrs'!W23+'Generation MWHrs'!J23))</f>
        <v>0</v>
      </c>
      <c r="AK23" s="22">
        <f>K23*('Generation MWHrs'!X23/('Generation MWHrs'!X23+'Generation MWHrs'!K23))</f>
        <v>0</v>
      </c>
      <c r="AL23" s="22">
        <f>L23*('Generation MWHrs'!Y23/('Generation MWHrs'!Y23+'Generation MWHrs'!L23))</f>
        <v>0</v>
      </c>
      <c r="AM23" s="22">
        <f>M23*('Generation MWHrs'!Z23/('Generation MWHrs'!Z23+'Generation MWHrs'!M23))</f>
        <v>0</v>
      </c>
      <c r="AN23" s="22">
        <f>N23*('Generation MWHrs'!AA23/('Generation MWHrs'!AA23+'Generation MWHrs'!N23))</f>
        <v>0</v>
      </c>
      <c r="AO23" s="68">
        <f t="shared" si="7"/>
        <v>0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</row>
    <row r="24" spans="1:53" ht="12">
      <c r="A24" s="21" t="s">
        <v>10</v>
      </c>
      <c r="B24" s="21">
        <v>2008</v>
      </c>
      <c r="C24" s="22">
        <v>663.937683105468</v>
      </c>
      <c r="D24" s="22">
        <v>703.931579589843</v>
      </c>
      <c r="E24" s="22">
        <v>736.695129394531</v>
      </c>
      <c r="F24" s="22">
        <v>346.183502197265</v>
      </c>
      <c r="G24" s="22">
        <v>537.942504882812</v>
      </c>
      <c r="H24" s="22">
        <v>674.217224121093</v>
      </c>
      <c r="I24" s="22">
        <v>1520.89794921875</v>
      </c>
      <c r="J24" s="22">
        <v>1641.11206054687</v>
      </c>
      <c r="K24" s="22">
        <v>209.150100708007</v>
      </c>
      <c r="L24" s="22">
        <v>294.665496826171</v>
      </c>
      <c r="M24" s="22">
        <v>304.41079711914</v>
      </c>
      <c r="N24" s="22">
        <v>454.715789794921</v>
      </c>
      <c r="O24" s="68">
        <f t="shared" si="5"/>
        <v>8087.85981750487</v>
      </c>
      <c r="P24" s="22">
        <f>C24*('Generation MWHrs'!C24/('Generation MWHrs'!C24+'Generation MWHrs'!P24))</f>
        <v>663.937683105468</v>
      </c>
      <c r="Q24" s="22">
        <f>D24*('Generation MWHrs'!D24/('Generation MWHrs'!D24+'Generation MWHrs'!Q24))</f>
        <v>703.931579589843</v>
      </c>
      <c r="R24" s="22">
        <f>E24*('Generation MWHrs'!E24/('Generation MWHrs'!E24+'Generation MWHrs'!R24))</f>
        <v>736.695129394531</v>
      </c>
      <c r="S24" s="22">
        <f>F24*('Generation MWHrs'!F24/('Generation MWHrs'!F24+'Generation MWHrs'!S24))</f>
        <v>346.183502197265</v>
      </c>
      <c r="T24" s="22">
        <f>G24*('Generation MWHrs'!G24/('Generation MWHrs'!G24+'Generation MWHrs'!T24))</f>
        <v>537.942504882812</v>
      </c>
      <c r="U24" s="22">
        <f>H24*('Generation MWHrs'!H24/('Generation MWHrs'!H24+'Generation MWHrs'!U24))</f>
        <v>674.217224121093</v>
      </c>
      <c r="V24" s="22">
        <f>I24*('Generation MWHrs'!I24/('Generation MWHrs'!I24+'Generation MWHrs'!V24))</f>
        <v>1520.89794921875</v>
      </c>
      <c r="W24" s="22">
        <f>J24*('Generation MWHrs'!J24/('Generation MWHrs'!J24+'Generation MWHrs'!W24))</f>
        <v>1641.11206054687</v>
      </c>
      <c r="X24" s="22">
        <f>K24*('Generation MWHrs'!K24/('Generation MWHrs'!K24+'Generation MWHrs'!X24))</f>
        <v>209.150100708007</v>
      </c>
      <c r="Y24" s="22">
        <f>L24*('Generation MWHrs'!L24/('Generation MWHrs'!L24+'Generation MWHrs'!Y24))</f>
        <v>294.665496826171</v>
      </c>
      <c r="Z24" s="22">
        <f>M24*('Generation MWHrs'!M24/('Generation MWHrs'!M24+'Generation MWHrs'!Z24))</f>
        <v>304.41079711914</v>
      </c>
      <c r="AA24" s="22">
        <f>N24*('Generation MWHrs'!N24/('Generation MWHrs'!N24+'Generation MWHrs'!AA24))</f>
        <v>454.715789794921</v>
      </c>
      <c r="AB24" s="68">
        <f t="shared" si="6"/>
        <v>8087.85981750487</v>
      </c>
      <c r="AC24" s="22">
        <f>C24*('Generation MWHrs'!P24/('Generation MWHrs'!P24+'Generation MWHrs'!C24))</f>
        <v>0</v>
      </c>
      <c r="AD24" s="22">
        <f>D24*('Generation MWHrs'!Q24/('Generation MWHrs'!Q24+'Generation MWHrs'!D24))</f>
        <v>0</v>
      </c>
      <c r="AE24" s="22">
        <f>E24*('Generation MWHrs'!R24/('Generation MWHrs'!R24+'Generation MWHrs'!E24))</f>
        <v>0</v>
      </c>
      <c r="AF24" s="22">
        <f>F24*('Generation MWHrs'!S24/('Generation MWHrs'!S24+'Generation MWHrs'!F24))</f>
        <v>0</v>
      </c>
      <c r="AG24" s="22">
        <f>G24*('Generation MWHrs'!T24/('Generation MWHrs'!T24+'Generation MWHrs'!G24))</f>
        <v>0</v>
      </c>
      <c r="AH24" s="22">
        <f>H24*('Generation MWHrs'!U24/('Generation MWHrs'!U24+'Generation MWHrs'!H24))</f>
        <v>0</v>
      </c>
      <c r="AI24" s="22">
        <f>I24*('Generation MWHrs'!V24/('Generation MWHrs'!V24+'Generation MWHrs'!I24))</f>
        <v>0</v>
      </c>
      <c r="AJ24" s="22">
        <f>J24*('Generation MWHrs'!W24/('Generation MWHrs'!W24+'Generation MWHrs'!J24))</f>
        <v>0</v>
      </c>
      <c r="AK24" s="22">
        <f>K24*('Generation MWHrs'!X24/('Generation MWHrs'!X24+'Generation MWHrs'!K24))</f>
        <v>0</v>
      </c>
      <c r="AL24" s="22">
        <f>L24*('Generation MWHrs'!Y24/('Generation MWHrs'!Y24+'Generation MWHrs'!L24))</f>
        <v>0</v>
      </c>
      <c r="AM24" s="22">
        <f>M24*('Generation MWHrs'!Z24/('Generation MWHrs'!Z24+'Generation MWHrs'!M24))</f>
        <v>0</v>
      </c>
      <c r="AN24" s="22">
        <f>N24*('Generation MWHrs'!AA24/('Generation MWHrs'!AA24+'Generation MWHrs'!N24))</f>
        <v>0</v>
      </c>
      <c r="AO24" s="68">
        <f t="shared" si="7"/>
        <v>0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</row>
    <row r="25" spans="1:53" ht="12">
      <c r="A25" s="21" t="s">
        <v>11</v>
      </c>
      <c r="B25" s="21">
        <v>2008</v>
      </c>
      <c r="C25" s="22">
        <v>473.755493164062</v>
      </c>
      <c r="D25" s="22">
        <v>441.118896484375</v>
      </c>
      <c r="E25" s="22">
        <v>320.326110839843</v>
      </c>
      <c r="F25" s="22">
        <v>280.872589111328</v>
      </c>
      <c r="G25" s="22">
        <v>649.077026367187</v>
      </c>
      <c r="H25" s="22">
        <v>598.663208007812</v>
      </c>
      <c r="I25" s="22">
        <v>1425.28796386718</v>
      </c>
      <c r="J25" s="22">
        <v>1495.43298339843</v>
      </c>
      <c r="K25" s="22">
        <v>207.595397949218</v>
      </c>
      <c r="L25" s="22">
        <v>210.261901855468</v>
      </c>
      <c r="M25" s="22">
        <v>227.716003417968</v>
      </c>
      <c r="N25" s="22">
        <v>294.942993164062</v>
      </c>
      <c r="O25" s="68">
        <f t="shared" si="5"/>
        <v>6625.050567626932</v>
      </c>
      <c r="P25" s="22">
        <f>C25*('Generation MWHrs'!C25/('Generation MWHrs'!C25+'Generation MWHrs'!P25))</f>
        <v>473.755493164062</v>
      </c>
      <c r="Q25" s="22">
        <f>D25*('Generation MWHrs'!D25/('Generation MWHrs'!D25+'Generation MWHrs'!Q25))</f>
        <v>441.118896484375</v>
      </c>
      <c r="R25" s="22">
        <f>E25*('Generation MWHrs'!E25/('Generation MWHrs'!E25+'Generation MWHrs'!R25))</f>
        <v>320.326110839843</v>
      </c>
      <c r="S25" s="22">
        <f>F25*('Generation MWHrs'!F25/('Generation MWHrs'!F25+'Generation MWHrs'!S25))</f>
        <v>280.872589111328</v>
      </c>
      <c r="T25" s="22">
        <f>G25*('Generation MWHrs'!G25/('Generation MWHrs'!G25+'Generation MWHrs'!T25))</f>
        <v>649.077026367187</v>
      </c>
      <c r="U25" s="22">
        <f>H25*('Generation MWHrs'!H25/('Generation MWHrs'!H25+'Generation MWHrs'!U25))</f>
        <v>598.663208007812</v>
      </c>
      <c r="V25" s="22">
        <f>I25*('Generation MWHrs'!I25/('Generation MWHrs'!I25+'Generation MWHrs'!V25))</f>
        <v>1425.28796386718</v>
      </c>
      <c r="W25" s="22">
        <f>J25*('Generation MWHrs'!J25/('Generation MWHrs'!J25+'Generation MWHrs'!W25))</f>
        <v>1495.43298339843</v>
      </c>
      <c r="X25" s="22">
        <f>K25*('Generation MWHrs'!K25/('Generation MWHrs'!K25+'Generation MWHrs'!X25))</f>
        <v>207.595397949218</v>
      </c>
      <c r="Y25" s="22">
        <f>L25*('Generation MWHrs'!L25/('Generation MWHrs'!L25+'Generation MWHrs'!Y25))</f>
        <v>210.261901855468</v>
      </c>
      <c r="Z25" s="22">
        <f>M25*('Generation MWHrs'!M25/('Generation MWHrs'!M25+'Generation MWHrs'!Z25))</f>
        <v>227.716003417968</v>
      </c>
      <c r="AA25" s="22">
        <f>N25*('Generation MWHrs'!N25/('Generation MWHrs'!N25+'Generation MWHrs'!AA25))</f>
        <v>294.942993164062</v>
      </c>
      <c r="AB25" s="68">
        <f t="shared" si="6"/>
        <v>6625.050567626932</v>
      </c>
      <c r="AC25" s="22">
        <f>C25*('Generation MWHrs'!P25/('Generation MWHrs'!P25+'Generation MWHrs'!C25))</f>
        <v>0</v>
      </c>
      <c r="AD25" s="22">
        <f>D25*('Generation MWHrs'!Q25/('Generation MWHrs'!Q25+'Generation MWHrs'!D25))</f>
        <v>0</v>
      </c>
      <c r="AE25" s="22">
        <f>E25*('Generation MWHrs'!R25/('Generation MWHrs'!R25+'Generation MWHrs'!E25))</f>
        <v>0</v>
      </c>
      <c r="AF25" s="22">
        <f>F25*('Generation MWHrs'!S25/('Generation MWHrs'!S25+'Generation MWHrs'!F25))</f>
        <v>0</v>
      </c>
      <c r="AG25" s="22">
        <f>G25*('Generation MWHrs'!T25/('Generation MWHrs'!T25+'Generation MWHrs'!G25))</f>
        <v>0</v>
      </c>
      <c r="AH25" s="22">
        <f>H25*('Generation MWHrs'!U25/('Generation MWHrs'!U25+'Generation MWHrs'!H25))</f>
        <v>0</v>
      </c>
      <c r="AI25" s="22">
        <f>I25*('Generation MWHrs'!V25/('Generation MWHrs'!V25+'Generation MWHrs'!I25))</f>
        <v>0</v>
      </c>
      <c r="AJ25" s="22">
        <f>J25*('Generation MWHrs'!W25/('Generation MWHrs'!W25+'Generation MWHrs'!J25))</f>
        <v>0</v>
      </c>
      <c r="AK25" s="22">
        <f>K25*('Generation MWHrs'!X25/('Generation MWHrs'!X25+'Generation MWHrs'!K25))</f>
        <v>0</v>
      </c>
      <c r="AL25" s="22">
        <f>L25*('Generation MWHrs'!Y25/('Generation MWHrs'!Y25+'Generation MWHrs'!L25))</f>
        <v>0</v>
      </c>
      <c r="AM25" s="22">
        <f>M25*('Generation MWHrs'!Z25/('Generation MWHrs'!Z25+'Generation MWHrs'!M25))</f>
        <v>0</v>
      </c>
      <c r="AN25" s="22">
        <f>N25*('Generation MWHrs'!AA25/('Generation MWHrs'!AA25+'Generation MWHrs'!N25))</f>
        <v>0</v>
      </c>
      <c r="AO25" s="68">
        <f t="shared" si="7"/>
        <v>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</row>
    <row r="26" spans="1:53" ht="12">
      <c r="A26" s="21" t="s">
        <v>12</v>
      </c>
      <c r="B26" s="21">
        <v>2008</v>
      </c>
      <c r="C26" s="22">
        <v>668.861572265625</v>
      </c>
      <c r="D26" s="22">
        <v>709.501281738281</v>
      </c>
      <c r="E26" s="22">
        <v>503.463989257812</v>
      </c>
      <c r="F26" s="22">
        <v>395.472900390625</v>
      </c>
      <c r="G26" s="22">
        <v>767.589172363281</v>
      </c>
      <c r="H26" s="22">
        <v>728.093017578125</v>
      </c>
      <c r="I26" s="22">
        <v>1584.65795898437</v>
      </c>
      <c r="J26" s="22">
        <v>1700.68701171875</v>
      </c>
      <c r="K26" s="22">
        <v>234.262603759765</v>
      </c>
      <c r="L26" s="22">
        <v>328.415008544921</v>
      </c>
      <c r="M26" s="22">
        <v>328.855499267578</v>
      </c>
      <c r="N26" s="22">
        <v>491.039886474609</v>
      </c>
      <c r="O26" s="68">
        <f t="shared" si="5"/>
        <v>8440.899902343743</v>
      </c>
      <c r="P26" s="22">
        <f>C26*('Generation MWHrs'!C26/('Generation MWHrs'!C26+'Generation MWHrs'!P26))</f>
        <v>668.861572265625</v>
      </c>
      <c r="Q26" s="22"/>
      <c r="R26" s="22"/>
      <c r="S26" s="22"/>
      <c r="T26" s="22">
        <f>G26*('Generation MWHrs'!G26/('Generation MWHrs'!G26+'Generation MWHrs'!T26))</f>
        <v>767.589172363281</v>
      </c>
      <c r="U26" s="22">
        <f>H26*('Generation MWHrs'!H26/('Generation MWHrs'!H26+'Generation MWHrs'!U26))</f>
        <v>728.093017578125</v>
      </c>
      <c r="V26" s="22">
        <f>I26*('Generation MWHrs'!I26/('Generation MWHrs'!I26+'Generation MWHrs'!V26))</f>
        <v>1584.65795898437</v>
      </c>
      <c r="W26" s="22">
        <f>J26*('Generation MWHrs'!J26/('Generation MWHrs'!J26+'Generation MWHrs'!W26))</f>
        <v>1700.68701171875</v>
      </c>
      <c r="X26" s="22">
        <f>K26*('Generation MWHrs'!K26/('Generation MWHrs'!K26+'Generation MWHrs'!X26))</f>
        <v>234.262603759765</v>
      </c>
      <c r="Y26" s="22">
        <f>L26*('Generation MWHrs'!L26/('Generation MWHrs'!L26+'Generation MWHrs'!Y26))</f>
        <v>328.415008544921</v>
      </c>
      <c r="Z26" s="22">
        <f>M26*('Generation MWHrs'!M26/('Generation MWHrs'!M26+'Generation MWHrs'!Z26))</f>
        <v>328.855499267578</v>
      </c>
      <c r="AA26" s="22">
        <f>N26*('Generation MWHrs'!N26/('Generation MWHrs'!N26+'Generation MWHrs'!AA26))</f>
        <v>491.039886474609</v>
      </c>
      <c r="AB26" s="68">
        <f t="shared" si="6"/>
        <v>6832.461730957024</v>
      </c>
      <c r="AC26" s="22">
        <f>C26*('Generation MWHrs'!P26/('Generation MWHrs'!P26+'Generation MWHrs'!C26))</f>
        <v>0</v>
      </c>
      <c r="AD26" s="22"/>
      <c r="AE26" s="22"/>
      <c r="AF26" s="22"/>
      <c r="AG26" s="22">
        <f>G26*('Generation MWHrs'!T26/('Generation MWHrs'!T26+'Generation MWHrs'!G26))</f>
        <v>0</v>
      </c>
      <c r="AH26" s="22">
        <f>H26*('Generation MWHrs'!U26/('Generation MWHrs'!U26+'Generation MWHrs'!H26))</f>
        <v>0</v>
      </c>
      <c r="AI26" s="22">
        <f>I26*('Generation MWHrs'!V26/('Generation MWHrs'!V26+'Generation MWHrs'!I26))</f>
        <v>0</v>
      </c>
      <c r="AJ26" s="22">
        <f>J26*('Generation MWHrs'!W26/('Generation MWHrs'!W26+'Generation MWHrs'!J26))</f>
        <v>0</v>
      </c>
      <c r="AK26" s="22">
        <f>K26*('Generation MWHrs'!X26/('Generation MWHrs'!X26+'Generation MWHrs'!K26))</f>
        <v>0</v>
      </c>
      <c r="AL26" s="22">
        <f>L26*('Generation MWHrs'!Y26/('Generation MWHrs'!Y26+'Generation MWHrs'!L26))</f>
        <v>0</v>
      </c>
      <c r="AM26" s="22">
        <f>M26*('Generation MWHrs'!Z26/('Generation MWHrs'!Z26+'Generation MWHrs'!M26))</f>
        <v>0</v>
      </c>
      <c r="AN26" s="22">
        <f>N26*('Generation MWHrs'!AA26/('Generation MWHrs'!AA26+'Generation MWHrs'!N26))</f>
        <v>0</v>
      </c>
      <c r="AO26" s="68">
        <f t="shared" si="7"/>
        <v>0</v>
      </c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</row>
    <row r="27" spans="1:53" ht="12">
      <c r="A27" s="21" t="s">
        <v>13</v>
      </c>
      <c r="B27" s="21">
        <v>2008</v>
      </c>
      <c r="C27" s="22">
        <v>2090.23706054687</v>
      </c>
      <c r="D27" s="22">
        <v>1795.71496582031</v>
      </c>
      <c r="E27" s="22">
        <v>1447.62805175781</v>
      </c>
      <c r="F27" s="22">
        <v>1090.64904785156</v>
      </c>
      <c r="G27" s="22">
        <v>390.579895019531</v>
      </c>
      <c r="H27" s="22">
        <v>843.538391113281</v>
      </c>
      <c r="I27" s="22">
        <v>1807.41003417968</v>
      </c>
      <c r="J27" s="22">
        <v>1910.13696289062</v>
      </c>
      <c r="K27" s="22">
        <v>597.639221191406</v>
      </c>
      <c r="L27" s="22">
        <v>858.724609375</v>
      </c>
      <c r="M27" s="22">
        <v>873.935913085937</v>
      </c>
      <c r="N27" s="22">
        <v>1888.81701660156</v>
      </c>
      <c r="O27" s="68">
        <f t="shared" si="5"/>
        <v>15595.011169433566</v>
      </c>
      <c r="P27" s="22">
        <f>C27*('Generation MWHrs'!C27/('Generation MWHrs'!C27+'Generation MWHrs'!P27))</f>
        <v>2090.23706054687</v>
      </c>
      <c r="Q27" s="22">
        <f>D27*('Generation MWHrs'!D27/('Generation MWHrs'!D27+'Generation MWHrs'!Q27))</f>
        <v>1795.71496582031</v>
      </c>
      <c r="R27" s="22">
        <f>E27*('Generation MWHrs'!E27/('Generation MWHrs'!E27+'Generation MWHrs'!R27))</f>
        <v>1447.62805175781</v>
      </c>
      <c r="S27" s="22">
        <f>F27*('Generation MWHrs'!F27/('Generation MWHrs'!F27+'Generation MWHrs'!S27))</f>
        <v>1090.64904785156</v>
      </c>
      <c r="T27" s="22">
        <f>G27*('Generation MWHrs'!G27/('Generation MWHrs'!G27+'Generation MWHrs'!T27))</f>
        <v>390.579895019531</v>
      </c>
      <c r="U27" s="22">
        <f>H27*('Generation MWHrs'!H27/('Generation MWHrs'!H27+'Generation MWHrs'!U27))</f>
        <v>843.538391113281</v>
      </c>
      <c r="V27" s="22">
        <f>I27*('Generation MWHrs'!I27/('Generation MWHrs'!I27+'Generation MWHrs'!V27))</f>
        <v>1807.41003417968</v>
      </c>
      <c r="W27" s="22">
        <f>J27*('Generation MWHrs'!J27/('Generation MWHrs'!J27+'Generation MWHrs'!W27))</f>
        <v>1910.13696289062</v>
      </c>
      <c r="X27" s="22">
        <f>K27*('Generation MWHrs'!K27/('Generation MWHrs'!K27+'Generation MWHrs'!X27))</f>
        <v>597.639221191406</v>
      </c>
      <c r="Y27" s="22">
        <f>L27*('Generation MWHrs'!L27/('Generation MWHrs'!L27+'Generation MWHrs'!Y27))</f>
        <v>858.724609375</v>
      </c>
      <c r="Z27" s="22">
        <f>M27*('Generation MWHrs'!M27/('Generation MWHrs'!M27+'Generation MWHrs'!Z27))</f>
        <v>873.935913085937</v>
      </c>
      <c r="AA27" s="22">
        <f>N27*('Generation MWHrs'!N27/('Generation MWHrs'!N27+'Generation MWHrs'!AA27))</f>
        <v>1888.81701660156</v>
      </c>
      <c r="AB27" s="68">
        <f t="shared" si="6"/>
        <v>15595.011169433566</v>
      </c>
      <c r="AC27" s="22">
        <f>C27*('Generation MWHrs'!P27/('Generation MWHrs'!P27+'Generation MWHrs'!C27))</f>
        <v>0</v>
      </c>
      <c r="AD27" s="22">
        <f>D27*('Generation MWHrs'!Q27/('Generation MWHrs'!Q27+'Generation MWHrs'!D27))</f>
        <v>0</v>
      </c>
      <c r="AE27" s="22">
        <f>E27*('Generation MWHrs'!R27/('Generation MWHrs'!R27+'Generation MWHrs'!E27))</f>
        <v>0</v>
      </c>
      <c r="AF27" s="22">
        <f>F27*('Generation MWHrs'!S27/('Generation MWHrs'!S27+'Generation MWHrs'!F27))</f>
        <v>0</v>
      </c>
      <c r="AG27" s="22">
        <f>G27*('Generation MWHrs'!T27/('Generation MWHrs'!T27+'Generation MWHrs'!G27))</f>
        <v>0</v>
      </c>
      <c r="AH27" s="22">
        <f>H27*('Generation MWHrs'!U27/('Generation MWHrs'!U27+'Generation MWHrs'!H27))</f>
        <v>0</v>
      </c>
      <c r="AI27" s="22">
        <f>I27*('Generation MWHrs'!V27/('Generation MWHrs'!V27+'Generation MWHrs'!I27))</f>
        <v>0</v>
      </c>
      <c r="AJ27" s="22">
        <f>J27*('Generation MWHrs'!W27/('Generation MWHrs'!W27+'Generation MWHrs'!J27))</f>
        <v>0</v>
      </c>
      <c r="AK27" s="22">
        <f>K27*('Generation MWHrs'!X27/('Generation MWHrs'!X27+'Generation MWHrs'!K27))</f>
        <v>0</v>
      </c>
      <c r="AL27" s="22">
        <f>L27*('Generation MWHrs'!Y27/('Generation MWHrs'!Y27+'Generation MWHrs'!L27))</f>
        <v>0</v>
      </c>
      <c r="AM27" s="22">
        <f>M27*('Generation MWHrs'!Z27/('Generation MWHrs'!Z27+'Generation MWHrs'!M27))</f>
        <v>0</v>
      </c>
      <c r="AN27" s="22">
        <f>N27*('Generation MWHrs'!AA27/('Generation MWHrs'!AA27+'Generation MWHrs'!N27))</f>
        <v>0</v>
      </c>
      <c r="AO27" s="68">
        <f t="shared" si="7"/>
        <v>0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ht="12">
      <c r="A28" s="21" t="s">
        <v>14</v>
      </c>
      <c r="B28" s="21">
        <v>2008</v>
      </c>
      <c r="C28" s="22">
        <v>663.937683105468</v>
      </c>
      <c r="D28" s="22">
        <v>951.023620605468</v>
      </c>
      <c r="E28" s="22">
        <v>493.80288696289</v>
      </c>
      <c r="F28" s="22">
        <v>346.183502197265</v>
      </c>
      <c r="G28" s="22">
        <v>537.942504882812</v>
      </c>
      <c r="H28" s="22">
        <v>674.217224121093</v>
      </c>
      <c r="I28" s="22">
        <v>1520.89794921875</v>
      </c>
      <c r="J28" s="22">
        <v>1641.11206054687</v>
      </c>
      <c r="K28" s="22">
        <v>209.150100708007</v>
      </c>
      <c r="L28" s="22">
        <v>294.665496826171</v>
      </c>
      <c r="M28" s="22">
        <v>304.41079711914</v>
      </c>
      <c r="N28" s="22">
        <v>454.715789794921</v>
      </c>
      <c r="O28" s="68">
        <f t="shared" si="5"/>
        <v>8092.059616088854</v>
      </c>
      <c r="P28" s="22">
        <f>C28*('Generation MWHrs'!C28/('Generation MWHrs'!C28+'Generation MWHrs'!P28))</f>
        <v>663.937683105468</v>
      </c>
      <c r="Q28" s="22">
        <f>D28*('Generation MWHrs'!D28/('Generation MWHrs'!D28+'Generation MWHrs'!Q28))</f>
        <v>951.023620605468</v>
      </c>
      <c r="R28" s="22">
        <f>E28*('Generation MWHrs'!E28/('Generation MWHrs'!E28+'Generation MWHrs'!R28))</f>
        <v>493.80288696289</v>
      </c>
      <c r="S28" s="22">
        <f>F28*('Generation MWHrs'!F28/('Generation MWHrs'!F28+'Generation MWHrs'!S28))</f>
        <v>346.183502197265</v>
      </c>
      <c r="T28" s="22">
        <f>G28*('Generation MWHrs'!G28/('Generation MWHrs'!G28+'Generation MWHrs'!T28))</f>
        <v>537.942504882812</v>
      </c>
      <c r="U28" s="22">
        <f>H28*('Generation MWHrs'!H28/('Generation MWHrs'!H28+'Generation MWHrs'!U28))</f>
        <v>674.217224121093</v>
      </c>
      <c r="V28" s="22">
        <f>I28*('Generation MWHrs'!I28/('Generation MWHrs'!I28+'Generation MWHrs'!V28))</f>
        <v>1520.89794921875</v>
      </c>
      <c r="W28" s="22">
        <f>J28*('Generation MWHrs'!J28/('Generation MWHrs'!J28+'Generation MWHrs'!W28))</f>
        <v>1641.11206054687</v>
      </c>
      <c r="X28" s="22">
        <f>K28*('Generation MWHrs'!K28/('Generation MWHrs'!K28+'Generation MWHrs'!X28))</f>
        <v>209.150100708007</v>
      </c>
      <c r="Y28" s="22">
        <f>L28*('Generation MWHrs'!L28/('Generation MWHrs'!L28+'Generation MWHrs'!Y28))</f>
        <v>294.665496826171</v>
      </c>
      <c r="Z28" s="22">
        <f>M28*('Generation MWHrs'!M28/('Generation MWHrs'!M28+'Generation MWHrs'!Z28))</f>
        <v>304.41079711914</v>
      </c>
      <c r="AA28" s="22">
        <f>N28*('Generation MWHrs'!N28/('Generation MWHrs'!N28+'Generation MWHrs'!AA28))</f>
        <v>454.715789794921</v>
      </c>
      <c r="AB28" s="68">
        <f t="shared" si="6"/>
        <v>8092.059616088854</v>
      </c>
      <c r="AC28" s="22">
        <f>C28*('Generation MWHrs'!P28/('Generation MWHrs'!P28+'Generation MWHrs'!C28))</f>
        <v>0</v>
      </c>
      <c r="AD28" s="22">
        <f>D28*('Generation MWHrs'!Q28/('Generation MWHrs'!Q28+'Generation MWHrs'!D28))</f>
        <v>0</v>
      </c>
      <c r="AE28" s="22">
        <f>E28*('Generation MWHrs'!R28/('Generation MWHrs'!R28+'Generation MWHrs'!E28))</f>
        <v>0</v>
      </c>
      <c r="AF28" s="22">
        <f>F28*('Generation MWHrs'!S28/('Generation MWHrs'!S28+'Generation MWHrs'!F28))</f>
        <v>0</v>
      </c>
      <c r="AG28" s="22">
        <f>G28*('Generation MWHrs'!T28/('Generation MWHrs'!T28+'Generation MWHrs'!G28))</f>
        <v>0</v>
      </c>
      <c r="AH28" s="22">
        <f>H28*('Generation MWHrs'!U28/('Generation MWHrs'!U28+'Generation MWHrs'!H28))</f>
        <v>0</v>
      </c>
      <c r="AI28" s="22">
        <f>I28*('Generation MWHrs'!V28/('Generation MWHrs'!V28+'Generation MWHrs'!I28))</f>
        <v>0</v>
      </c>
      <c r="AJ28" s="22">
        <f>J28*('Generation MWHrs'!W28/('Generation MWHrs'!W28+'Generation MWHrs'!J28))</f>
        <v>0</v>
      </c>
      <c r="AK28" s="22">
        <f>K28*('Generation MWHrs'!X28/('Generation MWHrs'!X28+'Generation MWHrs'!K28))</f>
        <v>0</v>
      </c>
      <c r="AL28" s="22">
        <f>L28*('Generation MWHrs'!Y28/('Generation MWHrs'!Y28+'Generation MWHrs'!L28))</f>
        <v>0</v>
      </c>
      <c r="AM28" s="22">
        <f>M28*('Generation MWHrs'!Z28/('Generation MWHrs'!Z28+'Generation MWHrs'!M28))</f>
        <v>0</v>
      </c>
      <c r="AN28" s="22">
        <f>N28*('Generation MWHrs'!AA28/('Generation MWHrs'!AA28+'Generation MWHrs'!N28))</f>
        <v>0</v>
      </c>
      <c r="AO28" s="68">
        <f t="shared" si="7"/>
        <v>0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2:53" s="34" customFormat="1" ht="12.75" thickBot="1">
      <c r="B29" s="34" t="s">
        <v>25</v>
      </c>
      <c r="C29" s="35">
        <f aca="true" t="shared" si="8" ref="C29:AA29">SUM(C21:C28)</f>
        <v>73286.01483154297</v>
      </c>
      <c r="D29" s="35">
        <f t="shared" si="8"/>
        <v>71904.18090820312</v>
      </c>
      <c r="E29" s="35">
        <f t="shared" si="8"/>
        <v>66300.67022705078</v>
      </c>
      <c r="F29" s="35">
        <f t="shared" si="8"/>
        <v>137948.01889038086</v>
      </c>
      <c r="G29" s="35">
        <f t="shared" si="8"/>
        <v>73340.24157714844</v>
      </c>
      <c r="H29" s="35">
        <f t="shared" si="8"/>
        <v>70272.1474609375</v>
      </c>
      <c r="I29" s="35">
        <f t="shared" si="8"/>
        <v>78684.97949218747</v>
      </c>
      <c r="J29" s="35">
        <f t="shared" si="8"/>
        <v>81260.40368652342</v>
      </c>
      <c r="K29" s="35">
        <f t="shared" si="8"/>
        <v>68716.58815002441</v>
      </c>
      <c r="L29" s="35">
        <f t="shared" si="8"/>
        <v>71920.2183227539</v>
      </c>
      <c r="M29" s="35">
        <f t="shared" si="8"/>
        <v>76499.0503540039</v>
      </c>
      <c r="N29" s="35">
        <f t="shared" si="8"/>
        <v>76568.048828125</v>
      </c>
      <c r="O29" s="69">
        <f>SUM(O21:O28)</f>
        <v>946700.5627288818</v>
      </c>
      <c r="P29" s="35">
        <f t="shared" si="8"/>
        <v>61178.80752370543</v>
      </c>
      <c r="Q29" s="35">
        <f t="shared" si="8"/>
        <v>55100.296451750924</v>
      </c>
      <c r="R29" s="35">
        <f t="shared" si="8"/>
        <v>53833.147708926655</v>
      </c>
      <c r="S29" s="35">
        <f t="shared" si="8"/>
        <v>120085.77825198852</v>
      </c>
      <c r="T29" s="35">
        <f t="shared" si="8"/>
        <v>53506.67499474513</v>
      </c>
      <c r="U29" s="35">
        <f t="shared" si="8"/>
        <v>60181.263860828214</v>
      </c>
      <c r="V29" s="35">
        <f t="shared" si="8"/>
        <v>68770.4433036321</v>
      </c>
      <c r="W29" s="35">
        <f t="shared" si="8"/>
        <v>70218.10055688946</v>
      </c>
      <c r="X29" s="35">
        <f t="shared" si="8"/>
        <v>55209.33855264913</v>
      </c>
      <c r="Y29" s="35">
        <f t="shared" si="8"/>
        <v>54562.13994510768</v>
      </c>
      <c r="Z29" s="35">
        <f t="shared" si="8"/>
        <v>59117.997717588325</v>
      </c>
      <c r="AA29" s="35">
        <f t="shared" si="8"/>
        <v>63861.83654613199</v>
      </c>
      <c r="AB29" s="69">
        <f>SUM(AB21:AB28)</f>
        <v>775625.8254139435</v>
      </c>
      <c r="AC29" s="35">
        <f aca="true" t="shared" si="9" ref="AC29:AO29">SUM(AC21:AC28)</f>
        <v>12107.207307837538</v>
      </c>
      <c r="AD29" s="35">
        <f t="shared" si="9"/>
        <v>16094.383174713916</v>
      </c>
      <c r="AE29" s="35">
        <f t="shared" si="9"/>
        <v>11964.058528866311</v>
      </c>
      <c r="AF29" s="35">
        <f t="shared" si="9"/>
        <v>17466.76773800172</v>
      </c>
      <c r="AG29" s="35">
        <f t="shared" si="9"/>
        <v>19833.56658240331</v>
      </c>
      <c r="AH29" s="35">
        <f t="shared" si="9"/>
        <v>10090.883600109279</v>
      </c>
      <c r="AI29" s="35">
        <f t="shared" si="9"/>
        <v>9914.536188555376</v>
      </c>
      <c r="AJ29" s="35">
        <f t="shared" si="9"/>
        <v>11042.303129633941</v>
      </c>
      <c r="AK29" s="35">
        <f t="shared" si="9"/>
        <v>13507.249597375281</v>
      </c>
      <c r="AL29" s="35">
        <f t="shared" si="9"/>
        <v>17358.078377646227</v>
      </c>
      <c r="AM29" s="35">
        <f t="shared" si="9"/>
        <v>17381.052636415585</v>
      </c>
      <c r="AN29" s="35">
        <f t="shared" si="9"/>
        <v>12706.212281993014</v>
      </c>
      <c r="AO29" s="69">
        <f>SUM(AO21:AO28)</f>
        <v>169466.29914355153</v>
      </c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</row>
    <row r="30" spans="1:53" ht="12.75" thickTop="1">
      <c r="A30" s="21" t="s">
        <v>6</v>
      </c>
      <c r="B30" s="21">
        <v>2009</v>
      </c>
      <c r="C30" s="22">
        <v>41035.5390625</v>
      </c>
      <c r="D30" s="22">
        <v>41773.6796875</v>
      </c>
      <c r="E30" s="22">
        <v>38556.62109375</v>
      </c>
      <c r="F30" s="22">
        <v>81701.609375</v>
      </c>
      <c r="G30" s="22">
        <v>46612.80078125</v>
      </c>
      <c r="H30" s="22">
        <v>42140.3203125</v>
      </c>
      <c r="I30" s="22">
        <v>43976.8203125</v>
      </c>
      <c r="J30" s="22">
        <v>44667.30859375</v>
      </c>
      <c r="K30" s="22">
        <v>43830.98828125</v>
      </c>
      <c r="L30" s="22">
        <v>43126.578125</v>
      </c>
      <c r="M30" s="22">
        <v>45307.05859375</v>
      </c>
      <c r="N30" s="22">
        <v>47691.83984375</v>
      </c>
      <c r="O30" s="68">
        <f>SUM(C30:N30)</f>
        <v>560421.1640625</v>
      </c>
      <c r="P30" s="22">
        <f>C30*('Generation MWHrs'!C30/('Generation MWHrs'!C30+'Generation MWHrs'!P30))</f>
        <v>40210.50152535187</v>
      </c>
      <c r="Q30" s="22">
        <f>D30*('Generation MWHrs'!D30/('Generation MWHrs'!D30+'Generation MWHrs'!Q30))</f>
        <v>40231.12380671434</v>
      </c>
      <c r="R30" s="22">
        <f>E30*('Generation MWHrs'!E30/('Generation MWHrs'!E30+'Generation MWHrs'!R30))</f>
        <v>37116.82715648324</v>
      </c>
      <c r="S30" s="22">
        <f>F30*('Generation MWHrs'!F30/('Generation MWHrs'!F30+'Generation MWHrs'!S30))</f>
        <v>74208.9280603583</v>
      </c>
      <c r="T30" s="22">
        <f>G30*('Generation MWHrs'!G30/('Generation MWHrs'!G30+'Generation MWHrs'!T30))</f>
        <v>40622.3941730284</v>
      </c>
      <c r="U30" s="22">
        <f>H30*('Generation MWHrs'!H30/('Generation MWHrs'!H30+'Generation MWHrs'!U30))</f>
        <v>40135.80770394774</v>
      </c>
      <c r="V30" s="22">
        <f>I30*('Generation MWHrs'!I30/('Generation MWHrs'!I30+'Generation MWHrs'!V30))</f>
        <v>42220.69353517988</v>
      </c>
      <c r="W30" s="22">
        <f>J30*('Generation MWHrs'!J30/('Generation MWHrs'!J30+'Generation MWHrs'!W30))</f>
        <v>42746.86667939769</v>
      </c>
      <c r="X30" s="22">
        <f>K30*('Generation MWHrs'!K30/('Generation MWHrs'!K30+'Generation MWHrs'!X30))</f>
        <v>40282.149515535515</v>
      </c>
      <c r="Y30" s="22">
        <f>L30*('Generation MWHrs'!L30/('Generation MWHrs'!L30+'Generation MWHrs'!Y30))</f>
        <v>39805.73984910262</v>
      </c>
      <c r="Z30" s="22">
        <f>M30*('Generation MWHrs'!M30/('Generation MWHrs'!M30+'Generation MWHrs'!Z30))</f>
        <v>42320.162787179084</v>
      </c>
      <c r="AA30" s="22">
        <f>N30*('Generation MWHrs'!N30/('Generation MWHrs'!N30+'Generation MWHrs'!AA30))</f>
        <v>46580.99706382767</v>
      </c>
      <c r="AB30" s="68">
        <f>SUM(P30:AA30)</f>
        <v>526482.1918561064</v>
      </c>
      <c r="AC30" s="22">
        <f>C30*('Generation MWHrs'!P30/('Generation MWHrs'!P30+'Generation MWHrs'!C30))</f>
        <v>825.0375371481265</v>
      </c>
      <c r="AD30" s="22">
        <f>D30*('Generation MWHrs'!Q30/('Generation MWHrs'!Q30+'Generation MWHrs'!D30))</f>
        <v>1542.5558807856569</v>
      </c>
      <c r="AE30" s="22">
        <f>E30*('Generation MWHrs'!R30/('Generation MWHrs'!R30+'Generation MWHrs'!E30))</f>
        <v>1439.7939372667602</v>
      </c>
      <c r="AF30" s="22">
        <f>F30*('Generation MWHrs'!S30/('Generation MWHrs'!S30+'Generation MWHrs'!F30))</f>
        <v>7492.681314641688</v>
      </c>
      <c r="AG30" s="22">
        <f>G30*('Generation MWHrs'!T30/('Generation MWHrs'!T30+'Generation MWHrs'!G30))</f>
        <v>5990.406608221604</v>
      </c>
      <c r="AH30" s="22">
        <f>H30*('Generation MWHrs'!U30/('Generation MWHrs'!U30+'Generation MWHrs'!H30))</f>
        <v>2004.5126085522584</v>
      </c>
      <c r="AI30" s="22">
        <f>I30*('Generation MWHrs'!V30/('Generation MWHrs'!V30+'Generation MWHrs'!I30))</f>
        <v>1756.1267773201241</v>
      </c>
      <c r="AJ30" s="22">
        <f>J30*('Generation MWHrs'!W30/('Generation MWHrs'!W30+'Generation MWHrs'!J30))</f>
        <v>1920.4419143523094</v>
      </c>
      <c r="AK30" s="22">
        <f>K30*('Generation MWHrs'!X30/('Generation MWHrs'!X30+'Generation MWHrs'!K30))</f>
        <v>3548.838765714492</v>
      </c>
      <c r="AL30" s="22">
        <f>L30*('Generation MWHrs'!Y30/('Generation MWHrs'!Y30+'Generation MWHrs'!L30))</f>
        <v>3320.838275897376</v>
      </c>
      <c r="AM30" s="22">
        <f>M30*('Generation MWHrs'!Z30/('Generation MWHrs'!Z30+'Generation MWHrs'!M30))</f>
        <v>2986.8958065709103</v>
      </c>
      <c r="AN30" s="22">
        <f>N30*('Generation MWHrs'!AA30/('Generation MWHrs'!AA30+'Generation MWHrs'!N30))</f>
        <v>1110.8427799223282</v>
      </c>
      <c r="AO30" s="68">
        <f>SUM(AC30:AN30)</f>
        <v>33938.972206393635</v>
      </c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</row>
    <row r="31" spans="1:53" ht="12">
      <c r="A31" s="21" t="s">
        <v>8</v>
      </c>
      <c r="B31" s="21">
        <v>2009</v>
      </c>
      <c r="C31" s="22">
        <v>25571.7890625</v>
      </c>
      <c r="D31" s="22">
        <v>26362.7109375</v>
      </c>
      <c r="E31" s="22">
        <v>29439.1796875</v>
      </c>
      <c r="F31" s="22">
        <v>26432.560546875</v>
      </c>
      <c r="G31" s="22">
        <v>28065.849609375</v>
      </c>
      <c r="H31" s="22">
        <v>24507.310546875</v>
      </c>
      <c r="I31" s="22">
        <v>26421.400390625</v>
      </c>
      <c r="J31" s="22">
        <v>28402.1796875</v>
      </c>
      <c r="K31" s="22">
        <v>25792.58984375</v>
      </c>
      <c r="L31" s="22">
        <v>27019.25</v>
      </c>
      <c r="M31" s="22">
        <v>26392.30078125</v>
      </c>
      <c r="N31" s="22">
        <v>27821.849609375</v>
      </c>
      <c r="O31" s="68">
        <f t="shared" si="5"/>
        <v>322228.970703125</v>
      </c>
      <c r="P31" s="22">
        <f>C31*('Generation MWHrs'!C31/('Generation MWHrs'!C31+'Generation MWHrs'!P31))</f>
        <v>14976.69965664198</v>
      </c>
      <c r="Q31" s="22">
        <f>D31*('Generation MWHrs'!D31/('Generation MWHrs'!D31+'Generation MWHrs'!Q31))</f>
        <v>13017.52439934399</v>
      </c>
      <c r="R31" s="22">
        <f>E31*('Generation MWHrs'!E31/('Generation MWHrs'!E31+'Generation MWHrs'!R31))</f>
        <v>15029.712611231786</v>
      </c>
      <c r="S31" s="22">
        <f>F31*('Generation MWHrs'!F31/('Generation MWHrs'!F31+'Generation MWHrs'!S31))</f>
        <v>20780.605777435405</v>
      </c>
      <c r="T31" s="22">
        <f>G31*('Generation MWHrs'!G31/('Generation MWHrs'!G31+'Generation MWHrs'!T31))</f>
        <v>12649.568675706063</v>
      </c>
      <c r="U31" s="22">
        <f>H31*('Generation MWHrs'!H31/('Generation MWHrs'!H31+'Generation MWHrs'!U31))</f>
        <v>16273.362536136572</v>
      </c>
      <c r="V31" s="22">
        <f>I31*('Generation MWHrs'!I31/('Generation MWHrs'!I31+'Generation MWHrs'!V31))</f>
        <v>18112.96842015853</v>
      </c>
      <c r="W31" s="22">
        <f>J31*('Generation MWHrs'!J31/('Generation MWHrs'!J31+'Generation MWHrs'!W31))</f>
        <v>18615.188074763264</v>
      </c>
      <c r="X31" s="22">
        <f>K31*('Generation MWHrs'!K31/('Generation MWHrs'!K31+'Generation MWHrs'!X31))</f>
        <v>14657.374580392965</v>
      </c>
      <c r="Y31" s="22">
        <f>L31*('Generation MWHrs'!L31/('Generation MWHrs'!L31+'Generation MWHrs'!Y31))</f>
        <v>12013.384685930627</v>
      </c>
      <c r="Z31" s="22">
        <f>M31*('Generation MWHrs'!M31/('Generation MWHrs'!M31+'Generation MWHrs'!Z31))</f>
        <v>12094.262940484157</v>
      </c>
      <c r="AA31" s="22">
        <f>N31*('Generation MWHrs'!N31/('Generation MWHrs'!N31+'Generation MWHrs'!AA31))</f>
        <v>16216.32923434704</v>
      </c>
      <c r="AB31" s="68">
        <f t="shared" si="6"/>
        <v>184436.98159257238</v>
      </c>
      <c r="AC31" s="22">
        <f>C31*('Generation MWHrs'!P31/('Generation MWHrs'!P31+'Generation MWHrs'!C31))</f>
        <v>10595.089405858022</v>
      </c>
      <c r="AD31" s="22">
        <f>D31*('Generation MWHrs'!Q31/('Generation MWHrs'!Q31+'Generation MWHrs'!D31))</f>
        <v>13345.18653815601</v>
      </c>
      <c r="AE31" s="22">
        <f>E31*('Generation MWHrs'!R31/('Generation MWHrs'!R31+'Generation MWHrs'!E31))</f>
        <v>14409.467076268214</v>
      </c>
      <c r="AF31" s="22">
        <f>F31*('Generation MWHrs'!S31/('Generation MWHrs'!S31+'Generation MWHrs'!F31))</f>
        <v>5651.954769439594</v>
      </c>
      <c r="AG31" s="22">
        <f>G31*('Generation MWHrs'!T31/('Generation MWHrs'!T31+'Generation MWHrs'!G31))</f>
        <v>15416.280933668935</v>
      </c>
      <c r="AH31" s="22">
        <f>H31*('Generation MWHrs'!U31/('Generation MWHrs'!U31+'Generation MWHrs'!H31))</f>
        <v>8233.948010738428</v>
      </c>
      <c r="AI31" s="22">
        <f>I31*('Generation MWHrs'!V31/('Generation MWHrs'!V31+'Generation MWHrs'!I31))</f>
        <v>8308.431970466476</v>
      </c>
      <c r="AJ31" s="22">
        <f>J31*('Generation MWHrs'!W31/('Generation MWHrs'!W31+'Generation MWHrs'!J31))</f>
        <v>9786.991612736732</v>
      </c>
      <c r="AK31" s="22">
        <f>K31*('Generation MWHrs'!X31/('Generation MWHrs'!X31+'Generation MWHrs'!K31))</f>
        <v>11135.215263357037</v>
      </c>
      <c r="AL31" s="22">
        <f>L31*('Generation MWHrs'!Y31/('Generation MWHrs'!Y31+'Generation MWHrs'!L31))</f>
        <v>15005.865314069373</v>
      </c>
      <c r="AM31" s="22">
        <f>M31*('Generation MWHrs'!Z31/('Generation MWHrs'!Z31+'Generation MWHrs'!M31))</f>
        <v>14298.037840765843</v>
      </c>
      <c r="AN31" s="22">
        <f>N31*('Generation MWHrs'!AA31/('Generation MWHrs'!AA31+'Generation MWHrs'!N31))</f>
        <v>11605.520375027963</v>
      </c>
      <c r="AO31" s="68">
        <f t="shared" si="7"/>
        <v>137791.98911055265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</row>
    <row r="32" spans="1:53" ht="12">
      <c r="A32" s="21" t="s">
        <v>9</v>
      </c>
      <c r="B32" s="21">
        <v>2009</v>
      </c>
      <c r="C32" s="22">
        <v>720.372497558593</v>
      </c>
      <c r="D32" s="22">
        <v>810.385009765625</v>
      </c>
      <c r="E32" s="22">
        <v>551.1162109375</v>
      </c>
      <c r="F32" s="22">
        <v>367.953186035156</v>
      </c>
      <c r="G32" s="22">
        <v>710.005187988281</v>
      </c>
      <c r="H32" s="22">
        <v>775.815124511718</v>
      </c>
      <c r="I32" s="22">
        <v>1626.59704589843</v>
      </c>
      <c r="J32" s="22">
        <v>1684.90502929687</v>
      </c>
      <c r="K32" s="22">
        <v>216.72900390625</v>
      </c>
      <c r="L32" s="22">
        <v>302.832092285156</v>
      </c>
      <c r="M32" s="22">
        <v>331.849609375</v>
      </c>
      <c r="N32" s="22">
        <v>496.189697265625</v>
      </c>
      <c r="O32" s="68">
        <f t="shared" si="5"/>
        <v>8594.749694824204</v>
      </c>
      <c r="P32" s="22">
        <f>C32*('Generation MWHrs'!C32/('Generation MWHrs'!C32+'Generation MWHrs'!P32))</f>
        <v>720.372497558593</v>
      </c>
      <c r="Q32" s="22">
        <f>D32*('Generation MWHrs'!D32/('Generation MWHrs'!D32+'Generation MWHrs'!Q32))</f>
        <v>810.385009765625</v>
      </c>
      <c r="R32" s="22">
        <f>E32*('Generation MWHrs'!E32/('Generation MWHrs'!E32+'Generation MWHrs'!R32))</f>
        <v>551.1162109375</v>
      </c>
      <c r="S32" s="22">
        <f>F32*('Generation MWHrs'!F32/('Generation MWHrs'!F32+'Generation MWHrs'!S32))</f>
        <v>367.953186035156</v>
      </c>
      <c r="T32" s="22">
        <f>G32*('Generation MWHrs'!G32/('Generation MWHrs'!G32+'Generation MWHrs'!T32))</f>
        <v>710.005187988281</v>
      </c>
      <c r="U32" s="22">
        <f>H32*('Generation MWHrs'!H32/('Generation MWHrs'!H32+'Generation MWHrs'!U32))</f>
        <v>775.815124511718</v>
      </c>
      <c r="V32" s="22">
        <f>I32*('Generation MWHrs'!I32/('Generation MWHrs'!I32+'Generation MWHrs'!V32))</f>
        <v>1626.59704589843</v>
      </c>
      <c r="W32" s="22">
        <f>J32*('Generation MWHrs'!J32/('Generation MWHrs'!J32+'Generation MWHrs'!W32))</f>
        <v>1684.90502929687</v>
      </c>
      <c r="X32" s="22">
        <f>K32*('Generation MWHrs'!K32/('Generation MWHrs'!K32+'Generation MWHrs'!X32))</f>
        <v>216.72900390625</v>
      </c>
      <c r="Y32" s="22">
        <f>L32*('Generation MWHrs'!L32/('Generation MWHrs'!L32+'Generation MWHrs'!Y32))</f>
        <v>302.832092285156</v>
      </c>
      <c r="Z32" s="22">
        <f>M32*('Generation MWHrs'!M32/('Generation MWHrs'!M32+'Generation MWHrs'!Z32))</f>
        <v>331.849609375</v>
      </c>
      <c r="AA32" s="22">
        <f>N32*('Generation MWHrs'!N32/('Generation MWHrs'!N32+'Generation MWHrs'!AA32))</f>
        <v>496.189697265625</v>
      </c>
      <c r="AB32" s="68">
        <f t="shared" si="6"/>
        <v>8594.749694824204</v>
      </c>
      <c r="AC32" s="22">
        <f>C32*('Generation MWHrs'!P32/('Generation MWHrs'!P32+'Generation MWHrs'!C32))</f>
        <v>0</v>
      </c>
      <c r="AD32" s="22">
        <f>D32*('Generation MWHrs'!Q32/('Generation MWHrs'!Q32+'Generation MWHrs'!D32))</f>
        <v>0</v>
      </c>
      <c r="AE32" s="22">
        <f>E32*('Generation MWHrs'!R32/('Generation MWHrs'!R32+'Generation MWHrs'!E32))</f>
        <v>0</v>
      </c>
      <c r="AF32" s="22">
        <f>F32*('Generation MWHrs'!S32/('Generation MWHrs'!S32+'Generation MWHrs'!F32))</f>
        <v>0</v>
      </c>
      <c r="AG32" s="22">
        <f>G32*('Generation MWHrs'!T32/('Generation MWHrs'!T32+'Generation MWHrs'!G32))</f>
        <v>0</v>
      </c>
      <c r="AH32" s="22">
        <f>H32*('Generation MWHrs'!U32/('Generation MWHrs'!U32+'Generation MWHrs'!H32))</f>
        <v>0</v>
      </c>
      <c r="AI32" s="22">
        <f>I32*('Generation MWHrs'!V32/('Generation MWHrs'!V32+'Generation MWHrs'!I32))</f>
        <v>0</v>
      </c>
      <c r="AJ32" s="22">
        <f>J32*('Generation MWHrs'!W32/('Generation MWHrs'!W32+'Generation MWHrs'!J32))</f>
        <v>0</v>
      </c>
      <c r="AK32" s="22">
        <f>K32*('Generation MWHrs'!X32/('Generation MWHrs'!X32+'Generation MWHrs'!K32))</f>
        <v>0</v>
      </c>
      <c r="AL32" s="22">
        <f>L32*('Generation MWHrs'!Y32/('Generation MWHrs'!Y32+'Generation MWHrs'!L32))</f>
        <v>0</v>
      </c>
      <c r="AM32" s="22">
        <f>M32*('Generation MWHrs'!Z32/('Generation MWHrs'!Z32+'Generation MWHrs'!M32))</f>
        <v>0</v>
      </c>
      <c r="AN32" s="22">
        <f>N32*('Generation MWHrs'!AA32/('Generation MWHrs'!AA32+'Generation MWHrs'!N32))</f>
        <v>0</v>
      </c>
      <c r="AO32" s="68">
        <f t="shared" si="7"/>
        <v>0</v>
      </c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53" ht="12">
      <c r="A33" s="21" t="s">
        <v>10</v>
      </c>
      <c r="B33" s="21">
        <v>2009</v>
      </c>
      <c r="C33" s="22">
        <v>720.372497558593</v>
      </c>
      <c r="D33" s="22">
        <v>810.385009765625</v>
      </c>
      <c r="E33" s="22">
        <v>551.1162109375</v>
      </c>
      <c r="F33" s="22">
        <v>367.953186035156</v>
      </c>
      <c r="G33" s="22">
        <v>710.005187988281</v>
      </c>
      <c r="H33" s="22">
        <v>775.815124511718</v>
      </c>
      <c r="I33" s="22">
        <v>1626.59704589843</v>
      </c>
      <c r="J33" s="22">
        <v>1684.90502929687</v>
      </c>
      <c r="K33" s="22">
        <v>216.72900390625</v>
      </c>
      <c r="L33" s="22">
        <v>302.832092285156</v>
      </c>
      <c r="M33" s="22">
        <v>331.849609375</v>
      </c>
      <c r="N33" s="22">
        <v>496.189697265625</v>
      </c>
      <c r="O33" s="68">
        <f t="shared" si="5"/>
        <v>8594.749694824204</v>
      </c>
      <c r="P33" s="22">
        <f>C33*('Generation MWHrs'!C33/('Generation MWHrs'!C33+'Generation MWHrs'!P33))</f>
        <v>720.372497558593</v>
      </c>
      <c r="Q33" s="22">
        <f>D33*('Generation MWHrs'!D33/('Generation MWHrs'!D33+'Generation MWHrs'!Q33))</f>
        <v>810.385009765625</v>
      </c>
      <c r="R33" s="22">
        <f>E33*('Generation MWHrs'!E33/('Generation MWHrs'!E33+'Generation MWHrs'!R33))</f>
        <v>551.1162109375</v>
      </c>
      <c r="S33" s="22">
        <f>F33*('Generation MWHrs'!F33/('Generation MWHrs'!F33+'Generation MWHrs'!S33))</f>
        <v>367.953186035156</v>
      </c>
      <c r="T33" s="22">
        <f>G33*('Generation MWHrs'!G33/('Generation MWHrs'!G33+'Generation MWHrs'!T33))</f>
        <v>710.005187988281</v>
      </c>
      <c r="U33" s="22">
        <f>H33*('Generation MWHrs'!H33/('Generation MWHrs'!H33+'Generation MWHrs'!U33))</f>
        <v>775.815124511718</v>
      </c>
      <c r="V33" s="22">
        <f>I33*('Generation MWHrs'!I33/('Generation MWHrs'!I33+'Generation MWHrs'!V33))</f>
        <v>1626.59704589843</v>
      </c>
      <c r="W33" s="22">
        <f>J33*('Generation MWHrs'!J33/('Generation MWHrs'!J33+'Generation MWHrs'!W33))</f>
        <v>1684.90502929687</v>
      </c>
      <c r="X33" s="22">
        <f>K33*('Generation MWHrs'!K33/('Generation MWHrs'!K33+'Generation MWHrs'!X33))</f>
        <v>216.72900390625</v>
      </c>
      <c r="Y33" s="22">
        <f>L33*('Generation MWHrs'!L33/('Generation MWHrs'!L33+'Generation MWHrs'!Y33))</f>
        <v>302.832092285156</v>
      </c>
      <c r="Z33" s="22">
        <f>M33*('Generation MWHrs'!M33/('Generation MWHrs'!M33+'Generation MWHrs'!Z33))</f>
        <v>331.849609375</v>
      </c>
      <c r="AA33" s="22">
        <f>N33*('Generation MWHrs'!N33/('Generation MWHrs'!N33+'Generation MWHrs'!AA33))</f>
        <v>496.189697265625</v>
      </c>
      <c r="AB33" s="68">
        <f t="shared" si="6"/>
        <v>8594.749694824204</v>
      </c>
      <c r="AC33" s="22">
        <f>C33*('Generation MWHrs'!P33/('Generation MWHrs'!P33+'Generation MWHrs'!C33))</f>
        <v>0</v>
      </c>
      <c r="AD33" s="22">
        <f>D33*('Generation MWHrs'!Q33/('Generation MWHrs'!Q33+'Generation MWHrs'!D33))</f>
        <v>0</v>
      </c>
      <c r="AE33" s="22">
        <f>E33*('Generation MWHrs'!R33/('Generation MWHrs'!R33+'Generation MWHrs'!E33))</f>
        <v>0</v>
      </c>
      <c r="AF33" s="22">
        <f>F33*('Generation MWHrs'!S33/('Generation MWHrs'!S33+'Generation MWHrs'!F33))</f>
        <v>0</v>
      </c>
      <c r="AG33" s="22">
        <f>G33*('Generation MWHrs'!T33/('Generation MWHrs'!T33+'Generation MWHrs'!G33))</f>
        <v>0</v>
      </c>
      <c r="AH33" s="22">
        <f>H33*('Generation MWHrs'!U33/('Generation MWHrs'!U33+'Generation MWHrs'!H33))</f>
        <v>0</v>
      </c>
      <c r="AI33" s="22">
        <f>I33*('Generation MWHrs'!V33/('Generation MWHrs'!V33+'Generation MWHrs'!I33))</f>
        <v>0</v>
      </c>
      <c r="AJ33" s="22">
        <f>J33*('Generation MWHrs'!W33/('Generation MWHrs'!W33+'Generation MWHrs'!J33))</f>
        <v>0</v>
      </c>
      <c r="AK33" s="22">
        <f>K33*('Generation MWHrs'!X33/('Generation MWHrs'!X33+'Generation MWHrs'!K33))</f>
        <v>0</v>
      </c>
      <c r="AL33" s="22">
        <f>L33*('Generation MWHrs'!Y33/('Generation MWHrs'!Y33+'Generation MWHrs'!L33))</f>
        <v>0</v>
      </c>
      <c r="AM33" s="22">
        <f>M33*('Generation MWHrs'!Z33/('Generation MWHrs'!Z33+'Generation MWHrs'!M33))</f>
        <v>0</v>
      </c>
      <c r="AN33" s="22">
        <f>N33*('Generation MWHrs'!AA33/('Generation MWHrs'!AA33+'Generation MWHrs'!N33))</f>
        <v>0</v>
      </c>
      <c r="AO33" s="68">
        <f t="shared" si="7"/>
        <v>0</v>
      </c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</row>
    <row r="34" spans="1:53" ht="12">
      <c r="A34" s="21" t="s">
        <v>11</v>
      </c>
      <c r="B34" s="21">
        <v>2009</v>
      </c>
      <c r="C34" s="22">
        <v>528.629516601562</v>
      </c>
      <c r="D34" s="22">
        <v>506.405609130859</v>
      </c>
      <c r="E34" s="22">
        <v>348.134307861328</v>
      </c>
      <c r="F34" s="22">
        <v>478.020599365234</v>
      </c>
      <c r="G34" s="22">
        <v>456.311798095703</v>
      </c>
      <c r="H34" s="22">
        <v>685.763488769531</v>
      </c>
      <c r="I34" s="22">
        <v>1537.46704101562</v>
      </c>
      <c r="J34" s="22">
        <v>1547.47094726562</v>
      </c>
      <c r="K34" s="22">
        <v>215.957000732421</v>
      </c>
      <c r="L34" s="22">
        <v>225.145294189453</v>
      </c>
      <c r="M34" s="22">
        <v>252.126800537109</v>
      </c>
      <c r="N34" s="22">
        <v>346.587799072265</v>
      </c>
      <c r="O34" s="68">
        <f t="shared" si="5"/>
        <v>7128.020202636704</v>
      </c>
      <c r="P34" s="22">
        <f>C34*('Generation MWHrs'!C34/('Generation MWHrs'!C34+'Generation MWHrs'!P34))</f>
        <v>528.629516601562</v>
      </c>
      <c r="Q34" s="22">
        <f>D34*('Generation MWHrs'!D34/('Generation MWHrs'!D34+'Generation MWHrs'!Q34))</f>
        <v>506.405609130859</v>
      </c>
      <c r="R34" s="22">
        <f>E34*('Generation MWHrs'!E34/('Generation MWHrs'!E34+'Generation MWHrs'!R34))</f>
        <v>348.134307861328</v>
      </c>
      <c r="S34" s="22">
        <f>F34*('Generation MWHrs'!F34/('Generation MWHrs'!F34+'Generation MWHrs'!S34))</f>
        <v>478.020599365234</v>
      </c>
      <c r="T34" s="22">
        <f>G34*('Generation MWHrs'!G34/('Generation MWHrs'!G34+'Generation MWHrs'!T34))</f>
        <v>456.311798095703</v>
      </c>
      <c r="U34" s="22">
        <f>H34*('Generation MWHrs'!H34/('Generation MWHrs'!H34+'Generation MWHrs'!U34))</f>
        <v>685.763488769531</v>
      </c>
      <c r="V34" s="22">
        <f>I34*('Generation MWHrs'!I34/('Generation MWHrs'!I34+'Generation MWHrs'!V34))</f>
        <v>1537.46704101562</v>
      </c>
      <c r="W34" s="22">
        <f>J34*('Generation MWHrs'!J34/('Generation MWHrs'!J34+'Generation MWHrs'!W34))</f>
        <v>1547.47094726562</v>
      </c>
      <c r="X34" s="22">
        <f>K34*('Generation MWHrs'!K34/('Generation MWHrs'!K34+'Generation MWHrs'!X34))</f>
        <v>215.957000732421</v>
      </c>
      <c r="Y34" s="22">
        <f>L34*('Generation MWHrs'!L34/('Generation MWHrs'!L34+'Generation MWHrs'!Y34))</f>
        <v>225.145294189453</v>
      </c>
      <c r="Z34" s="22">
        <f>M34*('Generation MWHrs'!M34/('Generation MWHrs'!M34+'Generation MWHrs'!Z34))</f>
        <v>252.126800537109</v>
      </c>
      <c r="AA34" s="22">
        <f>N34*('Generation MWHrs'!N34/('Generation MWHrs'!N34+'Generation MWHrs'!AA34))</f>
        <v>346.587799072265</v>
      </c>
      <c r="AB34" s="68">
        <f t="shared" si="6"/>
        <v>7128.020202636704</v>
      </c>
      <c r="AC34" s="22">
        <f>C34*('Generation MWHrs'!P34/('Generation MWHrs'!P34+'Generation MWHrs'!C34))</f>
        <v>0</v>
      </c>
      <c r="AD34" s="22">
        <f>D34*('Generation MWHrs'!Q34/('Generation MWHrs'!Q34+'Generation MWHrs'!D34))</f>
        <v>0</v>
      </c>
      <c r="AE34" s="22">
        <f>E34*('Generation MWHrs'!R34/('Generation MWHrs'!R34+'Generation MWHrs'!E34))</f>
        <v>0</v>
      </c>
      <c r="AF34" s="22">
        <f>F34*('Generation MWHrs'!S34/('Generation MWHrs'!S34+'Generation MWHrs'!F34))</f>
        <v>0</v>
      </c>
      <c r="AG34" s="22">
        <f>G34*('Generation MWHrs'!T34/('Generation MWHrs'!T34+'Generation MWHrs'!G34))</f>
        <v>0</v>
      </c>
      <c r="AH34" s="22">
        <f>H34*('Generation MWHrs'!U34/('Generation MWHrs'!U34+'Generation MWHrs'!H34))</f>
        <v>0</v>
      </c>
      <c r="AI34" s="22">
        <f>I34*('Generation MWHrs'!V34/('Generation MWHrs'!V34+'Generation MWHrs'!I34))</f>
        <v>0</v>
      </c>
      <c r="AJ34" s="22">
        <f>J34*('Generation MWHrs'!W34/('Generation MWHrs'!W34+'Generation MWHrs'!J34))</f>
        <v>0</v>
      </c>
      <c r="AK34" s="22">
        <f>K34*('Generation MWHrs'!X34/('Generation MWHrs'!X34+'Generation MWHrs'!K34))</f>
        <v>0</v>
      </c>
      <c r="AL34" s="22">
        <f>L34*('Generation MWHrs'!Y34/('Generation MWHrs'!Y34+'Generation MWHrs'!L34))</f>
        <v>0</v>
      </c>
      <c r="AM34" s="22">
        <f>M34*('Generation MWHrs'!Z34/('Generation MWHrs'!Z34+'Generation MWHrs'!M34))</f>
        <v>0</v>
      </c>
      <c r="AN34" s="22">
        <f>N34*('Generation MWHrs'!AA34/('Generation MWHrs'!AA34+'Generation MWHrs'!N34))</f>
        <v>0</v>
      </c>
      <c r="AO34" s="68">
        <f t="shared" si="7"/>
        <v>0</v>
      </c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</row>
    <row r="35" spans="1:53" ht="12">
      <c r="A35" s="21" t="s">
        <v>12</v>
      </c>
      <c r="B35" s="21">
        <v>2009</v>
      </c>
      <c r="C35" s="22">
        <v>750.811828613281</v>
      </c>
      <c r="D35" s="22">
        <v>852.726318359375</v>
      </c>
      <c r="E35" s="22">
        <v>590.54052734375</v>
      </c>
      <c r="F35" s="22">
        <v>492.509002685546</v>
      </c>
      <c r="G35" s="22">
        <v>793.645385742187</v>
      </c>
      <c r="H35" s="22">
        <v>901.545593261718</v>
      </c>
      <c r="I35" s="22">
        <v>1771.31604003906</v>
      </c>
      <c r="J35" s="22">
        <v>1804.01293945312</v>
      </c>
      <c r="K35" s="22">
        <v>300.353210449218</v>
      </c>
      <c r="L35" s="22">
        <v>372.888000488281</v>
      </c>
      <c r="M35" s="22">
        <v>385.866485595703</v>
      </c>
      <c r="N35" s="22">
        <v>574.849426269531</v>
      </c>
      <c r="O35" s="68">
        <f t="shared" si="5"/>
        <v>9591.064758300772</v>
      </c>
      <c r="P35" s="22">
        <f>C35*('Generation MWHrs'!C35/('Generation MWHrs'!C35+'Generation MWHrs'!P35))</f>
        <v>750.811828613281</v>
      </c>
      <c r="Q35" s="22">
        <f>D35*('Generation MWHrs'!D35/('Generation MWHrs'!D35+'Generation MWHrs'!Q35))</f>
        <v>852.726318359375</v>
      </c>
      <c r="R35" s="22">
        <f>E35*('Generation MWHrs'!E35/('Generation MWHrs'!E35+'Generation MWHrs'!R35))</f>
        <v>590.54052734375</v>
      </c>
      <c r="S35" s="22">
        <f>F35*('Generation MWHrs'!F35/('Generation MWHrs'!F35+'Generation MWHrs'!S35))</f>
        <v>492.509002685546</v>
      </c>
      <c r="T35" s="22">
        <f>G35*('Generation MWHrs'!G35/('Generation MWHrs'!G35+'Generation MWHrs'!T35))</f>
        <v>793.645385742187</v>
      </c>
      <c r="U35" s="22">
        <f>H35*('Generation MWHrs'!H35/('Generation MWHrs'!H35+'Generation MWHrs'!U35))</f>
        <v>901.545593261718</v>
      </c>
      <c r="V35" s="22">
        <f>I35*('Generation MWHrs'!I35/('Generation MWHrs'!I35+'Generation MWHrs'!V35))</f>
        <v>1771.31604003906</v>
      </c>
      <c r="W35" s="22">
        <f>J35*('Generation MWHrs'!J35/('Generation MWHrs'!J35+'Generation MWHrs'!W35))</f>
        <v>1804.01293945312</v>
      </c>
      <c r="X35" s="22">
        <f>K35*('Generation MWHrs'!K35/('Generation MWHrs'!K35+'Generation MWHrs'!X35))</f>
        <v>300.353210449218</v>
      </c>
      <c r="Y35" s="22">
        <f>L35*('Generation MWHrs'!L35/('Generation MWHrs'!L35+'Generation MWHrs'!Y35))</f>
        <v>372.888000488281</v>
      </c>
      <c r="Z35" s="22">
        <f>M35*('Generation MWHrs'!M35/('Generation MWHrs'!M35+'Generation MWHrs'!Z35))</f>
        <v>385.866485595703</v>
      </c>
      <c r="AA35" s="22">
        <f>N35*('Generation MWHrs'!N35/('Generation MWHrs'!N35+'Generation MWHrs'!AA35))</f>
        <v>574.849426269531</v>
      </c>
      <c r="AB35" s="68">
        <f t="shared" si="6"/>
        <v>9591.064758300772</v>
      </c>
      <c r="AC35" s="22">
        <f>C35*('Generation MWHrs'!P35/('Generation MWHrs'!P35+'Generation MWHrs'!C35))</f>
        <v>0</v>
      </c>
      <c r="AD35" s="22">
        <f>D35*('Generation MWHrs'!Q35/('Generation MWHrs'!Q35+'Generation MWHrs'!D35))</f>
        <v>0</v>
      </c>
      <c r="AE35" s="22">
        <f>E35*('Generation MWHrs'!R35/('Generation MWHrs'!R35+'Generation MWHrs'!E35))</f>
        <v>0</v>
      </c>
      <c r="AF35" s="22">
        <f>F35*('Generation MWHrs'!S35/('Generation MWHrs'!S35+'Generation MWHrs'!F35))</f>
        <v>0</v>
      </c>
      <c r="AG35" s="22">
        <f>G35*('Generation MWHrs'!T35/('Generation MWHrs'!T35+'Generation MWHrs'!G35))</f>
        <v>0</v>
      </c>
      <c r="AH35" s="22">
        <f>H35*('Generation MWHrs'!U35/('Generation MWHrs'!U35+'Generation MWHrs'!H35))</f>
        <v>0</v>
      </c>
      <c r="AI35" s="22">
        <f>I35*('Generation MWHrs'!V35/('Generation MWHrs'!V35+'Generation MWHrs'!I35))</f>
        <v>0</v>
      </c>
      <c r="AJ35" s="22">
        <f>J35*('Generation MWHrs'!W35/('Generation MWHrs'!W35+'Generation MWHrs'!J35))</f>
        <v>0</v>
      </c>
      <c r="AK35" s="22">
        <f>K35*('Generation MWHrs'!X35/('Generation MWHrs'!X35+'Generation MWHrs'!K35))</f>
        <v>0</v>
      </c>
      <c r="AL35" s="22">
        <f>L35*('Generation MWHrs'!Y35/('Generation MWHrs'!Y35+'Generation MWHrs'!L35))</f>
        <v>0</v>
      </c>
      <c r="AM35" s="22">
        <f>M35*('Generation MWHrs'!Z35/('Generation MWHrs'!Z35+'Generation MWHrs'!M35))</f>
        <v>0</v>
      </c>
      <c r="AN35" s="22">
        <f>N35*('Generation MWHrs'!AA35/('Generation MWHrs'!AA35+'Generation MWHrs'!N35))</f>
        <v>0</v>
      </c>
      <c r="AO35" s="68">
        <f t="shared" si="7"/>
        <v>0</v>
      </c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</row>
    <row r="36" spans="1:53" ht="12">
      <c r="A36" s="21" t="s">
        <v>13</v>
      </c>
      <c r="B36" s="21">
        <v>2009</v>
      </c>
      <c r="C36" s="22">
        <v>2935.64892578125</v>
      </c>
      <c r="D36" s="22">
        <v>2684.7509765625</v>
      </c>
      <c r="E36" s="22">
        <v>2454.18798828125</v>
      </c>
      <c r="F36" s="22">
        <v>1780.86499023437</v>
      </c>
      <c r="G36" s="22">
        <v>1001.47302246093</v>
      </c>
      <c r="H36" s="22">
        <v>1040.17199707031</v>
      </c>
      <c r="I36" s="22">
        <v>2034.43896484375</v>
      </c>
      <c r="J36" s="22">
        <v>1981.32604980468</v>
      </c>
      <c r="K36" s="22">
        <v>700.96142578125</v>
      </c>
      <c r="L36" s="22">
        <v>883.101318359375</v>
      </c>
      <c r="M36" s="22">
        <v>1065.25500488281</v>
      </c>
      <c r="N36" s="22">
        <v>1978.55102539062</v>
      </c>
      <c r="O36" s="68">
        <f t="shared" si="5"/>
        <v>20540.731689453096</v>
      </c>
      <c r="P36" s="22">
        <f>C36*('Generation MWHrs'!C36/('Generation MWHrs'!C36+'Generation MWHrs'!P36))</f>
        <v>2935.64892578125</v>
      </c>
      <c r="Q36" s="22">
        <f>D36*('Generation MWHrs'!D36/('Generation MWHrs'!D36+'Generation MWHrs'!Q36))</f>
        <v>2684.7509765625</v>
      </c>
      <c r="R36" s="22">
        <f>E36*('Generation MWHrs'!E36/('Generation MWHrs'!E36+'Generation MWHrs'!R36))</f>
        <v>2454.18798828125</v>
      </c>
      <c r="S36" s="22">
        <f>F36*('Generation MWHrs'!F36/('Generation MWHrs'!F36+'Generation MWHrs'!S36))</f>
        <v>1780.86499023437</v>
      </c>
      <c r="T36" s="22">
        <f>G36*('Generation MWHrs'!G36/('Generation MWHrs'!G36+'Generation MWHrs'!T36))</f>
        <v>1001.47302246093</v>
      </c>
      <c r="U36" s="22">
        <f>H36*('Generation MWHrs'!H36/('Generation MWHrs'!H36+'Generation MWHrs'!U36))</f>
        <v>1040.17199707031</v>
      </c>
      <c r="V36" s="22">
        <f>I36*('Generation MWHrs'!I36/('Generation MWHrs'!I36+'Generation MWHrs'!V36))</f>
        <v>2034.43896484375</v>
      </c>
      <c r="W36" s="22">
        <f>J36*('Generation MWHrs'!J36/('Generation MWHrs'!J36+'Generation MWHrs'!W36))</f>
        <v>1981.32604980468</v>
      </c>
      <c r="X36" s="22">
        <f>K36*('Generation MWHrs'!K36/('Generation MWHrs'!K36+'Generation MWHrs'!X36))</f>
        <v>700.96142578125</v>
      </c>
      <c r="Y36" s="22">
        <f>L36*('Generation MWHrs'!L36/('Generation MWHrs'!L36+'Generation MWHrs'!Y36))</f>
        <v>883.101318359375</v>
      </c>
      <c r="Z36" s="22">
        <f>M36*('Generation MWHrs'!M36/('Generation MWHrs'!M36+'Generation MWHrs'!Z36))</f>
        <v>1065.25500488281</v>
      </c>
      <c r="AA36" s="22">
        <f>N36*('Generation MWHrs'!N36/('Generation MWHrs'!N36+'Generation MWHrs'!AA36))</f>
        <v>1978.55102539062</v>
      </c>
      <c r="AB36" s="68">
        <f t="shared" si="6"/>
        <v>20540.731689453096</v>
      </c>
      <c r="AC36" s="22">
        <f>C36*('Generation MWHrs'!P36/('Generation MWHrs'!P36+'Generation MWHrs'!C36))</f>
        <v>0</v>
      </c>
      <c r="AD36" s="22">
        <f>D36*('Generation MWHrs'!Q36/('Generation MWHrs'!Q36+'Generation MWHrs'!D36))</f>
        <v>0</v>
      </c>
      <c r="AE36" s="22">
        <f>E36*('Generation MWHrs'!R36/('Generation MWHrs'!R36+'Generation MWHrs'!E36))</f>
        <v>0</v>
      </c>
      <c r="AF36" s="22">
        <f>F36*('Generation MWHrs'!S36/('Generation MWHrs'!S36+'Generation MWHrs'!F36))</f>
        <v>0</v>
      </c>
      <c r="AG36" s="22">
        <f>G36*('Generation MWHrs'!T36/('Generation MWHrs'!T36+'Generation MWHrs'!G36))</f>
        <v>0</v>
      </c>
      <c r="AH36" s="22">
        <f>H36*('Generation MWHrs'!U36/('Generation MWHrs'!U36+'Generation MWHrs'!H36))</f>
        <v>0</v>
      </c>
      <c r="AI36" s="22">
        <f>I36*('Generation MWHrs'!V36/('Generation MWHrs'!V36+'Generation MWHrs'!I36))</f>
        <v>0</v>
      </c>
      <c r="AJ36" s="22">
        <f>J36*('Generation MWHrs'!W36/('Generation MWHrs'!W36+'Generation MWHrs'!J36))</f>
        <v>0</v>
      </c>
      <c r="AK36" s="22">
        <f>K36*('Generation MWHrs'!X36/('Generation MWHrs'!X36+'Generation MWHrs'!K36))</f>
        <v>0</v>
      </c>
      <c r="AL36" s="22">
        <f>L36*('Generation MWHrs'!Y36/('Generation MWHrs'!Y36+'Generation MWHrs'!L36))</f>
        <v>0</v>
      </c>
      <c r="AM36" s="22">
        <f>M36*('Generation MWHrs'!Z36/('Generation MWHrs'!Z36+'Generation MWHrs'!M36))</f>
        <v>0</v>
      </c>
      <c r="AN36" s="22">
        <f>N36*('Generation MWHrs'!AA36/('Generation MWHrs'!AA36+'Generation MWHrs'!N36))</f>
        <v>0</v>
      </c>
      <c r="AO36" s="68">
        <f t="shared" si="7"/>
        <v>0</v>
      </c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</row>
    <row r="37" spans="1:53" ht="12">
      <c r="A37" s="21" t="s">
        <v>14</v>
      </c>
      <c r="B37" s="21">
        <v>2009</v>
      </c>
      <c r="C37" s="22">
        <v>720.372497558593</v>
      </c>
      <c r="D37" s="22">
        <v>810.385009765625</v>
      </c>
      <c r="E37" s="22">
        <v>551.1162109375</v>
      </c>
      <c r="F37" s="22">
        <v>367.953186035156</v>
      </c>
      <c r="G37" s="22">
        <v>710.005187988281</v>
      </c>
      <c r="H37" s="22">
        <v>775.815124511718</v>
      </c>
      <c r="I37" s="22">
        <v>1626.59704589843</v>
      </c>
      <c r="J37" s="22">
        <v>1684.90502929687</v>
      </c>
      <c r="K37" s="22">
        <v>216.72900390625</v>
      </c>
      <c r="L37" s="22">
        <v>302.832092285156</v>
      </c>
      <c r="M37" s="22">
        <v>331.849609375</v>
      </c>
      <c r="N37" s="22">
        <v>496.189697265625</v>
      </c>
      <c r="O37" s="68">
        <f t="shared" si="5"/>
        <v>8594.749694824204</v>
      </c>
      <c r="P37" s="22">
        <f>C37*('Generation MWHrs'!C37/('Generation MWHrs'!C37+'Generation MWHrs'!P37))</f>
        <v>720.372497558593</v>
      </c>
      <c r="Q37" s="22">
        <f>D37*('Generation MWHrs'!D37/('Generation MWHrs'!D37+'Generation MWHrs'!Q37))</f>
        <v>810.385009765625</v>
      </c>
      <c r="R37" s="22">
        <f>E37*('Generation MWHrs'!E37/('Generation MWHrs'!E37+'Generation MWHrs'!R37))</f>
        <v>551.1162109375</v>
      </c>
      <c r="S37" s="22">
        <f>F37*('Generation MWHrs'!F37/('Generation MWHrs'!F37+'Generation MWHrs'!S37))</f>
        <v>367.953186035156</v>
      </c>
      <c r="T37" s="22">
        <f>G37*('Generation MWHrs'!G37/('Generation MWHrs'!G37+'Generation MWHrs'!T37))</f>
        <v>710.005187988281</v>
      </c>
      <c r="U37" s="22">
        <f>H37*('Generation MWHrs'!H37/('Generation MWHrs'!H37+'Generation MWHrs'!U37))</f>
        <v>775.815124511718</v>
      </c>
      <c r="V37" s="22">
        <f>I37*('Generation MWHrs'!I37/('Generation MWHrs'!I37+'Generation MWHrs'!V37))</f>
        <v>1626.59704589843</v>
      </c>
      <c r="W37" s="22">
        <f>J37*('Generation MWHrs'!J37/('Generation MWHrs'!J37+'Generation MWHrs'!W37))</f>
        <v>1684.90502929687</v>
      </c>
      <c r="X37" s="22">
        <f>K37*('Generation MWHrs'!K37/('Generation MWHrs'!K37+'Generation MWHrs'!X37))</f>
        <v>216.72900390625</v>
      </c>
      <c r="Y37" s="22">
        <f>L37*('Generation MWHrs'!L37/('Generation MWHrs'!L37+'Generation MWHrs'!Y37))</f>
        <v>302.832092285156</v>
      </c>
      <c r="Z37" s="22">
        <f>M37*('Generation MWHrs'!M37/('Generation MWHrs'!M37+'Generation MWHrs'!Z37))</f>
        <v>331.849609375</v>
      </c>
      <c r="AA37" s="22">
        <f>N37*('Generation MWHrs'!N37/('Generation MWHrs'!N37+'Generation MWHrs'!AA37))</f>
        <v>496.189697265625</v>
      </c>
      <c r="AB37" s="68">
        <f t="shared" si="6"/>
        <v>8594.749694824204</v>
      </c>
      <c r="AC37" s="22">
        <f>C37*('Generation MWHrs'!P37/('Generation MWHrs'!P37+'Generation MWHrs'!C37))</f>
        <v>0</v>
      </c>
      <c r="AD37" s="22">
        <f>D37*('Generation MWHrs'!Q37/('Generation MWHrs'!Q37+'Generation MWHrs'!D37))</f>
        <v>0</v>
      </c>
      <c r="AE37" s="22">
        <f>E37*('Generation MWHrs'!R37/('Generation MWHrs'!R37+'Generation MWHrs'!E37))</f>
        <v>0</v>
      </c>
      <c r="AF37" s="22">
        <f>F37*('Generation MWHrs'!S37/('Generation MWHrs'!S37+'Generation MWHrs'!F37))</f>
        <v>0</v>
      </c>
      <c r="AG37" s="22">
        <f>G37*('Generation MWHrs'!T37/('Generation MWHrs'!T37+'Generation MWHrs'!G37))</f>
        <v>0</v>
      </c>
      <c r="AH37" s="22">
        <f>H37*('Generation MWHrs'!U37/('Generation MWHrs'!U37+'Generation MWHrs'!H37))</f>
        <v>0</v>
      </c>
      <c r="AI37" s="22">
        <f>I37*('Generation MWHrs'!V37/('Generation MWHrs'!V37+'Generation MWHrs'!I37))</f>
        <v>0</v>
      </c>
      <c r="AJ37" s="22">
        <f>J37*('Generation MWHrs'!W37/('Generation MWHrs'!W37+'Generation MWHrs'!J37))</f>
        <v>0</v>
      </c>
      <c r="AK37" s="22">
        <f>K37*('Generation MWHrs'!X37/('Generation MWHrs'!X37+'Generation MWHrs'!K37))</f>
        <v>0</v>
      </c>
      <c r="AL37" s="22">
        <f>L37*('Generation MWHrs'!Y37/('Generation MWHrs'!Y37+'Generation MWHrs'!L37))</f>
        <v>0</v>
      </c>
      <c r="AM37" s="22">
        <f>M37*('Generation MWHrs'!Z37/('Generation MWHrs'!Z37+'Generation MWHrs'!M37))</f>
        <v>0</v>
      </c>
      <c r="AN37" s="22">
        <f>N37*('Generation MWHrs'!AA37/('Generation MWHrs'!AA37+'Generation MWHrs'!N37))</f>
        <v>0</v>
      </c>
      <c r="AO37" s="68">
        <f t="shared" si="7"/>
        <v>0</v>
      </c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</row>
    <row r="38" spans="2:53" s="34" customFormat="1" ht="12.75" thickBot="1">
      <c r="B38" s="34" t="s">
        <v>25</v>
      </c>
      <c r="C38" s="35">
        <f aca="true" t="shared" si="10" ref="C38:AB39">SUM(C30:C37)</f>
        <v>72983.53588867188</v>
      </c>
      <c r="D38" s="35">
        <f t="shared" si="10"/>
        <v>74611.42855834961</v>
      </c>
      <c r="E38" s="35">
        <f t="shared" si="10"/>
        <v>73042.01223754883</v>
      </c>
      <c r="F38" s="35">
        <f t="shared" si="10"/>
        <v>111989.42407226562</v>
      </c>
      <c r="G38" s="35">
        <f t="shared" si="10"/>
        <v>79060.09616088866</v>
      </c>
      <c r="H38" s="35">
        <f t="shared" si="10"/>
        <v>71602.55731201172</v>
      </c>
      <c r="I38" s="35">
        <f t="shared" si="10"/>
        <v>80621.2338867187</v>
      </c>
      <c r="J38" s="35">
        <f t="shared" si="10"/>
        <v>83457.01330566405</v>
      </c>
      <c r="K38" s="35">
        <f t="shared" si="10"/>
        <v>71491.03677368164</v>
      </c>
      <c r="L38" s="35">
        <f t="shared" si="10"/>
        <v>72535.45901489258</v>
      </c>
      <c r="M38" s="35">
        <f t="shared" si="10"/>
        <v>74398.15649414062</v>
      </c>
      <c r="N38" s="35">
        <f t="shared" si="10"/>
        <v>79902.2467956543</v>
      </c>
      <c r="O38" s="69">
        <f t="shared" si="10"/>
        <v>945694.2005004883</v>
      </c>
      <c r="P38" s="35">
        <f t="shared" si="10"/>
        <v>61563.408945665724</v>
      </c>
      <c r="Q38" s="35">
        <f t="shared" si="10"/>
        <v>59723.686139407946</v>
      </c>
      <c r="R38" s="35">
        <f t="shared" si="10"/>
        <v>57192.75122401385</v>
      </c>
      <c r="S38" s="35">
        <f t="shared" si="10"/>
        <v>98844.78798818434</v>
      </c>
      <c r="T38" s="35">
        <f t="shared" si="10"/>
        <v>57653.408618998124</v>
      </c>
      <c r="U38" s="35">
        <f t="shared" si="10"/>
        <v>61364.09669272103</v>
      </c>
      <c r="V38" s="35">
        <f t="shared" si="10"/>
        <v>70556.67513893211</v>
      </c>
      <c r="W38" s="35">
        <f t="shared" si="10"/>
        <v>71749.57977857499</v>
      </c>
      <c r="X38" s="35">
        <f t="shared" si="10"/>
        <v>56806.98274461012</v>
      </c>
      <c r="Y38" s="35">
        <f t="shared" si="10"/>
        <v>54208.755424925825</v>
      </c>
      <c r="Z38" s="35">
        <f t="shared" si="10"/>
        <v>57113.22284680387</v>
      </c>
      <c r="AA38" s="35">
        <f t="shared" si="10"/>
        <v>67185.883640704</v>
      </c>
      <c r="AB38" s="69">
        <f t="shared" si="10"/>
        <v>773963.2391835421</v>
      </c>
      <c r="AC38" s="35">
        <f aca="true" t="shared" si="11" ref="AC38:AO38">SUM(AC30:AC37)</f>
        <v>11420.126943006147</v>
      </c>
      <c r="AD38" s="35">
        <f t="shared" si="11"/>
        <v>14887.742418941667</v>
      </c>
      <c r="AE38" s="35">
        <f t="shared" si="11"/>
        <v>15849.261013534975</v>
      </c>
      <c r="AF38" s="35">
        <f t="shared" si="11"/>
        <v>13144.636084081281</v>
      </c>
      <c r="AG38" s="35">
        <f t="shared" si="11"/>
        <v>21406.68754189054</v>
      </c>
      <c r="AH38" s="35">
        <f t="shared" si="11"/>
        <v>10238.460619290687</v>
      </c>
      <c r="AI38" s="35">
        <f t="shared" si="11"/>
        <v>10064.5587477866</v>
      </c>
      <c r="AJ38" s="35">
        <f t="shared" si="11"/>
        <v>11707.433527089042</v>
      </c>
      <c r="AK38" s="35">
        <f t="shared" si="11"/>
        <v>14684.054029071529</v>
      </c>
      <c r="AL38" s="35">
        <f t="shared" si="11"/>
        <v>18326.70358996675</v>
      </c>
      <c r="AM38" s="35">
        <f t="shared" si="11"/>
        <v>17284.93364733675</v>
      </c>
      <c r="AN38" s="35">
        <f t="shared" si="11"/>
        <v>12716.363154950292</v>
      </c>
      <c r="AO38" s="69">
        <f t="shared" si="11"/>
        <v>171730.96131694628</v>
      </c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</row>
    <row r="39" ht="12.75" thickTop="1"/>
  </sheetData>
  <printOptions horizontalCentered="1" verticalCentered="1"/>
  <pageMargins left="0.25" right="0.25" top="0.5" bottom="0.25" header="0.5" footer="0.5"/>
  <pageSetup horizontalDpi="600" verticalDpi="600" orientation="landscape" scale="74" r:id="rId1"/>
  <colBreaks count="2" manualBreakCount="2">
    <brk id="15" max="37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SheetLayoutView="100" workbookViewId="0" topLeftCell="A1">
      <pane xSplit="2" ySplit="2" topLeftCell="P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2.8515625" style="0" customWidth="1"/>
    <col min="2" max="2" width="5.00390625" style="0" bestFit="1" customWidth="1"/>
    <col min="3" max="14" width="8.7109375" style="7" bestFit="1" customWidth="1"/>
    <col min="15" max="15" width="10.140625" style="7" bestFit="1" customWidth="1"/>
    <col min="16" max="16" width="9.421875" style="0" bestFit="1" customWidth="1"/>
    <col min="20" max="22" width="9.421875" style="0" bestFit="1" customWidth="1"/>
    <col min="23" max="27" width="7.7109375" style="0" bestFit="1" customWidth="1"/>
    <col min="28" max="28" width="8.7109375" style="0" bestFit="1" customWidth="1"/>
  </cols>
  <sheetData>
    <row r="1" spans="1:28" ht="12.75">
      <c r="A1" s="12" t="s">
        <v>24</v>
      </c>
      <c r="C1" s="77" t="s">
        <v>2</v>
      </c>
      <c r="D1" s="77" t="s">
        <v>2</v>
      </c>
      <c r="E1" s="77" t="s">
        <v>2</v>
      </c>
      <c r="F1" s="77" t="s">
        <v>2</v>
      </c>
      <c r="G1" s="77" t="s">
        <v>2</v>
      </c>
      <c r="H1" s="77" t="s">
        <v>2</v>
      </c>
      <c r="I1" s="77" t="s">
        <v>2</v>
      </c>
      <c r="J1" s="77" t="s">
        <v>2</v>
      </c>
      <c r="K1" s="77" t="s">
        <v>2</v>
      </c>
      <c r="L1" s="77" t="s">
        <v>2</v>
      </c>
      <c r="M1" s="77" t="s">
        <v>2</v>
      </c>
      <c r="N1" s="77" t="s">
        <v>2</v>
      </c>
      <c r="O1" s="78" t="s">
        <v>3</v>
      </c>
      <c r="P1" s="81" t="s">
        <v>4</v>
      </c>
      <c r="Q1" s="81" t="s">
        <v>4</v>
      </c>
      <c r="R1" s="81" t="s">
        <v>4</v>
      </c>
      <c r="S1" s="81" t="s">
        <v>4</v>
      </c>
      <c r="T1" s="81" t="s">
        <v>4</v>
      </c>
      <c r="U1" s="81" t="s">
        <v>4</v>
      </c>
      <c r="V1" s="81" t="s">
        <v>4</v>
      </c>
      <c r="W1" s="81" t="s">
        <v>4</v>
      </c>
      <c r="X1" s="81" t="s">
        <v>4</v>
      </c>
      <c r="Y1" s="81" t="s">
        <v>4</v>
      </c>
      <c r="Z1" s="81" t="s">
        <v>4</v>
      </c>
      <c r="AA1" s="81" t="s">
        <v>4</v>
      </c>
      <c r="AB1" s="84" t="s">
        <v>5</v>
      </c>
    </row>
    <row r="2" spans="1:28" s="6" customFormat="1" ht="12.75">
      <c r="A2" s="13" t="s">
        <v>0</v>
      </c>
      <c r="B2" s="13" t="s">
        <v>1</v>
      </c>
      <c r="C2" s="79">
        <v>1</v>
      </c>
      <c r="D2" s="79">
        <v>2</v>
      </c>
      <c r="E2" s="79">
        <v>3</v>
      </c>
      <c r="F2" s="79">
        <v>4</v>
      </c>
      <c r="G2" s="79">
        <v>5</v>
      </c>
      <c r="H2" s="79">
        <v>6</v>
      </c>
      <c r="I2" s="79">
        <v>7</v>
      </c>
      <c r="J2" s="79">
        <v>8</v>
      </c>
      <c r="K2" s="79">
        <v>9</v>
      </c>
      <c r="L2" s="79">
        <v>10</v>
      </c>
      <c r="M2" s="79">
        <v>11</v>
      </c>
      <c r="N2" s="79">
        <v>12</v>
      </c>
      <c r="O2" s="80"/>
      <c r="P2" s="82">
        <v>1</v>
      </c>
      <c r="Q2" s="82">
        <v>2</v>
      </c>
      <c r="R2" s="82">
        <v>3</v>
      </c>
      <c r="S2" s="82">
        <v>4</v>
      </c>
      <c r="T2" s="82">
        <v>5</v>
      </c>
      <c r="U2" s="82">
        <v>6</v>
      </c>
      <c r="V2" s="82">
        <v>7</v>
      </c>
      <c r="W2" s="82">
        <v>8</v>
      </c>
      <c r="X2" s="82">
        <v>9</v>
      </c>
      <c r="Y2" s="82">
        <v>10</v>
      </c>
      <c r="Z2" s="82">
        <v>11</v>
      </c>
      <c r="AA2" s="82">
        <v>12</v>
      </c>
      <c r="AB2" s="85"/>
    </row>
    <row r="3" spans="1:28" ht="12.75">
      <c r="A3" s="7" t="s">
        <v>6</v>
      </c>
      <c r="B3" s="7">
        <v>2006</v>
      </c>
      <c r="C3" s="9">
        <v>0</v>
      </c>
      <c r="D3" s="9">
        <v>0</v>
      </c>
      <c r="E3" s="9">
        <v>249716.09765625</v>
      </c>
      <c r="F3" s="9">
        <v>180113.08203125</v>
      </c>
      <c r="G3" s="9">
        <v>267816.75</v>
      </c>
      <c r="H3" s="9">
        <v>270580.9609375</v>
      </c>
      <c r="I3" s="9">
        <v>284849.375</v>
      </c>
      <c r="J3" s="9">
        <v>283729.4765625</v>
      </c>
      <c r="K3" s="9">
        <v>267608.640625</v>
      </c>
      <c r="L3" s="9">
        <v>268451.01171875</v>
      </c>
      <c r="M3" s="9">
        <v>267298.81640625</v>
      </c>
      <c r="N3" s="9">
        <v>283766.84375</v>
      </c>
      <c r="O3" s="75">
        <f>SUM(C3:N3)</f>
        <v>2623931.0546875</v>
      </c>
      <c r="P3" s="1">
        <v>0</v>
      </c>
      <c r="Q3" s="1">
        <v>0</v>
      </c>
      <c r="R3" s="1">
        <v>7265.63912343978</v>
      </c>
      <c r="S3" s="1">
        <v>11579.1811523437</v>
      </c>
      <c r="T3" s="1">
        <v>19860.9739990234</v>
      </c>
      <c r="U3" s="1">
        <v>6945.94353866577</v>
      </c>
      <c r="V3" s="1">
        <v>2926.61525058746</v>
      </c>
      <c r="W3" s="1">
        <v>2898.2852590084</v>
      </c>
      <c r="X3" s="1">
        <v>10532.0261230468</v>
      </c>
      <c r="Y3" s="1">
        <v>13688.4731445312</v>
      </c>
      <c r="Z3" s="1">
        <v>9284.00622558593</v>
      </c>
      <c r="AA3" s="1">
        <v>2285.83659362792</v>
      </c>
      <c r="AB3" s="75">
        <f aca="true" t="shared" si="0" ref="AB3:AB10">SUM(P3:AA3)</f>
        <v>87266.98040986036</v>
      </c>
    </row>
    <row r="4" spans="1:28" ht="12.75">
      <c r="A4" s="7" t="s">
        <v>8</v>
      </c>
      <c r="B4" s="7">
        <v>2006</v>
      </c>
      <c r="C4" s="9">
        <v>0</v>
      </c>
      <c r="D4" s="9">
        <v>0</v>
      </c>
      <c r="E4" s="9">
        <v>29570.8154296875</v>
      </c>
      <c r="F4" s="9">
        <v>33632.953125</v>
      </c>
      <c r="G4" s="9">
        <v>2862.37521362304</v>
      </c>
      <c r="H4" s="9">
        <v>49191.1958007812</v>
      </c>
      <c r="I4" s="9">
        <v>61617.7119140625</v>
      </c>
      <c r="J4" s="9">
        <v>60956.9345703125</v>
      </c>
      <c r="K4" s="9">
        <v>37472.2531738281</v>
      </c>
      <c r="L4" s="9">
        <v>26673.7978515625</v>
      </c>
      <c r="M4" s="9">
        <v>31392.2875976562</v>
      </c>
      <c r="N4" s="9">
        <v>55858.3056640625</v>
      </c>
      <c r="O4" s="75">
        <f aca="true" t="shared" si="1" ref="O4:O10">SUM(C4:N4)</f>
        <v>389228.63034057606</v>
      </c>
      <c r="P4" s="1">
        <v>0</v>
      </c>
      <c r="Q4" s="1">
        <v>0</v>
      </c>
      <c r="R4" s="1">
        <v>44776.9609375</v>
      </c>
      <c r="S4" s="1">
        <v>31501.5688476562</v>
      </c>
      <c r="T4" s="1">
        <v>3161.48516845703</v>
      </c>
      <c r="U4" s="1">
        <v>22468.3564453125</v>
      </c>
      <c r="V4" s="1">
        <v>18453.6556396484</v>
      </c>
      <c r="W4" s="1">
        <v>21873.7236328125</v>
      </c>
      <c r="X4" s="1">
        <v>27477.8950195312</v>
      </c>
      <c r="Y4" s="1">
        <v>46383.7490234375</v>
      </c>
      <c r="Z4" s="1">
        <v>45236.2255859375</v>
      </c>
      <c r="AA4" s="1">
        <v>36919.2412109375</v>
      </c>
      <c r="AB4" s="75">
        <f t="shared" si="0"/>
        <v>298252.86151123035</v>
      </c>
    </row>
    <row r="5" spans="1:28" ht="12.75">
      <c r="A5" s="7" t="s">
        <v>9</v>
      </c>
      <c r="B5" s="7">
        <v>2006</v>
      </c>
      <c r="C5" s="9">
        <v>0</v>
      </c>
      <c r="D5" s="9">
        <v>0</v>
      </c>
      <c r="E5" s="9">
        <v>30.2938560247421</v>
      </c>
      <c r="F5" s="9">
        <v>163.220931529998</v>
      </c>
      <c r="G5" s="9">
        <v>224.108574867248</v>
      </c>
      <c r="H5" s="9">
        <v>473.987121582031</v>
      </c>
      <c r="I5" s="9">
        <v>1257.42127990722</v>
      </c>
      <c r="J5" s="9">
        <v>1044.8934020996</v>
      </c>
      <c r="K5" s="9">
        <v>84.5613710880279</v>
      </c>
      <c r="L5" s="9">
        <v>54.0808305740356</v>
      </c>
      <c r="M5" s="9">
        <v>37.4077019691467</v>
      </c>
      <c r="N5" s="9">
        <v>84.9120125770568</v>
      </c>
      <c r="O5" s="75">
        <f t="shared" si="1"/>
        <v>3454.8870822191066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75">
        <f t="shared" si="0"/>
        <v>0</v>
      </c>
    </row>
    <row r="6" spans="1:28" ht="12.75">
      <c r="A6" s="7" t="s">
        <v>10</v>
      </c>
      <c r="B6" s="7">
        <v>2006</v>
      </c>
      <c r="C6" s="9">
        <v>0</v>
      </c>
      <c r="D6" s="9">
        <v>0</v>
      </c>
      <c r="E6" s="9">
        <v>30.7432174682617</v>
      </c>
      <c r="F6" s="9">
        <v>126.026099443435</v>
      </c>
      <c r="G6" s="9">
        <v>112.716772079467</v>
      </c>
      <c r="H6" s="9">
        <v>211.32098197937</v>
      </c>
      <c r="I6" s="9">
        <v>540.467281341552</v>
      </c>
      <c r="J6" s="9">
        <v>475.925479888916</v>
      </c>
      <c r="K6" s="9">
        <v>49.4913141727447</v>
      </c>
      <c r="L6" s="9">
        <v>46.0669574737548</v>
      </c>
      <c r="M6" s="9">
        <v>29.0488564968109</v>
      </c>
      <c r="N6" s="9">
        <v>57.0415291786193</v>
      </c>
      <c r="O6" s="75">
        <f t="shared" si="1"/>
        <v>1678.8484895229317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75">
        <f t="shared" si="0"/>
        <v>0</v>
      </c>
    </row>
    <row r="7" spans="1:28" ht="12.75">
      <c r="A7" s="7" t="s">
        <v>11</v>
      </c>
      <c r="B7" s="7">
        <v>2006</v>
      </c>
      <c r="C7" s="9">
        <v>0</v>
      </c>
      <c r="D7" s="9">
        <v>0</v>
      </c>
      <c r="E7" s="9">
        <v>31.5202529430389</v>
      </c>
      <c r="F7" s="9">
        <v>64.0287494659423</v>
      </c>
      <c r="G7" s="9">
        <v>253.275444030761</v>
      </c>
      <c r="H7" s="9">
        <v>383.081287384033</v>
      </c>
      <c r="I7" s="9">
        <v>827.709051132202</v>
      </c>
      <c r="J7" s="9">
        <v>847.663421630859</v>
      </c>
      <c r="K7" s="9">
        <v>49.8295748233795</v>
      </c>
      <c r="L7" s="9">
        <v>37.6423398256301</v>
      </c>
      <c r="M7" s="9">
        <v>42.2244136333465</v>
      </c>
      <c r="N7" s="9">
        <v>94.3912725448608</v>
      </c>
      <c r="O7" s="75">
        <f t="shared" si="1"/>
        <v>2631.365807414053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75">
        <f t="shared" si="0"/>
        <v>0</v>
      </c>
    </row>
    <row r="8" spans="1:28" ht="12.75">
      <c r="A8" s="7" t="s">
        <v>12</v>
      </c>
      <c r="B8" s="7">
        <v>2006</v>
      </c>
      <c r="C8" s="9">
        <v>0</v>
      </c>
      <c r="D8" s="9">
        <v>0</v>
      </c>
      <c r="E8" s="9">
        <v>99.7024459838867</v>
      </c>
      <c r="F8" s="9">
        <v>197.71859550476</v>
      </c>
      <c r="G8" s="9">
        <v>882.860412597656</v>
      </c>
      <c r="H8" s="9">
        <v>1108.98491668701</v>
      </c>
      <c r="I8" s="9">
        <v>3036.03872680664</v>
      </c>
      <c r="J8" s="9">
        <v>3324.09481811523</v>
      </c>
      <c r="K8" s="9">
        <v>354.495064258575</v>
      </c>
      <c r="L8" s="9">
        <v>145.949809074401</v>
      </c>
      <c r="M8" s="9">
        <v>149.98887348175</v>
      </c>
      <c r="N8" s="9">
        <v>439.664659500122</v>
      </c>
      <c r="O8" s="75">
        <f t="shared" si="1"/>
        <v>9739.498322010033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75">
        <f t="shared" si="0"/>
        <v>0</v>
      </c>
    </row>
    <row r="9" spans="1:28" ht="12.75">
      <c r="A9" s="7" t="s">
        <v>13</v>
      </c>
      <c r="B9" s="7">
        <v>2006</v>
      </c>
      <c r="C9" s="9">
        <v>0</v>
      </c>
      <c r="D9" s="9">
        <v>0</v>
      </c>
      <c r="E9" s="9">
        <v>30.3512105941772</v>
      </c>
      <c r="F9" s="9">
        <v>38.1894056797027</v>
      </c>
      <c r="G9" s="9">
        <v>59.7382245063781</v>
      </c>
      <c r="H9" s="9">
        <v>106.302997589111</v>
      </c>
      <c r="I9" s="9">
        <v>387.350643157958</v>
      </c>
      <c r="J9" s="9">
        <v>427.594825744628</v>
      </c>
      <c r="K9" s="9">
        <v>45.2878446578979</v>
      </c>
      <c r="L9" s="9">
        <v>39.663611292839</v>
      </c>
      <c r="M9" s="9">
        <v>47.1692540645599</v>
      </c>
      <c r="N9" s="9">
        <v>177.670777320861</v>
      </c>
      <c r="O9" s="75">
        <f t="shared" si="1"/>
        <v>1359.318794608113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75">
        <f t="shared" si="0"/>
        <v>0</v>
      </c>
    </row>
    <row r="10" spans="1:28" ht="12.75">
      <c r="A10" s="7" t="s">
        <v>14</v>
      </c>
      <c r="B10" s="7">
        <v>2006</v>
      </c>
      <c r="C10" s="9">
        <v>0</v>
      </c>
      <c r="D10" s="9">
        <v>0</v>
      </c>
      <c r="E10" s="9">
        <v>61.4891681671142</v>
      </c>
      <c r="F10" s="9">
        <v>173.430764198303</v>
      </c>
      <c r="G10" s="9">
        <v>678.33560180664</v>
      </c>
      <c r="H10" s="9">
        <v>985.423332214355</v>
      </c>
      <c r="I10" s="9">
        <v>2710.6566619873</v>
      </c>
      <c r="J10" s="9">
        <v>2805.81771850585</v>
      </c>
      <c r="K10" s="9">
        <v>211.973107337951</v>
      </c>
      <c r="L10" s="9">
        <v>93.8480513095855</v>
      </c>
      <c r="M10" s="9">
        <v>81.7274990081787</v>
      </c>
      <c r="N10" s="9">
        <v>240.436985015869</v>
      </c>
      <c r="O10" s="75">
        <f t="shared" si="1"/>
        <v>8043.138889551147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75">
        <f t="shared" si="0"/>
        <v>0</v>
      </c>
    </row>
    <row r="11" spans="1:28" s="39" customFormat="1" ht="13.5" thickBot="1">
      <c r="A11" s="37"/>
      <c r="B11" s="37" t="s">
        <v>25</v>
      </c>
      <c r="C11" s="38">
        <f>SUM(C3:C10)</f>
        <v>0</v>
      </c>
      <c r="D11" s="38">
        <f aca="true" t="shared" si="2" ref="D11:AB11">SUM(D3:D10)</f>
        <v>0</v>
      </c>
      <c r="E11" s="38">
        <f t="shared" si="2"/>
        <v>279571.0132371187</v>
      </c>
      <c r="F11" s="38">
        <f t="shared" si="2"/>
        <v>214508.64970207214</v>
      </c>
      <c r="G11" s="38">
        <f t="shared" si="2"/>
        <v>272890.1602435112</v>
      </c>
      <c r="H11" s="38">
        <f t="shared" si="2"/>
        <v>323041.2573757171</v>
      </c>
      <c r="I11" s="38">
        <f t="shared" si="2"/>
        <v>355226.7305583954</v>
      </c>
      <c r="J11" s="38">
        <f t="shared" si="2"/>
        <v>353612.4007987976</v>
      </c>
      <c r="K11" s="38">
        <f t="shared" si="2"/>
        <v>305876.5320751667</v>
      </c>
      <c r="L11" s="38">
        <f t="shared" si="2"/>
        <v>295542.06116986275</v>
      </c>
      <c r="M11" s="38">
        <f t="shared" si="2"/>
        <v>299078.67060256</v>
      </c>
      <c r="N11" s="38">
        <f t="shared" si="2"/>
        <v>340719.2666501999</v>
      </c>
      <c r="O11" s="83">
        <f t="shared" si="2"/>
        <v>3040066.7424134016</v>
      </c>
      <c r="P11" s="38">
        <f t="shared" si="2"/>
        <v>0</v>
      </c>
      <c r="Q11" s="38">
        <f t="shared" si="2"/>
        <v>0</v>
      </c>
      <c r="R11" s="38">
        <f t="shared" si="2"/>
        <v>52042.60006093978</v>
      </c>
      <c r="S11" s="38">
        <f t="shared" si="2"/>
        <v>43080.7499999999</v>
      </c>
      <c r="T11" s="38">
        <f t="shared" si="2"/>
        <v>23022.459167480432</v>
      </c>
      <c r="U11" s="38">
        <f t="shared" si="2"/>
        <v>29414.29998397827</v>
      </c>
      <c r="V11" s="38">
        <f t="shared" si="2"/>
        <v>21380.27089023586</v>
      </c>
      <c r="W11" s="38">
        <f t="shared" si="2"/>
        <v>24772.0088918209</v>
      </c>
      <c r="X11" s="38">
        <f t="shared" si="2"/>
        <v>38009.921142578</v>
      </c>
      <c r="Y11" s="38">
        <f t="shared" si="2"/>
        <v>60072.2221679687</v>
      </c>
      <c r="Z11" s="38">
        <f t="shared" si="2"/>
        <v>54520.23181152343</v>
      </c>
      <c r="AA11" s="38">
        <f t="shared" si="2"/>
        <v>39205.07780456542</v>
      </c>
      <c r="AB11" s="83">
        <f t="shared" si="2"/>
        <v>385519.84192109073</v>
      </c>
    </row>
    <row r="12" spans="1:28" ht="13.5" thickTop="1">
      <c r="A12" s="7" t="s">
        <v>6</v>
      </c>
      <c r="B12" s="7">
        <v>2007</v>
      </c>
      <c r="C12" s="9">
        <v>281115.796875</v>
      </c>
      <c r="D12" s="9">
        <v>249597.69140625</v>
      </c>
      <c r="E12" s="9">
        <v>143609.96484375</v>
      </c>
      <c r="F12" s="9">
        <v>0</v>
      </c>
      <c r="G12" s="9">
        <v>199221.01171875</v>
      </c>
      <c r="H12" s="9">
        <v>261589.4140625</v>
      </c>
      <c r="I12" s="9">
        <v>275579.61328125</v>
      </c>
      <c r="J12" s="9">
        <v>273417.03125</v>
      </c>
      <c r="K12" s="9">
        <v>253982.88671875</v>
      </c>
      <c r="L12" s="9">
        <v>257514.32421875</v>
      </c>
      <c r="M12" s="9">
        <v>257592.0078125</v>
      </c>
      <c r="N12" s="9">
        <v>281799.7734375</v>
      </c>
      <c r="O12" s="75">
        <f aca="true" t="shared" si="3" ref="O12:O19">SUM(C12:N12)</f>
        <v>2735019.515625</v>
      </c>
      <c r="P12" s="1">
        <v>7159.5049161911</v>
      </c>
      <c r="Q12" s="1">
        <v>10095.7456469535</v>
      </c>
      <c r="R12" s="1">
        <v>5589.47660827636</v>
      </c>
      <c r="S12" s="1">
        <v>0</v>
      </c>
      <c r="T12" s="1">
        <v>29759.3034667968</v>
      </c>
      <c r="U12" s="1">
        <v>14075.513305664</v>
      </c>
      <c r="V12" s="1">
        <v>12326.7922992706</v>
      </c>
      <c r="W12" s="1">
        <v>13670.8522157669</v>
      </c>
      <c r="X12" s="1">
        <v>21479.9886932373</v>
      </c>
      <c r="Y12" s="1">
        <v>23790.2740554809</v>
      </c>
      <c r="Z12" s="1">
        <v>19865.1778564453</v>
      </c>
      <c r="AA12" s="1">
        <v>6715.54300069808</v>
      </c>
      <c r="AB12" s="75">
        <f aca="true" t="shared" si="4" ref="AB12:AB19">SUM(P12:AA12)</f>
        <v>164528.17206478087</v>
      </c>
    </row>
    <row r="13" spans="1:28" ht="12.75">
      <c r="A13" s="7" t="s">
        <v>8</v>
      </c>
      <c r="B13" s="7">
        <v>2007</v>
      </c>
      <c r="C13" s="9">
        <v>61057.6215820312</v>
      </c>
      <c r="D13" s="9">
        <v>45754.9794921875</v>
      </c>
      <c r="E13" s="9">
        <v>66265.4580078125</v>
      </c>
      <c r="F13" s="9">
        <v>77613.55859375</v>
      </c>
      <c r="G13" s="9">
        <v>42164.6281738281</v>
      </c>
      <c r="H13" s="9">
        <v>47596.3752441406</v>
      </c>
      <c r="I13" s="9">
        <v>56615.7934570312</v>
      </c>
      <c r="J13" s="9">
        <v>56323.439453125</v>
      </c>
      <c r="K13" s="9">
        <v>38748.8654785156</v>
      </c>
      <c r="L13" s="9">
        <v>34643.8679199218</v>
      </c>
      <c r="M13" s="9">
        <v>36654.5141601562</v>
      </c>
      <c r="N13" s="9">
        <v>53838.1499023437</v>
      </c>
      <c r="O13" s="75">
        <f t="shared" si="3"/>
        <v>617277.2514648435</v>
      </c>
      <c r="P13" s="1">
        <v>46210.1328125</v>
      </c>
      <c r="Q13" s="1">
        <v>49159.1787109375</v>
      </c>
      <c r="R13" s="1">
        <v>24746.919921875</v>
      </c>
      <c r="S13" s="1">
        <v>0</v>
      </c>
      <c r="T13" s="1">
        <v>29641.83984375</v>
      </c>
      <c r="U13" s="1">
        <v>23947.5969238281</v>
      </c>
      <c r="V13" s="1">
        <v>23094.4375</v>
      </c>
      <c r="W13" s="1">
        <v>26873.5694580078</v>
      </c>
      <c r="X13" s="1">
        <v>26252.5361328125</v>
      </c>
      <c r="Y13" s="1">
        <v>36726.1162109375</v>
      </c>
      <c r="Z13" s="1">
        <v>40409.4736328125</v>
      </c>
      <c r="AA13" s="1">
        <v>37950.8325195312</v>
      </c>
      <c r="AB13" s="75">
        <f t="shared" si="4"/>
        <v>365012.63366699213</v>
      </c>
    </row>
    <row r="14" spans="1:28" ht="12.75">
      <c r="A14" s="7" t="s">
        <v>9</v>
      </c>
      <c r="B14" s="7">
        <v>2007</v>
      </c>
      <c r="C14" s="9">
        <v>161.040313720703</v>
      </c>
      <c r="D14" s="9">
        <v>132.642160415649</v>
      </c>
      <c r="E14" s="9">
        <v>327.11156463623</v>
      </c>
      <c r="F14" s="9">
        <v>1007.43300247192</v>
      </c>
      <c r="G14" s="9">
        <v>251.010460197925</v>
      </c>
      <c r="H14" s="9">
        <v>586.528237342834</v>
      </c>
      <c r="I14" s="9">
        <v>1736.29243469238</v>
      </c>
      <c r="J14" s="9">
        <v>2004.10534667968</v>
      </c>
      <c r="K14" s="9">
        <v>225.501472949981</v>
      </c>
      <c r="L14" s="9">
        <v>58.4679296016693</v>
      </c>
      <c r="M14" s="9">
        <v>65.5140213966369</v>
      </c>
      <c r="N14" s="9">
        <v>150.279470443725</v>
      </c>
      <c r="O14" s="75">
        <f t="shared" si="3"/>
        <v>6705.926414549333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75">
        <f t="shared" si="4"/>
        <v>0</v>
      </c>
    </row>
    <row r="15" spans="1:28" ht="12.75">
      <c r="A15" s="7" t="s">
        <v>10</v>
      </c>
      <c r="B15" s="7">
        <v>2007</v>
      </c>
      <c r="C15" s="9">
        <v>92.9408292770385</v>
      </c>
      <c r="D15" s="9">
        <v>103.894771575927</v>
      </c>
      <c r="E15" s="9">
        <v>230.801602602005</v>
      </c>
      <c r="F15" s="9">
        <v>663.958342075347</v>
      </c>
      <c r="G15" s="9">
        <v>216.303628206253</v>
      </c>
      <c r="H15" s="9">
        <v>402.744096755981</v>
      </c>
      <c r="I15" s="9">
        <v>1137.01685333251</v>
      </c>
      <c r="J15" s="9">
        <v>1289.35173988342</v>
      </c>
      <c r="K15" s="9">
        <v>138.966835498809</v>
      </c>
      <c r="L15" s="9">
        <v>45.5162003040313</v>
      </c>
      <c r="M15" s="9">
        <v>45.6421110630035</v>
      </c>
      <c r="N15" s="9">
        <v>91.3100221157073</v>
      </c>
      <c r="O15" s="75">
        <f t="shared" si="3"/>
        <v>4458.447032690033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75">
        <f t="shared" si="4"/>
        <v>0</v>
      </c>
    </row>
    <row r="16" spans="1:28" ht="12.75">
      <c r="A16" s="7" t="s">
        <v>11</v>
      </c>
      <c r="B16" s="7">
        <v>2007</v>
      </c>
      <c r="C16" s="9">
        <v>192.164617061614</v>
      </c>
      <c r="D16" s="9">
        <v>231.824133872985</v>
      </c>
      <c r="E16" s="9">
        <v>316.17433643341</v>
      </c>
      <c r="F16" s="9">
        <v>553.62781047821</v>
      </c>
      <c r="G16" s="9">
        <v>244.290926456451</v>
      </c>
      <c r="H16" s="9">
        <v>501.355755163356</v>
      </c>
      <c r="I16" s="9">
        <v>1134.72933864593</v>
      </c>
      <c r="J16" s="9">
        <v>1256.84903335571</v>
      </c>
      <c r="K16" s="9">
        <v>138.279930591583</v>
      </c>
      <c r="L16" s="9">
        <v>65.3405059576034</v>
      </c>
      <c r="M16" s="9">
        <v>73.4190360307693</v>
      </c>
      <c r="N16" s="9">
        <v>160.141766548156</v>
      </c>
      <c r="O16" s="75">
        <f t="shared" si="3"/>
        <v>4868.197190595778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75">
        <f t="shared" si="4"/>
        <v>0</v>
      </c>
    </row>
    <row r="17" spans="1:28" ht="12.75">
      <c r="A17" s="7" t="s">
        <v>12</v>
      </c>
      <c r="B17" s="7">
        <v>2007</v>
      </c>
      <c r="C17" s="9">
        <v>879.414539337158</v>
      </c>
      <c r="D17" s="9">
        <v>707.803146362304</v>
      </c>
      <c r="E17" s="9">
        <v>550.215013504028</v>
      </c>
      <c r="F17" s="9">
        <v>1057.47211837768</v>
      </c>
      <c r="G17" s="9">
        <v>623.541273117065</v>
      </c>
      <c r="H17" s="9">
        <v>1119.69354629516</v>
      </c>
      <c r="I17" s="9">
        <v>2953.30218505859</v>
      </c>
      <c r="J17" s="9">
        <v>3360.47409057617</v>
      </c>
      <c r="K17" s="9">
        <v>479.884469985961</v>
      </c>
      <c r="L17" s="9">
        <v>197.718399524688</v>
      </c>
      <c r="M17" s="9">
        <v>281.770779132843</v>
      </c>
      <c r="N17" s="9">
        <v>569.08927154541</v>
      </c>
      <c r="O17" s="75">
        <f t="shared" si="3"/>
        <v>12780.37883281706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75">
        <f t="shared" si="4"/>
        <v>0</v>
      </c>
    </row>
    <row r="18" spans="1:28" ht="12.75">
      <c r="A18" s="7" t="s">
        <v>13</v>
      </c>
      <c r="B18" s="7">
        <v>2007</v>
      </c>
      <c r="C18" s="9">
        <v>496.243343353271</v>
      </c>
      <c r="D18" s="9">
        <v>329.171428680419</v>
      </c>
      <c r="E18" s="9">
        <v>313.483290195465</v>
      </c>
      <c r="F18" s="9">
        <v>479.127527236938</v>
      </c>
      <c r="G18" s="9">
        <v>103.689535319805</v>
      </c>
      <c r="H18" s="9">
        <v>152.832124710083</v>
      </c>
      <c r="I18" s="9">
        <v>432.382984161376</v>
      </c>
      <c r="J18" s="9">
        <v>466.786207199096</v>
      </c>
      <c r="K18" s="9">
        <v>87.253485918045</v>
      </c>
      <c r="L18" s="9">
        <v>72.9785634279251</v>
      </c>
      <c r="M18" s="9">
        <v>106.204690694808</v>
      </c>
      <c r="N18" s="9">
        <v>262.505255699157</v>
      </c>
      <c r="O18" s="75">
        <f t="shared" si="3"/>
        <v>3302.658436596388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75">
        <f t="shared" si="4"/>
        <v>0</v>
      </c>
    </row>
    <row r="19" spans="1:28" ht="12.75">
      <c r="A19" s="7" t="s">
        <v>14</v>
      </c>
      <c r="B19" s="7">
        <v>2007</v>
      </c>
      <c r="C19" s="9">
        <v>545.074222564697</v>
      </c>
      <c r="D19" s="9">
        <v>377.014561653137</v>
      </c>
      <c r="E19" s="9">
        <v>503.138790130615</v>
      </c>
      <c r="F19" s="9">
        <v>1038.66172409057</v>
      </c>
      <c r="G19" s="9">
        <v>489.756526470184</v>
      </c>
      <c r="H19" s="9">
        <v>942.248825073242</v>
      </c>
      <c r="I19" s="9">
        <v>2539.9475326538</v>
      </c>
      <c r="J19" s="9">
        <v>2974.38234710693</v>
      </c>
      <c r="K19" s="9">
        <v>355.991171836853</v>
      </c>
      <c r="L19" s="9">
        <v>118.88490819931</v>
      </c>
      <c r="M19" s="9">
        <v>157.33731341362</v>
      </c>
      <c r="N19" s="9">
        <v>405.022629737854</v>
      </c>
      <c r="O19" s="75">
        <f t="shared" si="3"/>
        <v>10447.460552930812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75">
        <f t="shared" si="4"/>
        <v>0</v>
      </c>
    </row>
    <row r="20" spans="1:28" s="39" customFormat="1" ht="13.5" thickBot="1">
      <c r="A20" s="37"/>
      <c r="B20" s="37" t="s">
        <v>25</v>
      </c>
      <c r="C20" s="38">
        <f aca="true" t="shared" si="5" ref="C20:AB20">SUM(C12:C19)</f>
        <v>344540.2963223457</v>
      </c>
      <c r="D20" s="38">
        <f t="shared" si="5"/>
        <v>297235.0211009979</v>
      </c>
      <c r="E20" s="38">
        <f t="shared" si="5"/>
        <v>212116.34744906425</v>
      </c>
      <c r="F20" s="38">
        <f t="shared" si="5"/>
        <v>82413.83911848068</v>
      </c>
      <c r="G20" s="38">
        <f t="shared" si="5"/>
        <v>243314.23224234578</v>
      </c>
      <c r="H20" s="38">
        <f t="shared" si="5"/>
        <v>312891.1918919813</v>
      </c>
      <c r="I20" s="38">
        <f t="shared" si="5"/>
        <v>342129.0780668258</v>
      </c>
      <c r="J20" s="38">
        <f t="shared" si="5"/>
        <v>341092.419467926</v>
      </c>
      <c r="K20" s="38">
        <f t="shared" si="5"/>
        <v>294157.62956404686</v>
      </c>
      <c r="L20" s="38">
        <f t="shared" si="5"/>
        <v>292717.09864568705</v>
      </c>
      <c r="M20" s="38">
        <f t="shared" si="5"/>
        <v>294976.4099243879</v>
      </c>
      <c r="N20" s="38">
        <f t="shared" si="5"/>
        <v>337276.2717559337</v>
      </c>
      <c r="O20" s="83">
        <f t="shared" si="5"/>
        <v>3394859.8355500232</v>
      </c>
      <c r="P20" s="38">
        <f t="shared" si="5"/>
        <v>53369.6377286911</v>
      </c>
      <c r="Q20" s="38">
        <f t="shared" si="5"/>
        <v>59254.924357891</v>
      </c>
      <c r="R20" s="38">
        <f t="shared" si="5"/>
        <v>30336.39653015136</v>
      </c>
      <c r="S20" s="38">
        <f t="shared" si="5"/>
        <v>0</v>
      </c>
      <c r="T20" s="38">
        <f t="shared" si="5"/>
        <v>59401.1433105468</v>
      </c>
      <c r="U20" s="38">
        <f t="shared" si="5"/>
        <v>38023.1102294921</v>
      </c>
      <c r="V20" s="38">
        <f t="shared" si="5"/>
        <v>35421.2297992706</v>
      </c>
      <c r="W20" s="38">
        <f t="shared" si="5"/>
        <v>40544.421673774705</v>
      </c>
      <c r="X20" s="38">
        <f t="shared" si="5"/>
        <v>47732.524826049805</v>
      </c>
      <c r="Y20" s="38">
        <f t="shared" si="5"/>
        <v>60516.3902664184</v>
      </c>
      <c r="Z20" s="38">
        <f t="shared" si="5"/>
        <v>60274.6514892578</v>
      </c>
      <c r="AA20" s="38">
        <f t="shared" si="5"/>
        <v>44666.37552022928</v>
      </c>
      <c r="AB20" s="83">
        <f t="shared" si="5"/>
        <v>529540.805731773</v>
      </c>
    </row>
    <row r="21" spans="1:28" ht="13.5" thickTop="1">
      <c r="A21" s="7" t="s">
        <v>6</v>
      </c>
      <c r="B21" s="7">
        <v>2008</v>
      </c>
      <c r="C21" s="9">
        <v>281811.6953125</v>
      </c>
      <c r="D21" s="9">
        <v>252294.37109375</v>
      </c>
      <c r="E21" s="9">
        <v>274132.37890625</v>
      </c>
      <c r="F21" s="9">
        <v>174811.546875</v>
      </c>
      <c r="G21" s="9">
        <v>247067.546875</v>
      </c>
      <c r="H21" s="9">
        <v>260333.4921875</v>
      </c>
      <c r="I21" s="9">
        <v>275070.84375</v>
      </c>
      <c r="J21" s="9">
        <v>273439.9140625</v>
      </c>
      <c r="K21" s="9">
        <v>252388.41796875</v>
      </c>
      <c r="L21" s="9">
        <v>251337.82421875</v>
      </c>
      <c r="M21" s="9">
        <v>254022.20703125</v>
      </c>
      <c r="N21" s="9">
        <v>279569.32421875</v>
      </c>
      <c r="O21" s="75">
        <f aca="true" t="shared" si="6" ref="O21:O28">SUM(C21:N21)</f>
        <v>3076279.5625</v>
      </c>
      <c r="P21" s="1">
        <v>6782.6750831604</v>
      </c>
      <c r="Q21" s="1">
        <v>15155.9830856323</v>
      </c>
      <c r="R21" s="1">
        <v>13157.8092632293</v>
      </c>
      <c r="S21" s="1">
        <v>15919.4719238281</v>
      </c>
      <c r="T21" s="1">
        <v>37590.0037841796</v>
      </c>
      <c r="U21" s="1">
        <v>13088.9504394531</v>
      </c>
      <c r="V21" s="1">
        <v>12006.9169111251</v>
      </c>
      <c r="W21" s="1">
        <v>12705.4365897178</v>
      </c>
      <c r="X21" s="1">
        <v>21725.1228942871</v>
      </c>
      <c r="Y21" s="1">
        <v>26857.3815917968</v>
      </c>
      <c r="Z21" s="1">
        <v>17560.5473480224</v>
      </c>
      <c r="AA21" s="1">
        <v>7042.16928100585</v>
      </c>
      <c r="AB21" s="75">
        <f aca="true" t="shared" si="7" ref="AB21:AB28">SUM(P21:AA21)</f>
        <v>199592.46819543786</v>
      </c>
    </row>
    <row r="22" spans="1:28" ht="12.75">
      <c r="A22" s="7" t="s">
        <v>8</v>
      </c>
      <c r="B22" s="7">
        <v>2008</v>
      </c>
      <c r="C22" s="9">
        <v>61860.671875</v>
      </c>
      <c r="D22" s="9">
        <v>44031.1201171875</v>
      </c>
      <c r="E22" s="9">
        <v>30524.28515625</v>
      </c>
      <c r="F22" s="9">
        <v>35267.5834960937</v>
      </c>
      <c r="G22" s="9">
        <v>35975.5665283203</v>
      </c>
      <c r="H22" s="9">
        <v>50042.0927734375</v>
      </c>
      <c r="I22" s="9">
        <v>59029.3754882812</v>
      </c>
      <c r="J22" s="9">
        <v>58729.9790039062</v>
      </c>
      <c r="K22" s="9">
        <v>41946.783203125</v>
      </c>
      <c r="L22" s="9">
        <v>38001.6640625</v>
      </c>
      <c r="M22" s="9">
        <v>37560.5070800781</v>
      </c>
      <c r="N22" s="9">
        <v>56297.158203125</v>
      </c>
      <c r="O22" s="75">
        <f t="shared" si="6"/>
        <v>549266.7869873045</v>
      </c>
      <c r="P22" s="1">
        <v>45071.4165039062</v>
      </c>
      <c r="Q22" s="1">
        <v>54325.2890625</v>
      </c>
      <c r="R22" s="1">
        <v>35823.0068359375</v>
      </c>
      <c r="S22" s="1">
        <v>11507.7138671875</v>
      </c>
      <c r="T22" s="1">
        <v>41711.6108398437</v>
      </c>
      <c r="U22" s="1">
        <v>25591.8151855468</v>
      </c>
      <c r="V22" s="1">
        <v>26496.1184082031</v>
      </c>
      <c r="W22" s="1">
        <v>30132.8129882812</v>
      </c>
      <c r="X22" s="1">
        <v>29139.755859375</v>
      </c>
      <c r="Y22" s="1">
        <v>40308.9716796875</v>
      </c>
      <c r="Z22" s="1">
        <v>44096.4204101562</v>
      </c>
      <c r="AA22" s="1">
        <v>40536.4086914062</v>
      </c>
      <c r="AB22" s="75">
        <f t="shared" si="7"/>
        <v>424741.34033203084</v>
      </c>
    </row>
    <row r="23" spans="1:28" ht="12.75">
      <c r="A23" s="7" t="s">
        <v>9</v>
      </c>
      <c r="B23" s="7">
        <v>2008</v>
      </c>
      <c r="C23" s="9">
        <v>217.52097415924</v>
      </c>
      <c r="D23" s="9">
        <v>219.1907081604</v>
      </c>
      <c r="E23" s="9">
        <v>160.370527267456</v>
      </c>
      <c r="F23" s="9">
        <v>270.834428310394</v>
      </c>
      <c r="G23" s="9">
        <v>216.683835983276</v>
      </c>
      <c r="H23" s="9">
        <v>670.33818244934</v>
      </c>
      <c r="I23" s="9">
        <v>1933.66122436523</v>
      </c>
      <c r="J23" s="9">
        <v>2111.20722579956</v>
      </c>
      <c r="K23" s="9">
        <v>210.141231536865</v>
      </c>
      <c r="L23" s="9">
        <v>52.3592242002487</v>
      </c>
      <c r="M23" s="9">
        <v>86.3055801391601</v>
      </c>
      <c r="N23" s="9">
        <v>121.909173488616</v>
      </c>
      <c r="O23" s="75">
        <f t="shared" si="6"/>
        <v>6270.522315859786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75">
        <f t="shared" si="7"/>
        <v>0</v>
      </c>
    </row>
    <row r="24" spans="1:28" ht="12.75">
      <c r="A24" s="7" t="s">
        <v>10</v>
      </c>
      <c r="B24" s="7">
        <v>2008</v>
      </c>
      <c r="C24" s="9">
        <v>142.630687713623</v>
      </c>
      <c r="D24" s="9">
        <v>167.743050575256</v>
      </c>
      <c r="E24" s="9">
        <v>100.641201496124</v>
      </c>
      <c r="F24" s="9">
        <v>240.800970077514</v>
      </c>
      <c r="G24" s="9">
        <v>129.408605575561</v>
      </c>
      <c r="H24" s="9">
        <v>453.805239677429</v>
      </c>
      <c r="I24" s="9">
        <v>1298.25548744201</v>
      </c>
      <c r="J24" s="9">
        <v>1413.76446914672</v>
      </c>
      <c r="K24" s="9">
        <v>124.191206932067</v>
      </c>
      <c r="L24" s="9">
        <v>39.5189744234085</v>
      </c>
      <c r="M24" s="9">
        <v>65.426884651184</v>
      </c>
      <c r="N24" s="9">
        <v>63.1572699546813</v>
      </c>
      <c r="O24" s="75">
        <f t="shared" si="6"/>
        <v>4239.344047665578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75">
        <f t="shared" si="7"/>
        <v>0</v>
      </c>
    </row>
    <row r="25" spans="1:28" ht="12.75">
      <c r="A25" s="7" t="s">
        <v>11</v>
      </c>
      <c r="B25" s="7">
        <v>2008</v>
      </c>
      <c r="C25" s="9">
        <v>322.082789421081</v>
      </c>
      <c r="D25" s="9">
        <v>537.038265228271</v>
      </c>
      <c r="E25" s="9">
        <v>341.828473091125</v>
      </c>
      <c r="F25" s="9">
        <v>489.022274971008</v>
      </c>
      <c r="G25" s="9">
        <v>372.77191209793</v>
      </c>
      <c r="H25" s="9">
        <v>429.537024900317</v>
      </c>
      <c r="I25" s="9">
        <v>1092.95985898375</v>
      </c>
      <c r="J25" s="9">
        <v>1194.77819061279</v>
      </c>
      <c r="K25" s="9">
        <v>121.975833892822</v>
      </c>
      <c r="L25" s="9">
        <v>62.6562807559967</v>
      </c>
      <c r="M25" s="9">
        <v>70.8397426605224</v>
      </c>
      <c r="N25" s="9">
        <v>152.841446876525</v>
      </c>
      <c r="O25" s="75">
        <f t="shared" si="6"/>
        <v>5188.3320934921385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75">
        <f t="shared" si="7"/>
        <v>0</v>
      </c>
    </row>
    <row r="26" spans="1:28" ht="12.75">
      <c r="A26" s="7" t="s">
        <v>12</v>
      </c>
      <c r="B26" s="7">
        <v>2008</v>
      </c>
      <c r="C26" s="9">
        <v>688.44857597351</v>
      </c>
      <c r="D26" s="9">
        <v>0</v>
      </c>
      <c r="E26" s="9">
        <v>0</v>
      </c>
      <c r="F26" s="9">
        <v>0</v>
      </c>
      <c r="G26" s="9">
        <v>165.843836307525</v>
      </c>
      <c r="H26" s="9">
        <v>1300.56424713134</v>
      </c>
      <c r="I26" s="9">
        <v>3336.75280761718</v>
      </c>
      <c r="J26" s="9">
        <v>3490.72671508789</v>
      </c>
      <c r="K26" s="9">
        <v>616.433437347412</v>
      </c>
      <c r="L26" s="9">
        <v>235.424137115478</v>
      </c>
      <c r="M26" s="9">
        <v>264.2240152359</v>
      </c>
      <c r="N26" s="9">
        <v>626.864473342895</v>
      </c>
      <c r="O26" s="75">
        <f t="shared" si="6"/>
        <v>10725.282245159133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75">
        <f t="shared" si="7"/>
        <v>0</v>
      </c>
    </row>
    <row r="27" spans="1:28" ht="12.75">
      <c r="A27" s="7" t="s">
        <v>13</v>
      </c>
      <c r="B27" s="7">
        <v>2008</v>
      </c>
      <c r="C27" s="9">
        <v>494.151596069335</v>
      </c>
      <c r="D27" s="9">
        <v>302.059474468231</v>
      </c>
      <c r="E27" s="9">
        <v>202.998808860778</v>
      </c>
      <c r="F27" s="9">
        <v>330.500721931457</v>
      </c>
      <c r="G27" s="9">
        <v>101.745915055274</v>
      </c>
      <c r="H27" s="9">
        <v>328.629976272583</v>
      </c>
      <c r="I27" s="9">
        <v>705.219596862792</v>
      </c>
      <c r="J27" s="9">
        <v>722.83279800415</v>
      </c>
      <c r="K27" s="9">
        <v>196.289671897888</v>
      </c>
      <c r="L27" s="9">
        <v>180.073279380798</v>
      </c>
      <c r="M27" s="9">
        <v>190.768103122711</v>
      </c>
      <c r="N27" s="9">
        <v>467.775999069213</v>
      </c>
      <c r="O27" s="75">
        <f t="shared" si="6"/>
        <v>4223.04594099521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75">
        <f t="shared" si="7"/>
        <v>0</v>
      </c>
    </row>
    <row r="28" spans="1:28" ht="12.75">
      <c r="A28" s="7" t="s">
        <v>14</v>
      </c>
      <c r="B28" s="7">
        <v>2008</v>
      </c>
      <c r="C28" s="9">
        <v>719.754102706909</v>
      </c>
      <c r="D28" s="9">
        <v>612.485865592956</v>
      </c>
      <c r="E28" s="9">
        <v>521.216118812561</v>
      </c>
      <c r="F28" s="9">
        <v>711.044528961181</v>
      </c>
      <c r="G28" s="9">
        <v>550.157639503479</v>
      </c>
      <c r="H28" s="9">
        <v>1029.12358856201</v>
      </c>
      <c r="I28" s="9">
        <v>2826.35028839111</v>
      </c>
      <c r="J28" s="9">
        <v>2948.47894287109</v>
      </c>
      <c r="K28" s="9">
        <v>408.853332519531</v>
      </c>
      <c r="L28" s="9">
        <v>120.184878349304</v>
      </c>
      <c r="M28" s="9">
        <v>159.621437072753</v>
      </c>
      <c r="N28" s="9">
        <v>419.309462547302</v>
      </c>
      <c r="O28" s="75">
        <f t="shared" si="6"/>
        <v>11026.580185890187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75">
        <f t="shared" si="7"/>
        <v>0</v>
      </c>
    </row>
    <row r="29" spans="1:28" s="39" customFormat="1" ht="13.5" thickBot="1">
      <c r="A29" s="37"/>
      <c r="B29" s="37" t="s">
        <v>25</v>
      </c>
      <c r="C29" s="38">
        <f aca="true" t="shared" si="8" ref="C29:AB29">SUM(C21:C28)</f>
        <v>346256.9559135437</v>
      </c>
      <c r="D29" s="38">
        <f t="shared" si="8"/>
        <v>298164.0085749626</v>
      </c>
      <c r="E29" s="38">
        <f t="shared" si="8"/>
        <v>305983.71919202805</v>
      </c>
      <c r="F29" s="38">
        <f t="shared" si="8"/>
        <v>212121.33329534525</v>
      </c>
      <c r="G29" s="38">
        <f t="shared" si="8"/>
        <v>284579.72514784336</v>
      </c>
      <c r="H29" s="38">
        <f t="shared" si="8"/>
        <v>314587.58321993053</v>
      </c>
      <c r="I29" s="38">
        <f t="shared" si="8"/>
        <v>345293.4185019433</v>
      </c>
      <c r="J29" s="38">
        <f t="shared" si="8"/>
        <v>344051.6814079284</v>
      </c>
      <c r="K29" s="38">
        <f t="shared" si="8"/>
        <v>296013.0858860016</v>
      </c>
      <c r="L29" s="38">
        <f t="shared" si="8"/>
        <v>290029.70505547523</v>
      </c>
      <c r="M29" s="38">
        <f t="shared" si="8"/>
        <v>292419.89987421036</v>
      </c>
      <c r="N29" s="38">
        <f t="shared" si="8"/>
        <v>337718.34024715424</v>
      </c>
      <c r="O29" s="83">
        <f t="shared" si="8"/>
        <v>3667219.456316367</v>
      </c>
      <c r="P29" s="38">
        <f t="shared" si="8"/>
        <v>51854.0915870666</v>
      </c>
      <c r="Q29" s="38">
        <f t="shared" si="8"/>
        <v>69481.2721481323</v>
      </c>
      <c r="R29" s="38">
        <f t="shared" si="8"/>
        <v>48980.8160991668</v>
      </c>
      <c r="S29" s="38">
        <f t="shared" si="8"/>
        <v>27427.1857910156</v>
      </c>
      <c r="T29" s="38">
        <f t="shared" si="8"/>
        <v>79301.61462402329</v>
      </c>
      <c r="U29" s="38">
        <f t="shared" si="8"/>
        <v>38680.7656249999</v>
      </c>
      <c r="V29" s="38">
        <f t="shared" si="8"/>
        <v>38503.0353193282</v>
      </c>
      <c r="W29" s="38">
        <f t="shared" si="8"/>
        <v>42838.249577999</v>
      </c>
      <c r="X29" s="38">
        <f t="shared" si="8"/>
        <v>50864.878753662095</v>
      </c>
      <c r="Y29" s="38">
        <f t="shared" si="8"/>
        <v>67166.3532714843</v>
      </c>
      <c r="Z29" s="38">
        <f t="shared" si="8"/>
        <v>61656.967758178595</v>
      </c>
      <c r="AA29" s="38">
        <f t="shared" si="8"/>
        <v>47578.57797241205</v>
      </c>
      <c r="AB29" s="83">
        <f t="shared" si="8"/>
        <v>624333.8085274687</v>
      </c>
    </row>
    <row r="30" spans="1:28" ht="13.5" thickTop="1">
      <c r="A30" s="7" t="s">
        <v>6</v>
      </c>
      <c r="B30" s="7">
        <v>2009</v>
      </c>
      <c r="C30" s="9">
        <v>284222.83984375</v>
      </c>
      <c r="D30" s="9">
        <v>250104.859375</v>
      </c>
      <c r="E30" s="9">
        <v>242079.421875</v>
      </c>
      <c r="F30" s="9">
        <v>91298.341796875</v>
      </c>
      <c r="G30" s="9">
        <v>247769.24609375</v>
      </c>
      <c r="H30" s="9">
        <v>261795.5859375</v>
      </c>
      <c r="I30" s="9">
        <v>275020.49609375</v>
      </c>
      <c r="J30" s="9">
        <v>273850.4296875</v>
      </c>
      <c r="K30" s="9">
        <v>251133.73828125</v>
      </c>
      <c r="L30" s="9">
        <v>262631.98046875</v>
      </c>
      <c r="M30" s="9">
        <v>257926.53125</v>
      </c>
      <c r="N30" s="9">
        <v>280022.20703125</v>
      </c>
      <c r="O30" s="75">
        <f aca="true" t="shared" si="9" ref="O30:O37">SUM(C30:N30)</f>
        <v>2977855.677734375</v>
      </c>
      <c r="P30" s="1">
        <v>5831.67339104413</v>
      </c>
      <c r="Q30" s="1">
        <v>9589.60837125778</v>
      </c>
      <c r="R30" s="1">
        <v>9390.47086334228</v>
      </c>
      <c r="S30" s="1">
        <v>9218.1547088623</v>
      </c>
      <c r="T30" s="1">
        <v>36537.4458923339</v>
      </c>
      <c r="U30" s="1">
        <v>13074.9219436645</v>
      </c>
      <c r="V30" s="1">
        <v>11439.1976318359</v>
      </c>
      <c r="W30" s="1">
        <v>12302.9799442291</v>
      </c>
      <c r="X30" s="1">
        <v>22124.766342163</v>
      </c>
      <c r="Y30" s="1">
        <v>21910.3661060333</v>
      </c>
      <c r="Z30" s="1">
        <v>18204.0810775756</v>
      </c>
      <c r="AA30" s="1">
        <v>6677.84432506561</v>
      </c>
      <c r="AB30" s="75">
        <f aca="true" t="shared" si="10" ref="AB30:AB37">SUM(P30:AA30)</f>
        <v>176301.51059740738</v>
      </c>
    </row>
    <row r="31" spans="1:28" ht="12.75">
      <c r="A31" s="7" t="s">
        <v>8</v>
      </c>
      <c r="B31" s="7">
        <v>2009</v>
      </c>
      <c r="C31" s="9">
        <v>63218.626953125</v>
      </c>
      <c r="D31" s="9">
        <v>47071.091796875</v>
      </c>
      <c r="E31" s="9">
        <v>50243.1611328125</v>
      </c>
      <c r="F31" s="9">
        <v>68232.390625</v>
      </c>
      <c r="G31" s="9">
        <v>37052.3909912109</v>
      </c>
      <c r="H31" s="9">
        <v>52186.693359375</v>
      </c>
      <c r="I31" s="9">
        <v>61763.1655273437</v>
      </c>
      <c r="J31" s="9">
        <v>61101.212890625</v>
      </c>
      <c r="K31" s="9">
        <v>42400.8120117187</v>
      </c>
      <c r="L31" s="9">
        <v>36234.2224121093</v>
      </c>
      <c r="M31" s="9">
        <v>39289.9931640625</v>
      </c>
      <c r="N31" s="9">
        <v>57883.0864257812</v>
      </c>
      <c r="O31" s="75">
        <f t="shared" si="9"/>
        <v>616676.8472900388</v>
      </c>
      <c r="P31" s="1">
        <v>44723.271484375</v>
      </c>
      <c r="Q31" s="1">
        <v>48255.9111328125</v>
      </c>
      <c r="R31" s="1">
        <v>48169.728515625</v>
      </c>
      <c r="S31" s="1">
        <v>18557.9953613281</v>
      </c>
      <c r="T31" s="1">
        <v>45156.4858398437</v>
      </c>
      <c r="U31" s="1">
        <v>26405.2692871093</v>
      </c>
      <c r="V31" s="1">
        <v>28330.8095703125</v>
      </c>
      <c r="W31" s="1">
        <v>32124.148071289</v>
      </c>
      <c r="X31" s="1">
        <v>32211.9194335937</v>
      </c>
      <c r="Y31" s="1">
        <v>45260.005859375</v>
      </c>
      <c r="Z31" s="1">
        <v>46449.2802734375</v>
      </c>
      <c r="AA31" s="1">
        <v>41425.1171875</v>
      </c>
      <c r="AB31" s="75">
        <f t="shared" si="10"/>
        <v>457069.9420166013</v>
      </c>
    </row>
    <row r="32" spans="1:28" ht="12.75">
      <c r="A32" s="7" t="s">
        <v>9</v>
      </c>
      <c r="B32" s="7">
        <v>2009</v>
      </c>
      <c r="C32" s="9">
        <v>205.86899280548</v>
      </c>
      <c r="D32" s="9">
        <v>213.95989370346</v>
      </c>
      <c r="E32" s="9">
        <v>147.115851402282</v>
      </c>
      <c r="F32" s="9">
        <v>611.050106048583</v>
      </c>
      <c r="G32" s="9">
        <v>187.192032814025</v>
      </c>
      <c r="H32" s="9">
        <v>721.144765853881</v>
      </c>
      <c r="I32" s="9">
        <v>2213.95342636108</v>
      </c>
      <c r="J32" s="9">
        <v>2457.80627059936</v>
      </c>
      <c r="K32" s="9">
        <v>285.966727256774</v>
      </c>
      <c r="L32" s="9">
        <v>62.2475764751434</v>
      </c>
      <c r="M32" s="9">
        <v>107.758283138275</v>
      </c>
      <c r="N32" s="9">
        <v>190.011849880218</v>
      </c>
      <c r="O32" s="75">
        <f t="shared" si="9"/>
        <v>7404.075776338561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75">
        <f t="shared" si="10"/>
        <v>0</v>
      </c>
    </row>
    <row r="33" spans="1:28" ht="12.75">
      <c r="A33" s="7" t="s">
        <v>10</v>
      </c>
      <c r="B33" s="7">
        <v>2009</v>
      </c>
      <c r="C33" s="9">
        <v>112.269393444061</v>
      </c>
      <c r="D33" s="9">
        <v>164.332055330276</v>
      </c>
      <c r="E33" s="9">
        <v>104.473935008049</v>
      </c>
      <c r="F33" s="9">
        <v>519.008787155151</v>
      </c>
      <c r="G33" s="9">
        <v>105.013094425201</v>
      </c>
      <c r="H33" s="9">
        <v>455.022093772888</v>
      </c>
      <c r="I33" s="9">
        <v>1517.35932922363</v>
      </c>
      <c r="J33" s="9">
        <v>1657.24168777465</v>
      </c>
      <c r="K33" s="9">
        <v>182.530501186847</v>
      </c>
      <c r="L33" s="9">
        <v>51.4250972270965</v>
      </c>
      <c r="M33" s="9">
        <v>67.2265145778656</v>
      </c>
      <c r="N33" s="9">
        <v>118.724453449249</v>
      </c>
      <c r="O33" s="75">
        <f t="shared" si="9"/>
        <v>5054.626942574964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75">
        <f t="shared" si="10"/>
        <v>0</v>
      </c>
    </row>
    <row r="34" spans="1:28" ht="12.75">
      <c r="A34" s="7" t="s">
        <v>11</v>
      </c>
      <c r="B34" s="7">
        <v>2009</v>
      </c>
      <c r="C34" s="9">
        <v>238.39160823822</v>
      </c>
      <c r="D34" s="9">
        <v>300.844895839691</v>
      </c>
      <c r="E34" s="9">
        <v>95.838364124298</v>
      </c>
      <c r="F34" s="9">
        <v>578.895977020263</v>
      </c>
      <c r="G34" s="9">
        <v>205.97934103012</v>
      </c>
      <c r="H34" s="9">
        <v>481.65589530766</v>
      </c>
      <c r="I34" s="9">
        <v>1280.18940965831</v>
      </c>
      <c r="J34" s="9">
        <v>1349.82629394531</v>
      </c>
      <c r="K34" s="9">
        <v>153.26696050167</v>
      </c>
      <c r="L34" s="9">
        <v>61.0552824437618</v>
      </c>
      <c r="M34" s="9">
        <v>101.296256065368</v>
      </c>
      <c r="N34" s="9">
        <v>197.146630764007</v>
      </c>
      <c r="O34" s="75">
        <f t="shared" si="9"/>
        <v>5044.386914938678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75">
        <f t="shared" si="10"/>
        <v>0</v>
      </c>
    </row>
    <row r="35" spans="1:28" ht="12.75">
      <c r="A35" s="7" t="s">
        <v>12</v>
      </c>
      <c r="B35" s="7">
        <v>2009</v>
      </c>
      <c r="C35" s="9">
        <v>1102.04596138</v>
      </c>
      <c r="D35" s="9">
        <v>973.36635684967</v>
      </c>
      <c r="E35" s="9">
        <v>579.301740646362</v>
      </c>
      <c r="F35" s="9">
        <v>829.058536529541</v>
      </c>
      <c r="G35" s="9">
        <v>856.082288742065</v>
      </c>
      <c r="H35" s="9">
        <v>1651.98133850097</v>
      </c>
      <c r="I35" s="9">
        <v>4077.51443481445</v>
      </c>
      <c r="J35" s="9">
        <v>4065.88650512695</v>
      </c>
      <c r="K35" s="9">
        <v>855.240898132324</v>
      </c>
      <c r="L35" s="9">
        <v>261.209203720092</v>
      </c>
      <c r="M35" s="9">
        <v>399.612849235534</v>
      </c>
      <c r="N35" s="9">
        <v>882.783840179443</v>
      </c>
      <c r="O35" s="75">
        <f t="shared" si="9"/>
        <v>16534.0839538574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75">
        <f t="shared" si="10"/>
        <v>0</v>
      </c>
    </row>
    <row r="36" spans="1:28" ht="12.75">
      <c r="A36" s="7" t="s">
        <v>13</v>
      </c>
      <c r="B36" s="7">
        <v>2009</v>
      </c>
      <c r="C36" s="9">
        <v>698.29006576538</v>
      </c>
      <c r="D36" s="9">
        <v>528.818963050842</v>
      </c>
      <c r="E36" s="9">
        <v>452.190059661865</v>
      </c>
      <c r="F36" s="9">
        <v>836.131557464599</v>
      </c>
      <c r="G36" s="9">
        <v>147.478638648986</v>
      </c>
      <c r="H36" s="9">
        <v>424.704124450683</v>
      </c>
      <c r="I36" s="9">
        <v>844.629116058349</v>
      </c>
      <c r="J36" s="9">
        <v>803.317680358886</v>
      </c>
      <c r="K36" s="9">
        <v>238.17628955841</v>
      </c>
      <c r="L36" s="9">
        <v>175.769908428192</v>
      </c>
      <c r="M36" s="9">
        <v>248.710353851318</v>
      </c>
      <c r="N36" s="9">
        <v>542.299356460571</v>
      </c>
      <c r="O36" s="75">
        <f t="shared" si="9"/>
        <v>5940.516113758082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75">
        <f t="shared" si="10"/>
        <v>0</v>
      </c>
    </row>
    <row r="37" spans="1:28" ht="12.75">
      <c r="A37" s="7" t="s">
        <v>14</v>
      </c>
      <c r="B37" s="7">
        <v>2009</v>
      </c>
      <c r="C37" s="9">
        <v>671.56889629364</v>
      </c>
      <c r="D37" s="9">
        <v>590.539973258972</v>
      </c>
      <c r="E37" s="9">
        <v>394.493795394897</v>
      </c>
      <c r="F37" s="9">
        <v>621.721345901489</v>
      </c>
      <c r="G37" s="9">
        <v>470.762620925903</v>
      </c>
      <c r="H37" s="9">
        <v>1127.03644180297</v>
      </c>
      <c r="I37" s="9">
        <v>3162.46459197998</v>
      </c>
      <c r="J37" s="9">
        <v>3334.01908111572</v>
      </c>
      <c r="K37" s="9">
        <v>471.440335750579</v>
      </c>
      <c r="L37" s="9">
        <v>126.298308372497</v>
      </c>
      <c r="M37" s="9">
        <v>240.020015716552</v>
      </c>
      <c r="N37" s="9">
        <v>531.782963275909</v>
      </c>
      <c r="O37" s="75">
        <f t="shared" si="9"/>
        <v>11742.148369789109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75">
        <f t="shared" si="10"/>
        <v>0</v>
      </c>
    </row>
    <row r="38" spans="1:28" s="39" customFormat="1" ht="13.5" thickBot="1">
      <c r="A38" s="37"/>
      <c r="B38" s="37" t="s">
        <v>25</v>
      </c>
      <c r="C38" s="38">
        <f aca="true" t="shared" si="11" ref="C38:AB38">SUM(C30:C37)</f>
        <v>350469.9017148018</v>
      </c>
      <c r="D38" s="38">
        <f t="shared" si="11"/>
        <v>299947.8133099079</v>
      </c>
      <c r="E38" s="38">
        <f t="shared" si="11"/>
        <v>294095.99675405025</v>
      </c>
      <c r="F38" s="38">
        <f t="shared" si="11"/>
        <v>163526.59873199463</v>
      </c>
      <c r="G38" s="38">
        <f t="shared" si="11"/>
        <v>286794.1451015472</v>
      </c>
      <c r="H38" s="38">
        <f t="shared" si="11"/>
        <v>318843.82395656407</v>
      </c>
      <c r="I38" s="38">
        <f t="shared" si="11"/>
        <v>349879.7719291895</v>
      </c>
      <c r="J38" s="38">
        <f t="shared" si="11"/>
        <v>348619.7400970459</v>
      </c>
      <c r="K38" s="38">
        <f t="shared" si="11"/>
        <v>295721.1720053553</v>
      </c>
      <c r="L38" s="38">
        <f t="shared" si="11"/>
        <v>299604.2082575261</v>
      </c>
      <c r="M38" s="38">
        <f t="shared" si="11"/>
        <v>298381.1486866474</v>
      </c>
      <c r="N38" s="38">
        <f t="shared" si="11"/>
        <v>340368.0425510406</v>
      </c>
      <c r="O38" s="83">
        <f t="shared" si="11"/>
        <v>3646252.363095671</v>
      </c>
      <c r="P38" s="38">
        <f t="shared" si="11"/>
        <v>50554.94487541913</v>
      </c>
      <c r="Q38" s="38">
        <f t="shared" si="11"/>
        <v>57845.51950407028</v>
      </c>
      <c r="R38" s="38">
        <f t="shared" si="11"/>
        <v>57560.19937896728</v>
      </c>
      <c r="S38" s="38">
        <f t="shared" si="11"/>
        <v>27776.1500701904</v>
      </c>
      <c r="T38" s="38">
        <f t="shared" si="11"/>
        <v>81693.93173217759</v>
      </c>
      <c r="U38" s="38">
        <f t="shared" si="11"/>
        <v>39480.191230773795</v>
      </c>
      <c r="V38" s="38">
        <f t="shared" si="11"/>
        <v>39770.0072021484</v>
      </c>
      <c r="W38" s="38">
        <f t="shared" si="11"/>
        <v>44427.1280155181</v>
      </c>
      <c r="X38" s="38">
        <f t="shared" si="11"/>
        <v>54336.6857757567</v>
      </c>
      <c r="Y38" s="38">
        <f t="shared" si="11"/>
        <v>67170.3719654083</v>
      </c>
      <c r="Z38" s="38">
        <f t="shared" si="11"/>
        <v>64653.361351013096</v>
      </c>
      <c r="AA38" s="38">
        <f t="shared" si="11"/>
        <v>48102.96151256561</v>
      </c>
      <c r="AB38" s="83">
        <f t="shared" si="11"/>
        <v>633371.4526140087</v>
      </c>
    </row>
    <row r="39" ht="13.5" thickTop="1"/>
  </sheetData>
  <printOptions horizontalCentered="1" verticalCentered="1"/>
  <pageMargins left="0.25" right="0.25" top="0.5" bottom="0.25" header="0.5" footer="0.5"/>
  <pageSetup fitToWidth="2" horizontalDpi="600" verticalDpi="600" orientation="landscape" scale="92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view="pageBreakPreview" zoomScale="6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421875" style="7" customWidth="1"/>
    <col min="2" max="2" width="5.00390625" style="7" bestFit="1" customWidth="1"/>
    <col min="3" max="3" width="11.28125" style="7" bestFit="1" customWidth="1"/>
    <col min="4" max="4" width="11.57421875" style="7" bestFit="1" customWidth="1"/>
    <col min="5" max="5" width="11.28125" style="7" bestFit="1" customWidth="1"/>
    <col min="6" max="6" width="10.8515625" style="7" bestFit="1" customWidth="1"/>
    <col min="7" max="7" width="11.57421875" style="7" bestFit="1" customWidth="1"/>
    <col min="8" max="11" width="11.28125" style="7" bestFit="1" customWidth="1"/>
    <col min="12" max="13" width="11.57421875" style="7" bestFit="1" customWidth="1"/>
    <col min="14" max="14" width="11.28125" style="7" bestFit="1" customWidth="1"/>
    <col min="15" max="15" width="12.28125" style="7" bestFit="1" customWidth="1"/>
    <col min="17" max="17" width="12.28125" style="0" bestFit="1" customWidth="1"/>
  </cols>
  <sheetData>
    <row r="1" spans="1:15" s="6" customFormat="1" ht="12.75">
      <c r="A1" s="64" t="s">
        <v>26</v>
      </c>
      <c r="B1" s="8"/>
      <c r="C1" s="77" t="s">
        <v>4</v>
      </c>
      <c r="D1" s="77" t="s">
        <v>4</v>
      </c>
      <c r="E1" s="77" t="s">
        <v>4</v>
      </c>
      <c r="F1" s="77" t="s">
        <v>4</v>
      </c>
      <c r="G1" s="77" t="s">
        <v>4</v>
      </c>
      <c r="H1" s="77" t="s">
        <v>4</v>
      </c>
      <c r="I1" s="77" t="s">
        <v>4</v>
      </c>
      <c r="J1" s="77" t="s">
        <v>4</v>
      </c>
      <c r="K1" s="77" t="s">
        <v>4</v>
      </c>
      <c r="L1" s="77" t="s">
        <v>4</v>
      </c>
      <c r="M1" s="77" t="s">
        <v>4</v>
      </c>
      <c r="N1" s="77" t="s">
        <v>4</v>
      </c>
      <c r="O1" s="78" t="s">
        <v>5</v>
      </c>
    </row>
    <row r="2" spans="1:15" s="11" customFormat="1" ht="12.75">
      <c r="A2" s="10" t="s">
        <v>0</v>
      </c>
      <c r="B2" s="10" t="s">
        <v>1</v>
      </c>
      <c r="C2" s="79">
        <v>1</v>
      </c>
      <c r="D2" s="79">
        <v>2</v>
      </c>
      <c r="E2" s="79">
        <v>3</v>
      </c>
      <c r="F2" s="79">
        <v>4</v>
      </c>
      <c r="G2" s="79">
        <v>5</v>
      </c>
      <c r="H2" s="79">
        <v>6</v>
      </c>
      <c r="I2" s="79">
        <v>7</v>
      </c>
      <c r="J2" s="79">
        <v>8</v>
      </c>
      <c r="K2" s="79">
        <v>9</v>
      </c>
      <c r="L2" s="79">
        <v>10</v>
      </c>
      <c r="M2" s="79">
        <v>11</v>
      </c>
      <c r="N2" s="79">
        <v>12</v>
      </c>
      <c r="O2" s="80"/>
    </row>
    <row r="3" spans="1:15" ht="12.75">
      <c r="A3" s="7" t="s">
        <v>6</v>
      </c>
      <c r="B3" s="7">
        <v>2006</v>
      </c>
      <c r="C3" s="9">
        <v>0</v>
      </c>
      <c r="D3" s="9">
        <v>0</v>
      </c>
      <c r="E3" s="9">
        <v>197341.486373901</v>
      </c>
      <c r="F3" s="9">
        <v>295097.40234375</v>
      </c>
      <c r="G3" s="9">
        <v>510081.903076171</v>
      </c>
      <c r="H3" s="9">
        <v>179361.287963867</v>
      </c>
      <c r="I3" s="9">
        <v>82518.5099716186</v>
      </c>
      <c r="J3" s="9">
        <v>88132.0170135498</v>
      </c>
      <c r="K3" s="9">
        <v>292032.0234375</v>
      </c>
      <c r="L3" s="9">
        <v>377577.6015625</v>
      </c>
      <c r="M3" s="9">
        <v>258685.677734375</v>
      </c>
      <c r="N3" s="9">
        <v>66385.2939453125</v>
      </c>
      <c r="O3" s="75">
        <f>SUM(C3:N3)</f>
        <v>2347213.203422545</v>
      </c>
    </row>
    <row r="4" spans="1:15" ht="12.75">
      <c r="A4" s="7" t="s">
        <v>8</v>
      </c>
      <c r="B4" s="7">
        <v>2006</v>
      </c>
      <c r="C4" s="9">
        <v>0</v>
      </c>
      <c r="D4" s="9">
        <v>0</v>
      </c>
      <c r="E4" s="9">
        <v>1596723.53125</v>
      </c>
      <c r="F4" s="9">
        <v>1239413.375</v>
      </c>
      <c r="G4" s="9">
        <v>103551.498046875</v>
      </c>
      <c r="H4" s="9">
        <v>669971.015625</v>
      </c>
      <c r="I4" s="9">
        <v>578192.24609375</v>
      </c>
      <c r="J4" s="9">
        <v>722613.9296875</v>
      </c>
      <c r="K4" s="9">
        <v>852358.40625</v>
      </c>
      <c r="L4" s="9">
        <v>1707827</v>
      </c>
      <c r="M4" s="9">
        <v>1630818.78125</v>
      </c>
      <c r="N4" s="9">
        <v>1254822.421875</v>
      </c>
      <c r="O4" s="75">
        <f aca="true" t="shared" si="0" ref="O4:O10">SUM(C4:N4)</f>
        <v>10356292.205078125</v>
      </c>
    </row>
    <row r="5" spans="1:15" ht="12.75">
      <c r="A5" s="7" t="s">
        <v>9</v>
      </c>
      <c r="B5" s="7">
        <v>2006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75">
        <f t="shared" si="0"/>
        <v>0</v>
      </c>
    </row>
    <row r="6" spans="1:15" ht="12.75">
      <c r="A6" s="7" t="s">
        <v>10</v>
      </c>
      <c r="B6" s="7">
        <v>2006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5">
        <f t="shared" si="0"/>
        <v>0</v>
      </c>
    </row>
    <row r="7" spans="1:15" ht="12.75">
      <c r="A7" s="7" t="s">
        <v>11</v>
      </c>
      <c r="B7" s="7">
        <v>2006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75">
        <f t="shared" si="0"/>
        <v>0</v>
      </c>
    </row>
    <row r="8" spans="1:15" ht="12.75">
      <c r="A8" s="7" t="s">
        <v>12</v>
      </c>
      <c r="B8" s="7">
        <v>2006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75">
        <f t="shared" si="0"/>
        <v>0</v>
      </c>
    </row>
    <row r="9" spans="1:15" ht="12.75">
      <c r="A9" s="7" t="s">
        <v>13</v>
      </c>
      <c r="B9" s="7">
        <v>2006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75">
        <f t="shared" si="0"/>
        <v>0</v>
      </c>
    </row>
    <row r="10" spans="1:15" ht="12.75">
      <c r="A10" s="7" t="s">
        <v>14</v>
      </c>
      <c r="B10" s="7">
        <v>2006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75">
        <f t="shared" si="0"/>
        <v>0</v>
      </c>
    </row>
    <row r="11" spans="2:15" ht="13.5" thickBot="1">
      <c r="B11" s="14" t="s">
        <v>25</v>
      </c>
      <c r="C11" s="15">
        <f aca="true" t="shared" si="1" ref="C11:O11">SUM(C3:C10)</f>
        <v>0</v>
      </c>
      <c r="D11" s="15">
        <f t="shared" si="1"/>
        <v>0</v>
      </c>
      <c r="E11" s="15">
        <f t="shared" si="1"/>
        <v>1794065.017623901</v>
      </c>
      <c r="F11" s="15">
        <f t="shared" si="1"/>
        <v>1534510.77734375</v>
      </c>
      <c r="G11" s="15">
        <f t="shared" si="1"/>
        <v>613633.401123046</v>
      </c>
      <c r="H11" s="15">
        <f t="shared" si="1"/>
        <v>849332.303588867</v>
      </c>
      <c r="I11" s="15">
        <f t="shared" si="1"/>
        <v>660710.7560653687</v>
      </c>
      <c r="J11" s="15">
        <f t="shared" si="1"/>
        <v>810745.9467010498</v>
      </c>
      <c r="K11" s="15">
        <f t="shared" si="1"/>
        <v>1144390.4296875</v>
      </c>
      <c r="L11" s="15">
        <f t="shared" si="1"/>
        <v>2085404.6015625</v>
      </c>
      <c r="M11" s="15">
        <f t="shared" si="1"/>
        <v>1889504.458984375</v>
      </c>
      <c r="N11" s="15">
        <f t="shared" si="1"/>
        <v>1321207.7158203125</v>
      </c>
      <c r="O11" s="76">
        <f t="shared" si="1"/>
        <v>12703505.40850067</v>
      </c>
    </row>
    <row r="12" spans="1:15" ht="13.5" thickTop="1">
      <c r="A12" s="7" t="s">
        <v>6</v>
      </c>
      <c r="B12" s="7">
        <v>2007</v>
      </c>
      <c r="C12" s="9">
        <v>256275.145889282</v>
      </c>
      <c r="D12" s="9">
        <v>363882.631835937</v>
      </c>
      <c r="E12" s="9">
        <v>163747.327514648</v>
      </c>
      <c r="F12" s="9">
        <v>0</v>
      </c>
      <c r="G12" s="9">
        <v>745485.7109375</v>
      </c>
      <c r="H12" s="9">
        <v>332542.042480468</v>
      </c>
      <c r="I12" s="9">
        <v>351866.557983398</v>
      </c>
      <c r="J12" s="9">
        <v>417953.711883544</v>
      </c>
      <c r="K12" s="9">
        <v>531384.699707031</v>
      </c>
      <c r="L12" s="9">
        <v>612109.637817382</v>
      </c>
      <c r="M12" s="9">
        <v>541733.525390625</v>
      </c>
      <c r="N12" s="9">
        <v>197607.005722045</v>
      </c>
      <c r="O12" s="75">
        <f aca="true" t="shared" si="2" ref="O12:O19">SUM(C12:N12)</f>
        <v>4514587.99716186</v>
      </c>
    </row>
    <row r="13" spans="1:15" ht="12.75">
      <c r="A13" s="7" t="s">
        <v>8</v>
      </c>
      <c r="B13" s="7">
        <v>2007</v>
      </c>
      <c r="C13" s="9">
        <v>1858772.78125</v>
      </c>
      <c r="D13" s="9">
        <v>2037959.5</v>
      </c>
      <c r="E13" s="9">
        <v>1050474.3125</v>
      </c>
      <c r="F13" s="9">
        <v>0</v>
      </c>
      <c r="G13" s="9">
        <v>1022482.125</v>
      </c>
      <c r="H13" s="9">
        <v>705433.609375</v>
      </c>
      <c r="I13" s="9">
        <v>746165.12890625</v>
      </c>
      <c r="J13" s="9">
        <v>892895.46875</v>
      </c>
      <c r="K13" s="9">
        <v>788432.1875</v>
      </c>
      <c r="L13" s="9">
        <v>1282314.28125</v>
      </c>
      <c r="M13" s="9">
        <v>1438220.03125</v>
      </c>
      <c r="N13" s="9">
        <v>1332273.40625</v>
      </c>
      <c r="O13" s="75">
        <f t="shared" si="2"/>
        <v>13155422.83203125</v>
      </c>
    </row>
    <row r="14" spans="1:17" ht="12.75">
      <c r="A14" s="7" t="s">
        <v>9</v>
      </c>
      <c r="B14" s="7">
        <v>2007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5">
        <f t="shared" si="2"/>
        <v>0</v>
      </c>
      <c r="Q14" s="47">
        <f>SUM(O12:O13)</f>
        <v>17670010.829193108</v>
      </c>
    </row>
    <row r="15" spans="1:15" ht="12.75">
      <c r="A15" s="7" t="s">
        <v>10</v>
      </c>
      <c r="B15" s="7">
        <v>2007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75">
        <f t="shared" si="2"/>
        <v>0</v>
      </c>
    </row>
    <row r="16" spans="1:15" ht="12.75">
      <c r="A16" s="7" t="s">
        <v>11</v>
      </c>
      <c r="B16" s="7">
        <v>2007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75">
        <f t="shared" si="2"/>
        <v>0</v>
      </c>
    </row>
    <row r="17" spans="1:15" ht="12.75">
      <c r="A17" s="7" t="s">
        <v>12</v>
      </c>
      <c r="B17" s="7">
        <v>2007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75">
        <f t="shared" si="2"/>
        <v>0</v>
      </c>
    </row>
    <row r="18" spans="1:15" ht="12.75">
      <c r="A18" s="7" t="s">
        <v>13</v>
      </c>
      <c r="B18" s="7">
        <v>2007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75">
        <f t="shared" si="2"/>
        <v>0</v>
      </c>
    </row>
    <row r="19" spans="1:15" ht="12.75">
      <c r="A19" s="7" t="s">
        <v>14</v>
      </c>
      <c r="B19" s="7">
        <v>2007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75">
        <f t="shared" si="2"/>
        <v>0</v>
      </c>
    </row>
    <row r="20" spans="2:15" ht="13.5" thickBot="1">
      <c r="B20" s="14" t="s">
        <v>25</v>
      </c>
      <c r="C20" s="15">
        <f aca="true" t="shared" si="3" ref="C20:O20">SUM(C12:C19)</f>
        <v>2115047.927139282</v>
      </c>
      <c r="D20" s="15">
        <f t="shared" si="3"/>
        <v>2401842.131835937</v>
      </c>
      <c r="E20" s="15">
        <f t="shared" si="3"/>
        <v>1214221.640014648</v>
      </c>
      <c r="F20" s="15">
        <f t="shared" si="3"/>
        <v>0</v>
      </c>
      <c r="G20" s="15">
        <f t="shared" si="3"/>
        <v>1767967.8359375</v>
      </c>
      <c r="H20" s="15">
        <f t="shared" si="3"/>
        <v>1037975.651855468</v>
      </c>
      <c r="I20" s="15">
        <f t="shared" si="3"/>
        <v>1098031.686889648</v>
      </c>
      <c r="J20" s="15">
        <f t="shared" si="3"/>
        <v>1310849.180633544</v>
      </c>
      <c r="K20" s="15">
        <f t="shared" si="3"/>
        <v>1319816.887207031</v>
      </c>
      <c r="L20" s="15">
        <f t="shared" si="3"/>
        <v>1894423.9190673819</v>
      </c>
      <c r="M20" s="15">
        <f t="shared" si="3"/>
        <v>1979953.556640625</v>
      </c>
      <c r="N20" s="15">
        <f t="shared" si="3"/>
        <v>1529880.411972045</v>
      </c>
      <c r="O20" s="76">
        <f t="shared" si="3"/>
        <v>17670010.829193108</v>
      </c>
    </row>
    <row r="21" spans="1:15" ht="13.5" thickTop="1">
      <c r="A21" s="7" t="s">
        <v>6</v>
      </c>
      <c r="B21" s="7">
        <v>2008</v>
      </c>
      <c r="C21" s="9">
        <v>240380.191390991</v>
      </c>
      <c r="D21" s="9">
        <v>547691.6015625</v>
      </c>
      <c r="E21" s="9">
        <v>394769.731994628</v>
      </c>
      <c r="F21" s="9">
        <v>435710.1015625</v>
      </c>
      <c r="G21" s="9">
        <v>1015429.10546875</v>
      </c>
      <c r="H21" s="9">
        <v>329178.553222656</v>
      </c>
      <c r="I21" s="9">
        <v>350043.274322509</v>
      </c>
      <c r="J21" s="9">
        <v>390340.77986145</v>
      </c>
      <c r="K21" s="9">
        <v>570019.352050781</v>
      </c>
      <c r="L21" s="9">
        <v>734854.545410156</v>
      </c>
      <c r="M21" s="9">
        <v>500770.452148437</v>
      </c>
      <c r="N21" s="9">
        <v>213385.995117187</v>
      </c>
      <c r="O21" s="75">
        <f aca="true" t="shared" si="4" ref="O21:O28">SUM(C21:N21)</f>
        <v>5722573.684112545</v>
      </c>
    </row>
    <row r="22" spans="1:17" ht="12.75">
      <c r="A22" s="7" t="s">
        <v>8</v>
      </c>
      <c r="B22" s="7">
        <v>2008</v>
      </c>
      <c r="C22" s="9">
        <v>1797036.1875</v>
      </c>
      <c r="D22" s="9">
        <v>2291975</v>
      </c>
      <c r="E22" s="9">
        <v>1477856.8125</v>
      </c>
      <c r="F22" s="9">
        <v>474344.609375</v>
      </c>
      <c r="G22" s="9">
        <v>1438254.21875</v>
      </c>
      <c r="H22" s="9">
        <v>792078.3125</v>
      </c>
      <c r="I22" s="9">
        <v>869949.921875</v>
      </c>
      <c r="J22" s="9">
        <v>1006821.3828125</v>
      </c>
      <c r="K22" s="9">
        <v>923745.1875</v>
      </c>
      <c r="L22" s="9">
        <v>1382521.40625</v>
      </c>
      <c r="M22" s="9">
        <v>1587274.90625</v>
      </c>
      <c r="N22" s="9">
        <v>1433826</v>
      </c>
      <c r="O22" s="75">
        <f t="shared" si="4"/>
        <v>15475683.9453125</v>
      </c>
      <c r="Q22" s="47">
        <f>SUM(O21:O22)</f>
        <v>21198257.629425045</v>
      </c>
    </row>
    <row r="23" spans="1:15" ht="12.75">
      <c r="A23" s="7" t="s">
        <v>9</v>
      </c>
      <c r="B23" s="7">
        <v>2008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5">
        <f t="shared" si="4"/>
        <v>0</v>
      </c>
    </row>
    <row r="24" spans="1:15" ht="12.75">
      <c r="A24" s="7" t="s">
        <v>10</v>
      </c>
      <c r="B24" s="7">
        <v>2008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5">
        <f t="shared" si="4"/>
        <v>0</v>
      </c>
    </row>
    <row r="25" spans="1:15" ht="12.75">
      <c r="A25" s="7" t="s">
        <v>11</v>
      </c>
      <c r="B25" s="7">
        <v>2008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5">
        <f t="shared" si="4"/>
        <v>0</v>
      </c>
    </row>
    <row r="26" spans="1:15" ht="12.75">
      <c r="A26" s="7" t="s">
        <v>12</v>
      </c>
      <c r="B26" s="7">
        <v>2008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5">
        <f t="shared" si="4"/>
        <v>0</v>
      </c>
    </row>
    <row r="27" spans="1:15" ht="12.75">
      <c r="A27" s="7" t="s">
        <v>13</v>
      </c>
      <c r="B27" s="7">
        <v>2008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5">
        <f t="shared" si="4"/>
        <v>0</v>
      </c>
    </row>
    <row r="28" spans="1:15" ht="12.75">
      <c r="A28" s="7" t="s">
        <v>14</v>
      </c>
      <c r="B28" s="7">
        <v>2008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5">
        <f t="shared" si="4"/>
        <v>0</v>
      </c>
    </row>
    <row r="29" spans="2:15" ht="13.5" thickBot="1">
      <c r="B29" s="14" t="s">
        <v>25</v>
      </c>
      <c r="C29" s="15">
        <f aca="true" t="shared" si="5" ref="C29:O29">SUM(C21:C28)</f>
        <v>2037416.378890991</v>
      </c>
      <c r="D29" s="15">
        <f t="shared" si="5"/>
        <v>2839666.6015625</v>
      </c>
      <c r="E29" s="15">
        <f t="shared" si="5"/>
        <v>1872626.544494628</v>
      </c>
      <c r="F29" s="15">
        <f t="shared" si="5"/>
        <v>910054.7109375</v>
      </c>
      <c r="G29" s="15">
        <f t="shared" si="5"/>
        <v>2453683.32421875</v>
      </c>
      <c r="H29" s="15">
        <f t="shared" si="5"/>
        <v>1121256.865722656</v>
      </c>
      <c r="I29" s="15">
        <f t="shared" si="5"/>
        <v>1219993.196197509</v>
      </c>
      <c r="J29" s="15">
        <f t="shared" si="5"/>
        <v>1397162.16267395</v>
      </c>
      <c r="K29" s="15">
        <f t="shared" si="5"/>
        <v>1493764.539550781</v>
      </c>
      <c r="L29" s="15">
        <f t="shared" si="5"/>
        <v>2117375.9516601562</v>
      </c>
      <c r="M29" s="15">
        <f t="shared" si="5"/>
        <v>2088045.358398437</v>
      </c>
      <c r="N29" s="15">
        <f t="shared" si="5"/>
        <v>1647211.995117187</v>
      </c>
      <c r="O29" s="76">
        <f t="shared" si="5"/>
        <v>21198257.629425045</v>
      </c>
    </row>
    <row r="30" spans="1:15" ht="13.5" thickTop="1">
      <c r="A30" s="7" t="s">
        <v>6</v>
      </c>
      <c r="B30" s="7">
        <v>2009</v>
      </c>
      <c r="C30" s="9">
        <v>208152.069742202</v>
      </c>
      <c r="D30" s="9">
        <v>345059.152938842</v>
      </c>
      <c r="E30" s="9">
        <v>279964.952392578</v>
      </c>
      <c r="F30" s="9">
        <v>241839.69140625</v>
      </c>
      <c r="G30" s="9">
        <v>1011220.82519531</v>
      </c>
      <c r="H30" s="9">
        <v>335656.784912109</v>
      </c>
      <c r="I30" s="9">
        <v>337874.811218261</v>
      </c>
      <c r="J30" s="9">
        <v>383728.373535156</v>
      </c>
      <c r="K30" s="9">
        <v>593798.070800781</v>
      </c>
      <c r="L30" s="9">
        <v>604632.518188476</v>
      </c>
      <c r="M30" s="9">
        <v>530188.480957031</v>
      </c>
      <c r="N30" s="9">
        <v>204385.227142333</v>
      </c>
      <c r="O30" s="75">
        <f aca="true" t="shared" si="6" ref="O30:O37">SUM(C30:N30)</f>
        <v>5076500.958429329</v>
      </c>
    </row>
    <row r="31" spans="1:17" ht="12.75">
      <c r="A31" s="7" t="s">
        <v>8</v>
      </c>
      <c r="B31" s="7">
        <v>2009</v>
      </c>
      <c r="C31" s="9">
        <v>1772675.90625</v>
      </c>
      <c r="D31" s="9">
        <v>1979930.375</v>
      </c>
      <c r="E31" s="9">
        <v>1917284.5</v>
      </c>
      <c r="F31" s="9">
        <v>710964.296875</v>
      </c>
      <c r="G31" s="9">
        <v>1527143.8125</v>
      </c>
      <c r="H31" s="9">
        <v>835920.28125</v>
      </c>
      <c r="I31" s="9">
        <v>934437.015625</v>
      </c>
      <c r="J31" s="9">
        <v>1075689.43359375</v>
      </c>
      <c r="K31" s="9">
        <v>1029423.609375</v>
      </c>
      <c r="L31" s="9">
        <v>1570483.3125</v>
      </c>
      <c r="M31" s="9">
        <v>1681877.09375</v>
      </c>
      <c r="N31" s="9">
        <v>1449788.71875</v>
      </c>
      <c r="O31" s="75">
        <f t="shared" si="6"/>
        <v>16485618.35546875</v>
      </c>
      <c r="Q31" s="47">
        <f>SUM(O30:O31)</f>
        <v>21562119.31389808</v>
      </c>
    </row>
    <row r="32" spans="1:15" ht="12.75">
      <c r="A32" s="7" t="s">
        <v>9</v>
      </c>
      <c r="B32" s="7">
        <v>2009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75">
        <f t="shared" si="6"/>
        <v>0</v>
      </c>
    </row>
    <row r="33" spans="1:15" ht="12.75">
      <c r="A33" s="7" t="s">
        <v>10</v>
      </c>
      <c r="B33" s="7">
        <v>2009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75">
        <f t="shared" si="6"/>
        <v>0</v>
      </c>
    </row>
    <row r="34" spans="1:15" ht="12.75">
      <c r="A34" s="7" t="s">
        <v>11</v>
      </c>
      <c r="B34" s="7">
        <v>2009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75">
        <f t="shared" si="6"/>
        <v>0</v>
      </c>
    </row>
    <row r="35" spans="1:15" ht="12.75">
      <c r="A35" s="7" t="s">
        <v>12</v>
      </c>
      <c r="B35" s="7">
        <v>2009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75">
        <f t="shared" si="6"/>
        <v>0</v>
      </c>
    </row>
    <row r="36" spans="1:15" ht="12.75">
      <c r="A36" s="7" t="s">
        <v>13</v>
      </c>
      <c r="B36" s="7">
        <v>2009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75">
        <f t="shared" si="6"/>
        <v>0</v>
      </c>
    </row>
    <row r="37" spans="1:15" ht="12.75">
      <c r="A37" s="7" t="s">
        <v>14</v>
      </c>
      <c r="B37" s="7">
        <v>2009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75">
        <f t="shared" si="6"/>
        <v>0</v>
      </c>
    </row>
    <row r="38" spans="2:15" ht="13.5" thickBot="1">
      <c r="B38" s="14" t="s">
        <v>25</v>
      </c>
      <c r="C38" s="15">
        <f aca="true" t="shared" si="7" ref="C38:O38">SUM(C30:C37)</f>
        <v>1980827.975992202</v>
      </c>
      <c r="D38" s="15">
        <f t="shared" si="7"/>
        <v>2324989.527938842</v>
      </c>
      <c r="E38" s="15">
        <f t="shared" si="7"/>
        <v>2197249.452392578</v>
      </c>
      <c r="F38" s="15">
        <f t="shared" si="7"/>
        <v>952803.98828125</v>
      </c>
      <c r="G38" s="15">
        <f t="shared" si="7"/>
        <v>2538364.63769531</v>
      </c>
      <c r="H38" s="15">
        <f t="shared" si="7"/>
        <v>1171577.066162109</v>
      </c>
      <c r="I38" s="15">
        <f t="shared" si="7"/>
        <v>1272311.826843261</v>
      </c>
      <c r="J38" s="15">
        <f t="shared" si="7"/>
        <v>1459417.807128906</v>
      </c>
      <c r="K38" s="15">
        <f t="shared" si="7"/>
        <v>1623221.680175781</v>
      </c>
      <c r="L38" s="15">
        <f t="shared" si="7"/>
        <v>2175115.830688476</v>
      </c>
      <c r="M38" s="15">
        <f t="shared" si="7"/>
        <v>2212065.5747070312</v>
      </c>
      <c r="N38" s="15">
        <f t="shared" si="7"/>
        <v>1654173.945892333</v>
      </c>
      <c r="O38" s="76">
        <f t="shared" si="7"/>
        <v>21562119.31389808</v>
      </c>
    </row>
    <row r="39" ht="13.5" thickTop="1"/>
    <row r="42" ht="14.25">
      <c r="A42" s="36" t="s">
        <v>43</v>
      </c>
    </row>
    <row r="43" ht="14.25">
      <c r="B43" s="36" t="s">
        <v>44</v>
      </c>
    </row>
    <row r="44" ht="14.25">
      <c r="B44" s="36" t="s">
        <v>45</v>
      </c>
    </row>
  </sheetData>
  <printOptions horizontalCentered="1" verticalCentered="1"/>
  <pageMargins left="0.25" right="0.25" top="0.25" bottom="0.25" header="0.5" footer="0.5"/>
  <pageSetup fitToHeight="1" fitToWidth="1" horizontalDpi="600" verticalDpi="600" orientation="landscape" scale="75" r:id="rId1"/>
  <colBreaks count="1" manualBreakCount="1">
    <brk id="2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2" width="7.28125" style="0" customWidth="1"/>
    <col min="3" max="14" width="9.140625" style="0" bestFit="1" customWidth="1"/>
    <col min="15" max="15" width="10.28125" style="0" bestFit="1" customWidth="1"/>
    <col min="16" max="18" width="7.140625" style="0" bestFit="1" customWidth="1"/>
    <col min="19" max="19" width="8.7109375" style="0" bestFit="1" customWidth="1"/>
    <col min="20" max="27" width="5.421875" style="0" bestFit="1" customWidth="1"/>
    <col min="28" max="28" width="7.7109375" style="0" bestFit="1" customWidth="1"/>
  </cols>
  <sheetData>
    <row r="1" spans="1:15" s="6" customFormat="1" ht="12.75">
      <c r="A1" s="73" t="s">
        <v>46</v>
      </c>
      <c r="C1" s="81" t="s">
        <v>4</v>
      </c>
      <c r="D1" s="81" t="s">
        <v>4</v>
      </c>
      <c r="E1" s="81" t="s">
        <v>4</v>
      </c>
      <c r="F1" s="81" t="s">
        <v>4</v>
      </c>
      <c r="G1" s="81" t="s">
        <v>4</v>
      </c>
      <c r="H1" s="81" t="s">
        <v>4</v>
      </c>
      <c r="I1" s="81" t="s">
        <v>4</v>
      </c>
      <c r="J1" s="81" t="s">
        <v>4</v>
      </c>
      <c r="K1" s="81" t="s">
        <v>4</v>
      </c>
      <c r="L1" s="81" t="s">
        <v>4</v>
      </c>
      <c r="M1" s="81" t="s">
        <v>4</v>
      </c>
      <c r="N1" s="81" t="s">
        <v>4</v>
      </c>
      <c r="O1" s="86" t="s">
        <v>5</v>
      </c>
    </row>
    <row r="2" spans="1:15" s="11" customFormat="1" ht="12.75">
      <c r="A2" s="11" t="s">
        <v>0</v>
      </c>
      <c r="B2" s="11" t="s">
        <v>1</v>
      </c>
      <c r="C2" s="82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2">
        <v>8</v>
      </c>
      <c r="K2" s="82">
        <v>9</v>
      </c>
      <c r="L2" s="82">
        <v>10</v>
      </c>
      <c r="M2" s="82">
        <v>11</v>
      </c>
      <c r="N2" s="82">
        <v>12</v>
      </c>
      <c r="O2" s="87"/>
    </row>
    <row r="3" spans="1:15" ht="12.75">
      <c r="A3" t="s">
        <v>6</v>
      </c>
      <c r="B3">
        <v>2006</v>
      </c>
      <c r="C3" s="50"/>
      <c r="D3" s="50"/>
      <c r="E3" s="50">
        <f>Revenues!E3/'Generation MWHrs'!R3</f>
        <v>27.160925972397234</v>
      </c>
      <c r="F3" s="50">
        <f>Revenues!F3/'Generation MWHrs'!S3</f>
        <v>25.485170191332603</v>
      </c>
      <c r="G3" s="50">
        <f>Revenues!G3/'Generation MWHrs'!T3</f>
        <v>25.6826227707288</v>
      </c>
      <c r="H3" s="50">
        <f>Revenues!H3/'Generation MWHrs'!U3</f>
        <v>25.82245118541809</v>
      </c>
      <c r="I3" s="50">
        <f>Revenues!I3/'Generation MWHrs'!V3</f>
        <v>28.195886000065993</v>
      </c>
      <c r="J3" s="50">
        <f>Revenues!J3/'Generation MWHrs'!W3</f>
        <v>30.408330836179566</v>
      </c>
      <c r="K3" s="50">
        <f>Revenues!K3/'Generation MWHrs'!X3</f>
        <v>27.728000294117987</v>
      </c>
      <c r="L3" s="50">
        <f>Revenues!L3/'Generation MWHrs'!Y3</f>
        <v>27.58361707517023</v>
      </c>
      <c r="M3" s="50">
        <f>Revenues!M3/'Generation MWHrs'!Z3</f>
        <v>27.86358296717416</v>
      </c>
      <c r="N3" s="50">
        <f>Revenues!N3/'Generation MWHrs'!AA3</f>
        <v>29.042012071366134</v>
      </c>
      <c r="O3" s="53">
        <f>Revenues!O3/'Generation MWHrs'!AB3</f>
        <v>26.896922437313204</v>
      </c>
    </row>
    <row r="4" spans="1:15" ht="12.75">
      <c r="A4" t="s">
        <v>8</v>
      </c>
      <c r="B4">
        <v>2006</v>
      </c>
      <c r="C4" s="50"/>
      <c r="D4" s="50"/>
      <c r="E4" s="50">
        <f>Revenues!E4/'Generation MWHrs'!R4</f>
        <v>35.659488670495485</v>
      </c>
      <c r="F4" s="50">
        <f>Revenues!F4/'Generation MWHrs'!S4</f>
        <v>39.344496808838</v>
      </c>
      <c r="G4" s="50">
        <f>Revenues!G4/'Generation MWHrs'!T4</f>
        <v>32.754067322546874</v>
      </c>
      <c r="H4" s="50">
        <f>Revenues!H4/'Generation MWHrs'!U4</f>
        <v>29.818425626978776</v>
      </c>
      <c r="I4" s="50">
        <f>Revenues!I4/'Generation MWHrs'!V4</f>
        <v>31.332125047975932</v>
      </c>
      <c r="J4" s="50">
        <f>Revenues!J4/'Generation MWHrs'!W4</f>
        <v>33.035707217380946</v>
      </c>
      <c r="K4" s="50">
        <f>Revenues!K4/'Generation MWHrs'!X4</f>
        <v>31.0197853818186</v>
      </c>
      <c r="L4" s="50">
        <f>Revenues!L4/'Generation MWHrs'!Y4</f>
        <v>36.81951191864726</v>
      </c>
      <c r="M4" s="50">
        <f>Revenues!M4/'Generation MWHrs'!Z4</f>
        <v>36.05116828661694</v>
      </c>
      <c r="N4" s="50">
        <f>Revenues!N4/'Generation MWHrs'!AA4</f>
        <v>33.988304762429756</v>
      </c>
      <c r="O4" s="53">
        <f>Revenues!O4/'Generation MWHrs'!AB4</f>
        <v>34.72319478379312</v>
      </c>
    </row>
    <row r="5" spans="1:15" ht="12.75">
      <c r="A5" t="s">
        <v>9</v>
      </c>
      <c r="B5">
        <v>2006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3"/>
    </row>
    <row r="6" spans="1:15" ht="12.75">
      <c r="A6" t="s">
        <v>10</v>
      </c>
      <c r="B6">
        <v>2006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3"/>
    </row>
    <row r="7" spans="1:15" ht="12.75">
      <c r="A7" t="s">
        <v>11</v>
      </c>
      <c r="B7">
        <v>2006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3"/>
    </row>
    <row r="8" spans="1:15" ht="12.75">
      <c r="A8" t="s">
        <v>12</v>
      </c>
      <c r="B8">
        <v>2006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3"/>
    </row>
    <row r="9" spans="1:15" ht="12.75">
      <c r="A9" t="s">
        <v>13</v>
      </c>
      <c r="B9">
        <v>2006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</row>
    <row r="10" spans="1:15" ht="12.75">
      <c r="A10" s="51" t="s">
        <v>14</v>
      </c>
      <c r="B10" s="51">
        <v>2006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4"/>
    </row>
    <row r="11" spans="3:15" ht="12.75"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3"/>
    </row>
    <row r="12" spans="1:15" ht="12.75">
      <c r="A12" t="s">
        <v>6</v>
      </c>
      <c r="B12">
        <v>2007</v>
      </c>
      <c r="C12" s="50">
        <f>Revenues!C12/'Generation MWHrs'!P12</f>
        <v>35.79509322072258</v>
      </c>
      <c r="D12" s="50">
        <f>Revenues!D12/'Generation MWHrs'!Q12</f>
        <v>36.04316556308473</v>
      </c>
      <c r="E12" s="50">
        <f>Revenues!E12/'Generation MWHrs'!R12</f>
        <v>29.295645905769906</v>
      </c>
      <c r="F12" s="50" t="e">
        <f>Revenues!F12/'Generation MWHrs'!S12</f>
        <v>#DIV/0!</v>
      </c>
      <c r="G12" s="50">
        <f>Revenues!G12/'Generation MWHrs'!T12</f>
        <v>25.050509390088955</v>
      </c>
      <c r="H12" s="50">
        <f>Revenues!H12/'Generation MWHrs'!U12</f>
        <v>23.62557124979966</v>
      </c>
      <c r="I12" s="50">
        <f>Revenues!I12/'Generation MWHrs'!V12</f>
        <v>28.54485980137903</v>
      </c>
      <c r="J12" s="50">
        <f>Revenues!J12/'Generation MWHrs'!W12</f>
        <v>30.57261575847544</v>
      </c>
      <c r="K12" s="50">
        <f>Revenues!K12/'Generation MWHrs'!X12</f>
        <v>24.73859308288792</v>
      </c>
      <c r="L12" s="50">
        <f>Revenues!L12/'Generation MWHrs'!Y12</f>
        <v>25.729406747895858</v>
      </c>
      <c r="M12" s="50">
        <f>Revenues!M12/'Generation MWHrs'!Z12</f>
        <v>27.270509698198264</v>
      </c>
      <c r="N12" s="50">
        <f>Revenues!N12/'Generation MWHrs'!AA12</f>
        <v>29.425320588596303</v>
      </c>
      <c r="O12" s="53">
        <f>Revenues!O12/'Generation MWHrs'!AB12</f>
        <v>27.439604661652098</v>
      </c>
    </row>
    <row r="13" spans="1:15" ht="12.75">
      <c r="A13" t="s">
        <v>8</v>
      </c>
      <c r="B13">
        <v>2007</v>
      </c>
      <c r="C13" s="50">
        <f>Revenues!C13/'Generation MWHrs'!P13</f>
        <v>40.22435487887616</v>
      </c>
      <c r="D13" s="50">
        <f>Revenues!D13/'Generation MWHrs'!Q13</f>
        <v>41.45633742140959</v>
      </c>
      <c r="E13" s="50">
        <f>Revenues!E13/'Generation MWHrs'!R13</f>
        <v>42.44868920319393</v>
      </c>
      <c r="F13" s="50" t="e">
        <f>Revenues!F13/'Generation MWHrs'!S13</f>
        <v>#DIV/0!</v>
      </c>
      <c r="G13" s="50">
        <f>Revenues!G13/'Generation MWHrs'!T13</f>
        <v>34.49455669384135</v>
      </c>
      <c r="H13" s="50">
        <f>Revenues!H13/'Generation MWHrs'!U13</f>
        <v>29.45738612599941</v>
      </c>
      <c r="I13" s="50">
        <f>Revenues!I13/'Generation MWHrs'!V13</f>
        <v>32.30930083948786</v>
      </c>
      <c r="J13" s="50">
        <f>Revenues!J13/'Generation MWHrs'!W13</f>
        <v>33.225786032823954</v>
      </c>
      <c r="K13" s="50">
        <f>Revenues!K13/'Generation MWHrs'!X13</f>
        <v>30.03261031662975</v>
      </c>
      <c r="L13" s="50">
        <f>Revenues!L13/'Generation MWHrs'!Y13</f>
        <v>34.9155972247376</v>
      </c>
      <c r="M13" s="50">
        <f>Revenues!M13/'Generation MWHrs'!Z13</f>
        <v>35.591159744336906</v>
      </c>
      <c r="N13" s="50">
        <f>Revenues!N13/'Generation MWHrs'!AA13</f>
        <v>35.105248496573886</v>
      </c>
      <c r="O13" s="53">
        <f>Revenues!O13/'Generation MWHrs'!AB13</f>
        <v>36.04100685466462</v>
      </c>
    </row>
    <row r="14" spans="1:15" ht="12.75">
      <c r="A14" t="s">
        <v>9</v>
      </c>
      <c r="B14">
        <v>2007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3"/>
    </row>
    <row r="15" spans="1:15" ht="12.75">
      <c r="A15" t="s">
        <v>10</v>
      </c>
      <c r="B15">
        <v>2007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3"/>
    </row>
    <row r="16" spans="1:15" ht="12.75">
      <c r="A16" t="s">
        <v>11</v>
      </c>
      <c r="B16">
        <v>2007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3"/>
    </row>
    <row r="17" spans="1:15" ht="12.75">
      <c r="A17" t="s">
        <v>12</v>
      </c>
      <c r="B17">
        <v>2007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3"/>
    </row>
    <row r="18" spans="1:15" ht="12.75">
      <c r="A18" t="s">
        <v>13</v>
      </c>
      <c r="B18">
        <v>2007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3"/>
    </row>
    <row r="19" spans="1:15" ht="12.75">
      <c r="A19" s="51" t="s">
        <v>14</v>
      </c>
      <c r="B19" s="51">
        <v>2007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4"/>
    </row>
    <row r="20" spans="3:15" ht="12.7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3"/>
    </row>
    <row r="21" spans="1:15" ht="12.75">
      <c r="A21" t="s">
        <v>6</v>
      </c>
      <c r="B21">
        <v>2008</v>
      </c>
      <c r="C21" s="50">
        <f>Revenues!C21/'Generation MWHrs'!P21</f>
        <v>35.44032235714664</v>
      </c>
      <c r="D21" s="50">
        <f>Revenues!D21/'Generation MWHrs'!Q21</f>
        <v>36.136989495699915</v>
      </c>
      <c r="E21" s="50">
        <f>Revenues!E21/'Generation MWHrs'!R21</f>
        <v>30.00269452893257</v>
      </c>
      <c r="F21" s="50">
        <f>Revenues!F21/'Generation MWHrs'!S21</f>
        <v>27.36963284003998</v>
      </c>
      <c r="G21" s="50">
        <f>Revenues!G21/'Generation MWHrs'!T21</f>
        <v>27.01327489347343</v>
      </c>
      <c r="H21" s="50">
        <f>Revenues!H21/'Generation MWHrs'!U21</f>
        <v>25.149346752084593</v>
      </c>
      <c r="I21" s="50">
        <f>Revenues!I21/'Generation MWHrs'!V21</f>
        <v>29.153468530974322</v>
      </c>
      <c r="J21" s="50">
        <f>Revenues!J21/'Generation MWHrs'!W21</f>
        <v>30.722342920301006</v>
      </c>
      <c r="K21" s="50">
        <f>Revenues!K21/'Generation MWHrs'!X21</f>
        <v>26.237796436156177</v>
      </c>
      <c r="L21" s="50">
        <f>Revenues!L21/'Generation MWHrs'!Y21</f>
        <v>27.36136219751991</v>
      </c>
      <c r="M21" s="50">
        <f>Revenues!M21/'Generation MWHrs'!Z21</f>
        <v>28.516790634366632</v>
      </c>
      <c r="N21" s="50">
        <f>Revenues!N21/'Generation MWHrs'!AA21</f>
        <v>30.30117377222556</v>
      </c>
      <c r="O21" s="53">
        <f>Revenues!O21/'Generation MWHrs'!AB21</f>
        <v>28.67129073482417</v>
      </c>
    </row>
    <row r="22" spans="1:15" ht="12.75">
      <c r="A22" t="s">
        <v>8</v>
      </c>
      <c r="B22">
        <v>2008</v>
      </c>
      <c r="C22" s="50">
        <f>Revenues!C22/'Generation MWHrs'!P22</f>
        <v>39.87086111092729</v>
      </c>
      <c r="D22" s="50">
        <f>Revenues!D22/'Generation MWHrs'!Q22</f>
        <v>42.189835333653456</v>
      </c>
      <c r="E22" s="50">
        <f>Revenues!E22/'Generation MWHrs'!R22</f>
        <v>41.25440444651396</v>
      </c>
      <c r="F22" s="50">
        <f>Revenues!F22/'Generation MWHrs'!S22</f>
        <v>41.219708349502994</v>
      </c>
      <c r="G22" s="50">
        <f>Revenues!G22/'Generation MWHrs'!T22</f>
        <v>34.48090806831543</v>
      </c>
      <c r="H22" s="50">
        <f>Revenues!H22/'Generation MWHrs'!U22</f>
        <v>30.950454540142708</v>
      </c>
      <c r="I22" s="50">
        <f>Revenues!I22/'Generation MWHrs'!V22</f>
        <v>32.83310817352276</v>
      </c>
      <c r="J22" s="50">
        <f>Revenues!J22/'Generation MWHrs'!W22</f>
        <v>33.41279100640414</v>
      </c>
      <c r="K22" s="50">
        <f>Revenues!K22/'Generation MWHrs'!X22</f>
        <v>31.700512247181635</v>
      </c>
      <c r="L22" s="50">
        <f>Revenues!L22/'Generation MWHrs'!Y22</f>
        <v>34.29810656635233</v>
      </c>
      <c r="M22" s="50">
        <f>Revenues!M22/'Generation MWHrs'!Z22</f>
        <v>35.995550012590634</v>
      </c>
      <c r="N22" s="50">
        <f>Revenues!N22/'Generation MWHrs'!AA22</f>
        <v>35.371313006916026</v>
      </c>
      <c r="O22" s="53">
        <f>Revenues!O22/'Generation MWHrs'!AB22</f>
        <v>36.43554906431941</v>
      </c>
    </row>
    <row r="23" spans="1:15" ht="12.75">
      <c r="A23" t="s">
        <v>9</v>
      </c>
      <c r="B23">
        <v>2008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3"/>
    </row>
    <row r="24" spans="1:15" ht="12.75">
      <c r="A24" t="s">
        <v>10</v>
      </c>
      <c r="B24">
        <v>2008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3"/>
    </row>
    <row r="25" spans="1:15" ht="12.75">
      <c r="A25" t="s">
        <v>11</v>
      </c>
      <c r="B25">
        <v>2008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3"/>
    </row>
    <row r="26" spans="1:15" ht="12.75">
      <c r="A26" t="s">
        <v>12</v>
      </c>
      <c r="B26">
        <v>2008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3"/>
    </row>
    <row r="27" spans="1:15" ht="12.75">
      <c r="A27" t="s">
        <v>13</v>
      </c>
      <c r="B27">
        <v>2008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3"/>
    </row>
    <row r="28" spans="1:15" ht="12.75">
      <c r="A28" s="51" t="s">
        <v>14</v>
      </c>
      <c r="B28" s="51">
        <v>2008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4"/>
    </row>
    <row r="29" spans="3:15" ht="12.75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3"/>
    </row>
    <row r="30" spans="1:15" ht="12.75">
      <c r="A30" t="s">
        <v>6</v>
      </c>
      <c r="B30">
        <v>2009</v>
      </c>
      <c r="C30" s="50">
        <f>Revenues!C30/'Generation MWHrs'!P30</f>
        <v>35.69336891566444</v>
      </c>
      <c r="D30" s="50">
        <f>Revenues!D30/'Generation MWHrs'!Q30</f>
        <v>35.98261154992128</v>
      </c>
      <c r="E30" s="50">
        <f>Revenues!E30/'Generation MWHrs'!R30</f>
        <v>29.813728881847805</v>
      </c>
      <c r="F30" s="50">
        <f>Revenues!F30/'Generation MWHrs'!S30</f>
        <v>26.23515215835402</v>
      </c>
      <c r="G30" s="50">
        <f>Revenues!G30/'Generation MWHrs'!T30</f>
        <v>27.67628662865784</v>
      </c>
      <c r="H30" s="50">
        <f>Revenues!H30/'Generation MWHrs'!U30</f>
        <v>25.671800287477257</v>
      </c>
      <c r="I30" s="50">
        <f>Revenues!I30/'Generation MWHrs'!V30</f>
        <v>29.536583079737806</v>
      </c>
      <c r="J30" s="50">
        <f>Revenues!J30/'Generation MWHrs'!W30</f>
        <v>31.18987231342677</v>
      </c>
      <c r="K30" s="50">
        <f>Revenues!K30/'Generation MWHrs'!X30</f>
        <v>26.83861432105543</v>
      </c>
      <c r="L30" s="50">
        <f>Revenues!L30/'Generation MWHrs'!Y30</f>
        <v>27.59572867301303</v>
      </c>
      <c r="M30" s="50">
        <f>Revenues!M30/'Generation MWHrs'!Z30</f>
        <v>29.124704438398435</v>
      </c>
      <c r="N30" s="50">
        <f>Revenues!N30/'Generation MWHrs'!AA30</f>
        <v>30.60646777511168</v>
      </c>
      <c r="O30" s="53">
        <f>Revenues!O30/'Generation MWHrs'!AB30</f>
        <v>28.79442689530751</v>
      </c>
    </row>
    <row r="31" spans="1:15" ht="12.75">
      <c r="A31" t="s">
        <v>8</v>
      </c>
      <c r="B31">
        <v>2009</v>
      </c>
      <c r="C31" s="50">
        <f>Revenues!C31/'Generation MWHrs'!P31</f>
        <v>39.63654373695182</v>
      </c>
      <c r="D31" s="50">
        <f>Revenues!D31/'Generation MWHrs'!Q31</f>
        <v>41.02979984256705</v>
      </c>
      <c r="E31" s="50">
        <f>Revenues!E31/'Generation MWHrs'!R31</f>
        <v>39.802684363854844</v>
      </c>
      <c r="F31" s="50">
        <f>Revenues!F31/'Generation MWHrs'!S31</f>
        <v>38.310403846556405</v>
      </c>
      <c r="G31" s="50">
        <f>Revenues!G31/'Generation MWHrs'!T31</f>
        <v>33.81892510228351</v>
      </c>
      <c r="H31" s="50">
        <f>Revenues!H31/'Generation MWHrs'!U31</f>
        <v>31.65732839763483</v>
      </c>
      <c r="I31" s="50">
        <f>Revenues!I31/'Generation MWHrs'!V31</f>
        <v>32.98306789666134</v>
      </c>
      <c r="J31" s="50">
        <f>Revenues!J31/'Generation MWHrs'!W31</f>
        <v>33.485383992335315</v>
      </c>
      <c r="K31" s="50">
        <f>Revenues!K31/'Generation MWHrs'!X31</f>
        <v>31.95784751347098</v>
      </c>
      <c r="L31" s="50">
        <f>Revenues!L31/'Generation MWHrs'!Y31</f>
        <v>34.69914072436417</v>
      </c>
      <c r="M31" s="50">
        <f>Revenues!M31/'Generation MWHrs'!Z31</f>
        <v>36.20889460179211</v>
      </c>
      <c r="N31" s="50">
        <f>Revenues!N31/'Generation MWHrs'!AA31</f>
        <v>34.99781816398754</v>
      </c>
      <c r="O31" s="53">
        <f>Revenues!O31/'Generation MWHrs'!AB31</f>
        <v>36.0680430717756</v>
      </c>
    </row>
    <row r="32" spans="1:15" ht="12.75">
      <c r="A32" t="s">
        <v>9</v>
      </c>
      <c r="B32">
        <v>2009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3"/>
    </row>
    <row r="33" spans="1:15" ht="12.75">
      <c r="A33" t="s">
        <v>10</v>
      </c>
      <c r="B33">
        <v>2009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3"/>
    </row>
    <row r="34" spans="1:15" ht="12.75">
      <c r="A34" t="s">
        <v>11</v>
      </c>
      <c r="B34">
        <v>2009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3"/>
    </row>
    <row r="35" spans="1:15" ht="12.75">
      <c r="A35" t="s">
        <v>12</v>
      </c>
      <c r="B35">
        <v>2009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3"/>
    </row>
    <row r="36" spans="1:15" ht="12.75">
      <c r="A36" t="s">
        <v>13</v>
      </c>
      <c r="B36">
        <v>2009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3"/>
    </row>
    <row r="37" spans="1:15" ht="12.75">
      <c r="A37" t="s">
        <v>14</v>
      </c>
      <c r="B37">
        <v>2009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3"/>
    </row>
  </sheetData>
  <printOptions horizontalCentered="1" verticalCentered="1"/>
  <pageMargins left="0.25" right="0.25" top="0.25" bottom="0.25" header="0.5" footer="0.5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1.421875" style="7" bestFit="1" customWidth="1"/>
    <col min="2" max="2" width="5.00390625" style="7" bestFit="1" customWidth="1"/>
    <col min="3" max="14" width="11.57421875" style="7" bestFit="1" customWidth="1"/>
    <col min="15" max="15" width="12.57421875" style="7" bestFit="1" customWidth="1"/>
    <col min="16" max="20" width="11.28125" style="7" bestFit="1" customWidth="1"/>
    <col min="21" max="23" width="10.140625" style="7" bestFit="1" customWidth="1"/>
    <col min="24" max="27" width="11.28125" style="7" bestFit="1" customWidth="1"/>
    <col min="28" max="28" width="12.28125" style="7" bestFit="1" customWidth="1"/>
    <col min="29" max="16384" width="9.140625" style="7" customWidth="1"/>
  </cols>
  <sheetData>
    <row r="1" spans="1:28" s="8" customFormat="1" ht="12">
      <c r="A1" s="70" t="s">
        <v>35</v>
      </c>
      <c r="C1" s="77" t="s">
        <v>2</v>
      </c>
      <c r="D1" s="77" t="s">
        <v>2</v>
      </c>
      <c r="E1" s="77" t="s">
        <v>2</v>
      </c>
      <c r="F1" s="77" t="s">
        <v>2</v>
      </c>
      <c r="G1" s="77" t="s">
        <v>2</v>
      </c>
      <c r="H1" s="77" t="s">
        <v>2</v>
      </c>
      <c r="I1" s="77" t="s">
        <v>2</v>
      </c>
      <c r="J1" s="77" t="s">
        <v>2</v>
      </c>
      <c r="K1" s="77" t="s">
        <v>2</v>
      </c>
      <c r="L1" s="77" t="s">
        <v>2</v>
      </c>
      <c r="M1" s="77" t="s">
        <v>2</v>
      </c>
      <c r="N1" s="77" t="s">
        <v>2</v>
      </c>
      <c r="O1" s="88" t="s">
        <v>3</v>
      </c>
      <c r="P1" s="77" t="s">
        <v>4</v>
      </c>
      <c r="Q1" s="77" t="s">
        <v>4</v>
      </c>
      <c r="R1" s="77" t="s">
        <v>4</v>
      </c>
      <c r="S1" s="77" t="s">
        <v>4</v>
      </c>
      <c r="T1" s="77" t="s">
        <v>4</v>
      </c>
      <c r="U1" s="77" t="s">
        <v>4</v>
      </c>
      <c r="V1" s="77" t="s">
        <v>4</v>
      </c>
      <c r="W1" s="77" t="s">
        <v>4</v>
      </c>
      <c r="X1" s="77" t="s">
        <v>4</v>
      </c>
      <c r="Y1" s="77" t="s">
        <v>4</v>
      </c>
      <c r="Z1" s="77" t="s">
        <v>4</v>
      </c>
      <c r="AA1" s="77" t="s">
        <v>4</v>
      </c>
      <c r="AB1" s="88" t="s">
        <v>5</v>
      </c>
    </row>
    <row r="2" spans="1:28" s="10" customFormat="1" ht="12">
      <c r="A2" s="10" t="s">
        <v>0</v>
      </c>
      <c r="B2" s="10" t="s">
        <v>1</v>
      </c>
      <c r="C2" s="79">
        <v>1</v>
      </c>
      <c r="D2" s="79">
        <v>2</v>
      </c>
      <c r="E2" s="79">
        <v>3</v>
      </c>
      <c r="F2" s="79">
        <v>4</v>
      </c>
      <c r="G2" s="79">
        <v>5</v>
      </c>
      <c r="H2" s="79">
        <v>6</v>
      </c>
      <c r="I2" s="79">
        <v>7</v>
      </c>
      <c r="J2" s="79">
        <v>8</v>
      </c>
      <c r="K2" s="79">
        <v>9</v>
      </c>
      <c r="L2" s="79">
        <v>10</v>
      </c>
      <c r="M2" s="79">
        <v>11</v>
      </c>
      <c r="N2" s="79">
        <v>12</v>
      </c>
      <c r="O2" s="89"/>
      <c r="P2" s="79">
        <v>1</v>
      </c>
      <c r="Q2" s="79">
        <v>2</v>
      </c>
      <c r="R2" s="79">
        <v>3</v>
      </c>
      <c r="S2" s="79">
        <v>4</v>
      </c>
      <c r="T2" s="79">
        <v>5</v>
      </c>
      <c r="U2" s="79">
        <v>6</v>
      </c>
      <c r="V2" s="79">
        <v>7</v>
      </c>
      <c r="W2" s="79">
        <v>8</v>
      </c>
      <c r="X2" s="79">
        <v>9</v>
      </c>
      <c r="Y2" s="79">
        <v>10</v>
      </c>
      <c r="Z2" s="79">
        <v>11</v>
      </c>
      <c r="AA2" s="79">
        <v>12</v>
      </c>
      <c r="AB2" s="89"/>
    </row>
    <row r="3" spans="1:28" ht="12">
      <c r="A3" s="7" t="s">
        <v>6</v>
      </c>
      <c r="B3" s="7">
        <v>2006</v>
      </c>
      <c r="C3" s="9">
        <f>'Fuel Cost in ops'!C3+'Startup Fuel Cost'!P3</f>
        <v>0</v>
      </c>
      <c r="D3" s="9">
        <f>'Fuel Cost in ops'!D3+'Startup Fuel Cost'!Q3</f>
        <v>0</v>
      </c>
      <c r="E3" s="9">
        <f>'Fuel Cost in ops'!E3+'Startup Fuel Cost'!R3</f>
        <v>3615484.875966394</v>
      </c>
      <c r="F3" s="9">
        <f>'Fuel Cost in ops'!F3+'Startup Fuel Cost'!S3</f>
        <v>2704024.1170217465</v>
      </c>
      <c r="G3" s="9">
        <f>'Fuel Cost in ops'!G3+'Startup Fuel Cost'!T3</f>
        <v>3913562.7048293124</v>
      </c>
      <c r="H3" s="9">
        <f>'Fuel Cost in ops'!H3+'Startup Fuel Cost'!U3</f>
        <v>3965790.6426167204</v>
      </c>
      <c r="I3" s="9">
        <f>'Fuel Cost in ops'!I3+'Startup Fuel Cost'!V3</f>
        <v>4336180.189897627</v>
      </c>
      <c r="J3" s="9">
        <f>'Fuel Cost in ops'!J3+'Startup Fuel Cost'!W3</f>
        <v>4323546.7627093345</v>
      </c>
      <c r="K3" s="9">
        <f>'Fuel Cost in ops'!K3+'Startup Fuel Cost'!X3</f>
        <v>4084506.9734100136</v>
      </c>
      <c r="L3" s="9">
        <f>'Fuel Cost in ops'!L3+'Startup Fuel Cost'!Y3</f>
        <v>4082991.714498641</v>
      </c>
      <c r="M3" s="9">
        <f>'Fuel Cost in ops'!M3+'Startup Fuel Cost'!Z3</f>
        <v>4075298.0973160346</v>
      </c>
      <c r="N3" s="9">
        <f>'Fuel Cost in ops'!N3+'Startup Fuel Cost'!AA3</f>
        <v>4309258.9821140375</v>
      </c>
      <c r="O3" s="16">
        <f>SUM(C3:N3)</f>
        <v>39410645.06037986</v>
      </c>
      <c r="P3" s="9">
        <f>'Fuel Cost in ops'!P3+'Startup Fuel Cost'!AC3</f>
        <v>0</v>
      </c>
      <c r="Q3" s="9">
        <f>'Fuel Cost in ops'!Q3+'Startup Fuel Cost'!AD3</f>
        <v>0</v>
      </c>
      <c r="R3" s="9">
        <f>'Fuel Cost in ops'!R3+'Startup Fuel Cost'!AE3</f>
        <v>105143.28783098423</v>
      </c>
      <c r="S3" s="9">
        <f>'Fuel Cost in ops'!S3+'Startup Fuel Cost'!AF3</f>
        <v>173837.50797825377</v>
      </c>
      <c r="T3" s="9">
        <f>'Fuel Cost in ops'!T3+'Startup Fuel Cost'!AG3</f>
        <v>290263.9025925625</v>
      </c>
      <c r="U3" s="9">
        <f>'Fuel Cost in ops'!U3+'Startup Fuel Cost'!AH3</f>
        <v>101825.73128464649</v>
      </c>
      <c r="V3" s="9">
        <f>'Fuel Cost in ops'!V3+'Startup Fuel Cost'!AI3</f>
        <v>44554.024122148985</v>
      </c>
      <c r="W3" s="9">
        <f>'Fuel Cost in ops'!W3+'Startup Fuel Cost'!AJ3</f>
        <v>44183.34557084757</v>
      </c>
      <c r="X3" s="9">
        <f>'Fuel Cost in ops'!X3+'Startup Fuel Cost'!AK3</f>
        <v>160687.1496368615</v>
      </c>
      <c r="Y3" s="9">
        <f>'Fuel Cost in ops'!Y3+'Startup Fuel Cost'!AL3</f>
        <v>208112.81479823406</v>
      </c>
      <c r="Z3" s="9">
        <f>'Fuel Cost in ops'!Z3+'Startup Fuel Cost'!AM3</f>
        <v>141450.68198084034</v>
      </c>
      <c r="AA3" s="9">
        <f>'Fuel Cost in ops'!AA3+'Startup Fuel Cost'!AN3</f>
        <v>34730.59967307212</v>
      </c>
      <c r="AB3" s="16">
        <f aca="true" t="shared" si="0" ref="AB3:AB10">SUM(P3:AA3)</f>
        <v>1304789.0454684517</v>
      </c>
    </row>
    <row r="4" spans="1:28" ht="12">
      <c r="A4" s="7" t="s">
        <v>8</v>
      </c>
      <c r="B4" s="7">
        <v>2006</v>
      </c>
      <c r="C4" s="9">
        <f>'Fuel Cost in ops'!C4+'Startup Fuel Cost'!P4</f>
        <v>0</v>
      </c>
      <c r="D4" s="9">
        <f>'Fuel Cost in ops'!D4+'Startup Fuel Cost'!Q4</f>
        <v>0</v>
      </c>
      <c r="E4" s="9">
        <f>'Fuel Cost in ops'!E4+'Startup Fuel Cost'!R4</f>
        <v>626832.5970441087</v>
      </c>
      <c r="F4" s="9">
        <f>'Fuel Cost in ops'!F4+'Startup Fuel Cost'!S4</f>
        <v>740297.6958620707</v>
      </c>
      <c r="G4" s="9">
        <f>'Fuel Cost in ops'!G4+'Startup Fuel Cost'!T4</f>
        <v>67439.22053896355</v>
      </c>
      <c r="H4" s="9">
        <f>'Fuel Cost in ops'!H4+'Startup Fuel Cost'!U4</f>
        <v>1078207.4155610907</v>
      </c>
      <c r="I4" s="9">
        <f>'Fuel Cost in ops'!I4+'Startup Fuel Cost'!V4</f>
        <v>1356807.957127237</v>
      </c>
      <c r="J4" s="9">
        <f>'Fuel Cost in ops'!J4+'Startup Fuel Cost'!W4</f>
        <v>1304200.6798185136</v>
      </c>
      <c r="K4" s="9">
        <f>'Fuel Cost in ops'!K4+'Startup Fuel Cost'!X4</f>
        <v>797839.3027913095</v>
      </c>
      <c r="L4" s="9">
        <f>'Fuel Cost in ops'!L4+'Startup Fuel Cost'!Y4</f>
        <v>596257.5807610708</v>
      </c>
      <c r="M4" s="9">
        <f>'Fuel Cost in ops'!M4+'Startup Fuel Cost'!Z4</f>
        <v>686445.1917574346</v>
      </c>
      <c r="N4" s="9">
        <f>'Fuel Cost in ops'!N4+'Startup Fuel Cost'!AA4</f>
        <v>1217355.8434763358</v>
      </c>
      <c r="O4" s="16">
        <f aca="true" t="shared" si="1" ref="O4:O10">SUM(C4:N4)</f>
        <v>8471683.484738136</v>
      </c>
      <c r="P4" s="9">
        <f>'Fuel Cost in ops'!P4+'Startup Fuel Cost'!AC4</f>
        <v>0</v>
      </c>
      <c r="Q4" s="9">
        <f>'Fuel Cost in ops'!Q4+'Startup Fuel Cost'!AD4</f>
        <v>0</v>
      </c>
      <c r="R4" s="9">
        <f>'Fuel Cost in ops'!R4+'Startup Fuel Cost'!AE4</f>
        <v>960155.6705340163</v>
      </c>
      <c r="S4" s="9">
        <f>'Fuel Cost in ops'!S4+'Startup Fuel Cost'!AF4</f>
        <v>693340.4349973043</v>
      </c>
      <c r="T4" s="9">
        <f>'Fuel Cost in ops'!T4+'Startup Fuel Cost'!AG4</f>
        <v>77445.82072080206</v>
      </c>
      <c r="U4" s="9">
        <f>'Fuel Cost in ops'!U4+'Startup Fuel Cost'!AH4</f>
        <v>515892.39498578437</v>
      </c>
      <c r="V4" s="9">
        <f>'Fuel Cost in ops'!V4+'Startup Fuel Cost'!AI4</f>
        <v>420213.6971696379</v>
      </c>
      <c r="W4" s="9">
        <f>'Fuel Cost in ops'!W4+'Startup Fuel Cost'!AJ4</f>
        <v>473538.51744711143</v>
      </c>
      <c r="X4" s="9">
        <f>'Fuel Cost in ops'!X4+'Startup Fuel Cost'!AK4</f>
        <v>602364.0683024405</v>
      </c>
      <c r="Y4" s="9">
        <f>'Fuel Cost in ops'!Y4+'Startup Fuel Cost'!AL4</f>
        <v>1033253.5071295542</v>
      </c>
      <c r="Z4" s="9">
        <f>'Fuel Cost in ops'!Z4+'Startup Fuel Cost'!AM4</f>
        <v>987519.8785550654</v>
      </c>
      <c r="AA4" s="9">
        <f>'Fuel Cost in ops'!AA4+'Startup Fuel Cost'!AN4</f>
        <v>805128.6721486644</v>
      </c>
      <c r="AB4" s="16">
        <f t="shared" si="0"/>
        <v>6568852.661990381</v>
      </c>
    </row>
    <row r="5" spans="1:28" ht="12">
      <c r="A5" s="7" t="s">
        <v>9</v>
      </c>
      <c r="B5" s="7">
        <v>2006</v>
      </c>
      <c r="C5" s="9">
        <f>'Fuel Cost in ops'!C5+'Startup Fuel Cost'!P5</f>
        <v>0</v>
      </c>
      <c r="D5" s="9">
        <f>'Fuel Cost in ops'!D5+'Startup Fuel Cost'!Q5</f>
        <v>0</v>
      </c>
      <c r="E5" s="9">
        <f>'Fuel Cost in ops'!E5+'Startup Fuel Cost'!R5</f>
        <v>3184.421905517577</v>
      </c>
      <c r="F5" s="9">
        <f>'Fuel Cost in ops'!F5+'Startup Fuel Cost'!S5</f>
        <v>16160.475097656225</v>
      </c>
      <c r="G5" s="9">
        <f>'Fuel Cost in ops'!G5+'Startup Fuel Cost'!T5</f>
        <v>23241.2528076171</v>
      </c>
      <c r="H5" s="9">
        <f>'Fuel Cost in ops'!H5+'Startup Fuel Cost'!U5</f>
        <v>52089.275939941406</v>
      </c>
      <c r="I5" s="9">
        <f>'Fuel Cost in ops'!I5+'Startup Fuel Cost'!V5</f>
        <v>138573.9549560547</v>
      </c>
      <c r="J5" s="9">
        <f>'Fuel Cost in ops'!J5+'Startup Fuel Cost'!W5</f>
        <v>117219.759765625</v>
      </c>
      <c r="K5" s="9">
        <f>'Fuel Cost in ops'!K5+'Startup Fuel Cost'!X5</f>
        <v>9956.979103088375</v>
      </c>
      <c r="L5" s="9">
        <f>'Fuel Cost in ops'!L5+'Startup Fuel Cost'!Y5</f>
        <v>6675.261199951166</v>
      </c>
      <c r="M5" s="9">
        <f>'Fuel Cost in ops'!M5+'Startup Fuel Cost'!Z5</f>
        <v>5116.09054565429</v>
      </c>
      <c r="N5" s="9">
        <f>'Fuel Cost in ops'!N5+'Startup Fuel Cost'!AA5</f>
        <v>13154.516357421826</v>
      </c>
      <c r="O5" s="16">
        <f t="shared" si="1"/>
        <v>385371.98767852766</v>
      </c>
      <c r="P5" s="9">
        <f>'Fuel Cost in ops'!P5+'Startup Fuel Cost'!AC5</f>
        <v>0</v>
      </c>
      <c r="Q5" s="9">
        <f>'Fuel Cost in ops'!Q5+'Startup Fuel Cost'!AD5</f>
        <v>0</v>
      </c>
      <c r="R5" s="9">
        <f>'Fuel Cost in ops'!R5+'Startup Fuel Cost'!AE5</f>
        <v>0</v>
      </c>
      <c r="S5" s="9">
        <f>'Fuel Cost in ops'!S5+'Startup Fuel Cost'!AF5</f>
        <v>0</v>
      </c>
      <c r="T5" s="9">
        <f>'Fuel Cost in ops'!T5+'Startup Fuel Cost'!AG5</f>
        <v>0</v>
      </c>
      <c r="U5" s="9">
        <f>'Fuel Cost in ops'!U5+'Startup Fuel Cost'!AH5</f>
        <v>0</v>
      </c>
      <c r="V5" s="9">
        <f>'Fuel Cost in ops'!V5+'Startup Fuel Cost'!AI5</f>
        <v>0</v>
      </c>
      <c r="W5" s="9">
        <f>'Fuel Cost in ops'!W5+'Startup Fuel Cost'!AJ5</f>
        <v>0</v>
      </c>
      <c r="X5" s="9">
        <f>'Fuel Cost in ops'!X5+'Startup Fuel Cost'!AK5</f>
        <v>0</v>
      </c>
      <c r="Y5" s="9">
        <f>'Fuel Cost in ops'!Y5+'Startup Fuel Cost'!AL5</f>
        <v>0</v>
      </c>
      <c r="Z5" s="9">
        <f>'Fuel Cost in ops'!Z5+'Startup Fuel Cost'!AM5</f>
        <v>0</v>
      </c>
      <c r="AA5" s="9">
        <f>'Fuel Cost in ops'!AA5+'Startup Fuel Cost'!AN5</f>
        <v>0</v>
      </c>
      <c r="AB5" s="16">
        <f t="shared" si="0"/>
        <v>0</v>
      </c>
    </row>
    <row r="6" spans="1:28" ht="12">
      <c r="A6" s="7" t="s">
        <v>10</v>
      </c>
      <c r="B6" s="7">
        <v>2006</v>
      </c>
      <c r="C6" s="9">
        <f>'Fuel Cost in ops'!C6+'Startup Fuel Cost'!P6</f>
        <v>0</v>
      </c>
      <c r="D6" s="9">
        <f>'Fuel Cost in ops'!D6+'Startup Fuel Cost'!Q6</f>
        <v>0</v>
      </c>
      <c r="E6" s="9">
        <f>'Fuel Cost in ops'!E6+'Startup Fuel Cost'!R6</f>
        <v>3071.7042846679647</v>
      </c>
      <c r="F6" s="9">
        <f>'Fuel Cost in ops'!F6+'Startup Fuel Cost'!S6</f>
        <v>12544.589019775325</v>
      </c>
      <c r="G6" s="9">
        <f>'Fuel Cost in ops'!G6+'Startup Fuel Cost'!T6</f>
        <v>11838.9033203125</v>
      </c>
      <c r="H6" s="9">
        <f>'Fuel Cost in ops'!H6+'Startup Fuel Cost'!U6</f>
        <v>23526.689025878906</v>
      </c>
      <c r="I6" s="9">
        <f>'Fuel Cost in ops'!I6+'Startup Fuel Cost'!V6</f>
        <v>60128.22595214838</v>
      </c>
      <c r="J6" s="9">
        <f>'Fuel Cost in ops'!J6+'Startup Fuel Cost'!W6</f>
        <v>53819.404296875</v>
      </c>
      <c r="K6" s="9">
        <f>'Fuel Cost in ops'!K6+'Startup Fuel Cost'!X6</f>
        <v>5838.828712463373</v>
      </c>
      <c r="L6" s="9">
        <f>'Fuel Cost in ops'!L6+'Startup Fuel Cost'!Y6</f>
        <v>5743.888481140126</v>
      </c>
      <c r="M6" s="9">
        <f>'Fuel Cost in ops'!M6+'Startup Fuel Cost'!Z6</f>
        <v>3985.30148315429</v>
      </c>
      <c r="N6" s="9">
        <f>'Fuel Cost in ops'!N6+'Startup Fuel Cost'!AA6</f>
        <v>8894.107727050776</v>
      </c>
      <c r="O6" s="16">
        <f t="shared" si="1"/>
        <v>189391.64230346668</v>
      </c>
      <c r="P6" s="9">
        <f>'Fuel Cost in ops'!P6+'Startup Fuel Cost'!AC6</f>
        <v>0</v>
      </c>
      <c r="Q6" s="9">
        <f>'Fuel Cost in ops'!Q6+'Startup Fuel Cost'!AD6</f>
        <v>0</v>
      </c>
      <c r="R6" s="9">
        <f>'Fuel Cost in ops'!R6+'Startup Fuel Cost'!AE6</f>
        <v>0</v>
      </c>
      <c r="S6" s="9">
        <f>'Fuel Cost in ops'!S6+'Startup Fuel Cost'!AF6</f>
        <v>0</v>
      </c>
      <c r="T6" s="9">
        <f>'Fuel Cost in ops'!T6+'Startup Fuel Cost'!AG6</f>
        <v>0</v>
      </c>
      <c r="U6" s="9">
        <f>'Fuel Cost in ops'!U6+'Startup Fuel Cost'!AH6</f>
        <v>0</v>
      </c>
      <c r="V6" s="9">
        <f>'Fuel Cost in ops'!V6+'Startup Fuel Cost'!AI6</f>
        <v>0</v>
      </c>
      <c r="W6" s="9">
        <f>'Fuel Cost in ops'!W6+'Startup Fuel Cost'!AJ6</f>
        <v>0</v>
      </c>
      <c r="X6" s="9">
        <f>'Fuel Cost in ops'!X6+'Startup Fuel Cost'!AK6</f>
        <v>0</v>
      </c>
      <c r="Y6" s="9">
        <f>'Fuel Cost in ops'!Y6+'Startup Fuel Cost'!AL6</f>
        <v>0</v>
      </c>
      <c r="Z6" s="9">
        <f>'Fuel Cost in ops'!Z6+'Startup Fuel Cost'!AM6</f>
        <v>0</v>
      </c>
      <c r="AA6" s="9">
        <f>'Fuel Cost in ops'!AA6+'Startup Fuel Cost'!AN6</f>
        <v>0</v>
      </c>
      <c r="AB6" s="16">
        <f t="shared" si="0"/>
        <v>0</v>
      </c>
    </row>
    <row r="7" spans="1:28" ht="12">
      <c r="A7" s="7" t="s">
        <v>11</v>
      </c>
      <c r="B7" s="7">
        <v>2006</v>
      </c>
      <c r="C7" s="9">
        <f>'Fuel Cost in ops'!C7+'Startup Fuel Cost'!P7</f>
        <v>0</v>
      </c>
      <c r="D7" s="9">
        <f>'Fuel Cost in ops'!D7+'Startup Fuel Cost'!Q7</f>
        <v>0</v>
      </c>
      <c r="E7" s="9">
        <f>'Fuel Cost in ops'!E7+'Startup Fuel Cost'!R7</f>
        <v>3102.083625793449</v>
      </c>
      <c r="F7" s="9">
        <f>'Fuel Cost in ops'!F7+'Startup Fuel Cost'!S7</f>
        <v>6390.2068023681595</v>
      </c>
      <c r="G7" s="9">
        <f>'Fuel Cost in ops'!G7+'Startup Fuel Cost'!T7</f>
        <v>25900.196472167943</v>
      </c>
      <c r="H7" s="9">
        <f>'Fuel Cost in ops'!H7+'Startup Fuel Cost'!U7</f>
        <v>40803.78090667723</v>
      </c>
      <c r="I7" s="9">
        <f>'Fuel Cost in ops'!I7+'Startup Fuel Cost'!V7</f>
        <v>89917.32787322998</v>
      </c>
      <c r="J7" s="9">
        <f>'Fuel Cost in ops'!J7+'Startup Fuel Cost'!W7</f>
        <v>93482.15100097656</v>
      </c>
      <c r="K7" s="9">
        <f>'Fuel Cost in ops'!K7+'Startup Fuel Cost'!X7</f>
        <v>5855.402931213373</v>
      </c>
      <c r="L7" s="9">
        <f>'Fuel Cost in ops'!L7+'Startup Fuel Cost'!Y7</f>
        <v>4468.701843261715</v>
      </c>
      <c r="M7" s="9">
        <f>'Fuel Cost in ops'!M7+'Startup Fuel Cost'!Z7</f>
        <v>5551.218032836909</v>
      </c>
      <c r="N7" s="9">
        <f>'Fuel Cost in ops'!N7+'Startup Fuel Cost'!AA7</f>
        <v>14360.483978271446</v>
      </c>
      <c r="O7" s="16">
        <f t="shared" si="1"/>
        <v>289831.55346679676</v>
      </c>
      <c r="P7" s="9">
        <f>'Fuel Cost in ops'!P7+'Startup Fuel Cost'!AC7</f>
        <v>0</v>
      </c>
      <c r="Q7" s="9">
        <f>'Fuel Cost in ops'!Q7+'Startup Fuel Cost'!AD7</f>
        <v>0</v>
      </c>
      <c r="R7" s="9">
        <f>'Fuel Cost in ops'!R7+'Startup Fuel Cost'!AE7</f>
        <v>0</v>
      </c>
      <c r="S7" s="9">
        <f>'Fuel Cost in ops'!S7+'Startup Fuel Cost'!AF7</f>
        <v>0</v>
      </c>
      <c r="T7" s="9">
        <f>'Fuel Cost in ops'!T7+'Startup Fuel Cost'!AG7</f>
        <v>0</v>
      </c>
      <c r="U7" s="9">
        <f>'Fuel Cost in ops'!U7+'Startup Fuel Cost'!AH7</f>
        <v>0</v>
      </c>
      <c r="V7" s="9">
        <f>'Fuel Cost in ops'!V7+'Startup Fuel Cost'!AI7</f>
        <v>0</v>
      </c>
      <c r="W7" s="9">
        <f>'Fuel Cost in ops'!W7+'Startup Fuel Cost'!AJ7</f>
        <v>0</v>
      </c>
      <c r="X7" s="9">
        <f>'Fuel Cost in ops'!X7+'Startup Fuel Cost'!AK7</f>
        <v>0</v>
      </c>
      <c r="Y7" s="9">
        <f>'Fuel Cost in ops'!Y7+'Startup Fuel Cost'!AL7</f>
        <v>0</v>
      </c>
      <c r="Z7" s="9">
        <f>'Fuel Cost in ops'!Z7+'Startup Fuel Cost'!AM7</f>
        <v>0</v>
      </c>
      <c r="AA7" s="9">
        <f>'Fuel Cost in ops'!AA7+'Startup Fuel Cost'!AN7</f>
        <v>0</v>
      </c>
      <c r="AB7" s="16">
        <f t="shared" si="0"/>
        <v>0</v>
      </c>
    </row>
    <row r="8" spans="1:28" ht="12">
      <c r="A8" s="7" t="s">
        <v>12</v>
      </c>
      <c r="B8" s="7">
        <v>2006</v>
      </c>
      <c r="C8" s="9">
        <f>'Fuel Cost in ops'!C8+'Startup Fuel Cost'!P8</f>
        <v>0</v>
      </c>
      <c r="D8" s="9">
        <f>'Fuel Cost in ops'!D8+'Startup Fuel Cost'!Q8</f>
        <v>0</v>
      </c>
      <c r="E8" s="9">
        <f>'Fuel Cost in ops'!E8+'Startup Fuel Cost'!R8</f>
        <v>9153.803726196284</v>
      </c>
      <c r="F8" s="9">
        <f>'Fuel Cost in ops'!F8+'Startup Fuel Cost'!S8</f>
        <v>19293.93615722651</v>
      </c>
      <c r="G8" s="9">
        <f>'Fuel Cost in ops'!G8+'Startup Fuel Cost'!T8</f>
        <v>88910.85162353516</v>
      </c>
      <c r="H8" s="9">
        <f>'Fuel Cost in ops'!H8+'Startup Fuel Cost'!U8</f>
        <v>118408.53695678711</v>
      </c>
      <c r="I8" s="9">
        <f>'Fuel Cost in ops'!I8+'Startup Fuel Cost'!V8</f>
        <v>325172.61328125</v>
      </c>
      <c r="J8" s="9">
        <f>'Fuel Cost in ops'!J8+'Startup Fuel Cost'!W8</f>
        <v>359642.5955810547</v>
      </c>
      <c r="K8" s="9">
        <f>'Fuel Cost in ops'!K8+'Startup Fuel Cost'!X8</f>
        <v>42096.64044952388</v>
      </c>
      <c r="L8" s="9">
        <f>'Fuel Cost in ops'!L8+'Startup Fuel Cost'!Y8</f>
        <v>17147.55023193359</v>
      </c>
      <c r="M8" s="9">
        <f>'Fuel Cost in ops'!M8+'Startup Fuel Cost'!Z8</f>
        <v>20643.19400024414</v>
      </c>
      <c r="N8" s="9">
        <f>'Fuel Cost in ops'!N8+'Startup Fuel Cost'!AA8</f>
        <v>64844.325378417896</v>
      </c>
      <c r="O8" s="16">
        <f t="shared" si="1"/>
        <v>1065314.0473861694</v>
      </c>
      <c r="P8" s="9">
        <f>'Fuel Cost in ops'!P8+'Startup Fuel Cost'!AC8</f>
        <v>0</v>
      </c>
      <c r="Q8" s="9">
        <f>'Fuel Cost in ops'!Q8+'Startup Fuel Cost'!AD8</f>
        <v>0</v>
      </c>
      <c r="R8" s="9">
        <f>'Fuel Cost in ops'!R8+'Startup Fuel Cost'!AE8</f>
        <v>0</v>
      </c>
      <c r="S8" s="9">
        <f>'Fuel Cost in ops'!S8+'Startup Fuel Cost'!AF8</f>
        <v>0</v>
      </c>
      <c r="T8" s="9">
        <f>'Fuel Cost in ops'!T8+'Startup Fuel Cost'!AG8</f>
        <v>0</v>
      </c>
      <c r="U8" s="9">
        <f>'Fuel Cost in ops'!U8+'Startup Fuel Cost'!AH8</f>
        <v>0</v>
      </c>
      <c r="V8" s="9">
        <f>'Fuel Cost in ops'!V8+'Startup Fuel Cost'!AI8</f>
        <v>0</v>
      </c>
      <c r="W8" s="9">
        <f>'Fuel Cost in ops'!W8+'Startup Fuel Cost'!AJ8</f>
        <v>0</v>
      </c>
      <c r="X8" s="9">
        <f>'Fuel Cost in ops'!X8+'Startup Fuel Cost'!AK8</f>
        <v>0</v>
      </c>
      <c r="Y8" s="9">
        <f>'Fuel Cost in ops'!Y8+'Startup Fuel Cost'!AL8</f>
        <v>0</v>
      </c>
      <c r="Z8" s="9">
        <f>'Fuel Cost in ops'!Z8+'Startup Fuel Cost'!AM8</f>
        <v>0</v>
      </c>
      <c r="AA8" s="9">
        <f>'Fuel Cost in ops'!AA8+'Startup Fuel Cost'!AN8</f>
        <v>0</v>
      </c>
      <c r="AB8" s="16">
        <f t="shared" si="0"/>
        <v>0</v>
      </c>
    </row>
    <row r="9" spans="1:28" ht="12">
      <c r="A9" s="7" t="s">
        <v>13</v>
      </c>
      <c r="B9" s="7">
        <v>2006</v>
      </c>
      <c r="C9" s="9">
        <f>'Fuel Cost in ops'!C9+'Startup Fuel Cost'!P9</f>
        <v>0</v>
      </c>
      <c r="D9" s="9">
        <f>'Fuel Cost in ops'!D9+'Startup Fuel Cost'!Q9</f>
        <v>0</v>
      </c>
      <c r="E9" s="9">
        <f>'Fuel Cost in ops'!E9+'Startup Fuel Cost'!R9</f>
        <v>12830.33381652832</v>
      </c>
      <c r="F9" s="9">
        <f>'Fuel Cost in ops'!F9+'Startup Fuel Cost'!S9</f>
        <v>17002.303146362225</v>
      </c>
      <c r="G9" s="9">
        <f>'Fuel Cost in ops'!G9+'Startup Fuel Cost'!T9</f>
        <v>28152.356018066406</v>
      </c>
      <c r="H9" s="9">
        <f>'Fuel Cost in ops'!H9+'Startup Fuel Cost'!U9</f>
        <v>51775.005432128855</v>
      </c>
      <c r="I9" s="9">
        <f>'Fuel Cost in ops'!I9+'Startup Fuel Cost'!V9</f>
        <v>187148.7508544922</v>
      </c>
      <c r="J9" s="9">
        <f>'Fuel Cost in ops'!J9+'Startup Fuel Cost'!W9</f>
        <v>208075.15869140625</v>
      </c>
      <c r="K9" s="9">
        <f>'Fuel Cost in ops'!K9+'Startup Fuel Cost'!X9</f>
        <v>23128.227233886657</v>
      </c>
      <c r="L9" s="9">
        <f>'Fuel Cost in ops'!L9+'Startup Fuel Cost'!Y9</f>
        <v>20997.900177001884</v>
      </c>
      <c r="M9" s="9">
        <f>'Fuel Cost in ops'!M9+'Startup Fuel Cost'!Z9</f>
        <v>28077.061096191395</v>
      </c>
      <c r="N9" s="9">
        <f>'Fuel Cost in ops'!N9+'Startup Fuel Cost'!AA9</f>
        <v>113355.85131835862</v>
      </c>
      <c r="O9" s="16">
        <f t="shared" si="1"/>
        <v>690542.9477844227</v>
      </c>
      <c r="P9" s="9">
        <f>'Fuel Cost in ops'!P9+'Startup Fuel Cost'!AC9</f>
        <v>0</v>
      </c>
      <c r="Q9" s="9">
        <f>'Fuel Cost in ops'!Q9+'Startup Fuel Cost'!AD9</f>
        <v>0</v>
      </c>
      <c r="R9" s="9">
        <f>'Fuel Cost in ops'!R9+'Startup Fuel Cost'!AE9</f>
        <v>0</v>
      </c>
      <c r="S9" s="9">
        <f>'Fuel Cost in ops'!S9+'Startup Fuel Cost'!AF9</f>
        <v>0</v>
      </c>
      <c r="T9" s="9">
        <f>'Fuel Cost in ops'!T9+'Startup Fuel Cost'!AG9</f>
        <v>0</v>
      </c>
      <c r="U9" s="9">
        <f>'Fuel Cost in ops'!U9+'Startup Fuel Cost'!AH9</f>
        <v>0</v>
      </c>
      <c r="V9" s="9">
        <f>'Fuel Cost in ops'!V9+'Startup Fuel Cost'!AI9</f>
        <v>0</v>
      </c>
      <c r="W9" s="9">
        <f>'Fuel Cost in ops'!W9+'Startup Fuel Cost'!AJ9</f>
        <v>0</v>
      </c>
      <c r="X9" s="9">
        <f>'Fuel Cost in ops'!X9+'Startup Fuel Cost'!AK9</f>
        <v>0</v>
      </c>
      <c r="Y9" s="9">
        <f>'Fuel Cost in ops'!Y9+'Startup Fuel Cost'!AL9</f>
        <v>0</v>
      </c>
      <c r="Z9" s="9">
        <f>'Fuel Cost in ops'!Z9+'Startup Fuel Cost'!AM9</f>
        <v>0</v>
      </c>
      <c r="AA9" s="9">
        <f>'Fuel Cost in ops'!AA9+'Startup Fuel Cost'!AN9</f>
        <v>0</v>
      </c>
      <c r="AB9" s="16">
        <f t="shared" si="0"/>
        <v>0</v>
      </c>
    </row>
    <row r="10" spans="1:28" ht="12">
      <c r="A10" s="7" t="s">
        <v>14</v>
      </c>
      <c r="B10" s="7">
        <v>2006</v>
      </c>
      <c r="C10" s="9">
        <f>'Fuel Cost in ops'!C10+'Startup Fuel Cost'!P10</f>
        <v>0</v>
      </c>
      <c r="D10" s="9">
        <f>'Fuel Cost in ops'!D10+'Startup Fuel Cost'!Q10</f>
        <v>0</v>
      </c>
      <c r="E10" s="9">
        <f>'Fuel Cost in ops'!E10+'Startup Fuel Cost'!R10</f>
        <v>6012.548660278316</v>
      </c>
      <c r="F10" s="9">
        <f>'Fuel Cost in ops'!F10+'Startup Fuel Cost'!S10</f>
        <v>17157.834960937424</v>
      </c>
      <c r="G10" s="9">
        <f>'Fuel Cost in ops'!G10+'Startup Fuel Cost'!T10</f>
        <v>68970.4379882812</v>
      </c>
      <c r="H10" s="9">
        <f>'Fuel Cost in ops'!H10+'Startup Fuel Cost'!U10</f>
        <v>106143.8223266594</v>
      </c>
      <c r="I10" s="9">
        <f>'Fuel Cost in ops'!I10+'Startup Fuel Cost'!V10</f>
        <v>292736.1971435547</v>
      </c>
      <c r="J10" s="9">
        <f>'Fuel Cost in ops'!J10+'Startup Fuel Cost'!W10</f>
        <v>307504.89453125</v>
      </c>
      <c r="K10" s="9">
        <f>'Fuel Cost in ops'!K10+'Startup Fuel Cost'!X10</f>
        <v>25076.456184387145</v>
      </c>
      <c r="L10" s="9">
        <f>'Fuel Cost in ops'!L10+'Startup Fuel Cost'!Y10</f>
        <v>11323.513916015547</v>
      </c>
      <c r="M10" s="9">
        <f>'Fuel Cost in ops'!M10+'Startup Fuel Cost'!Z10</f>
        <v>11176.94003295894</v>
      </c>
      <c r="N10" s="9">
        <f>'Fuel Cost in ops'!N10+'Startup Fuel Cost'!AA10</f>
        <v>36291.463623046824</v>
      </c>
      <c r="O10" s="16">
        <f t="shared" si="1"/>
        <v>882394.1093673694</v>
      </c>
      <c r="P10" s="9">
        <f>'Fuel Cost in ops'!P10+'Startup Fuel Cost'!AC10</f>
        <v>0</v>
      </c>
      <c r="Q10" s="9">
        <f>'Fuel Cost in ops'!Q10+'Startup Fuel Cost'!AD10</f>
        <v>0</v>
      </c>
      <c r="R10" s="9">
        <f>'Fuel Cost in ops'!R10+'Startup Fuel Cost'!AE10</f>
        <v>0</v>
      </c>
      <c r="S10" s="9">
        <f>'Fuel Cost in ops'!S10+'Startup Fuel Cost'!AF10</f>
        <v>0</v>
      </c>
      <c r="T10" s="9">
        <f>'Fuel Cost in ops'!T10+'Startup Fuel Cost'!AG10</f>
        <v>0</v>
      </c>
      <c r="U10" s="9">
        <f>'Fuel Cost in ops'!U10+'Startup Fuel Cost'!AH10</f>
        <v>0</v>
      </c>
      <c r="V10" s="9">
        <f>'Fuel Cost in ops'!V10+'Startup Fuel Cost'!AI10</f>
        <v>0</v>
      </c>
      <c r="W10" s="9">
        <f>'Fuel Cost in ops'!W10+'Startup Fuel Cost'!AJ10</f>
        <v>0</v>
      </c>
      <c r="X10" s="9">
        <f>'Fuel Cost in ops'!X10+'Startup Fuel Cost'!AK10</f>
        <v>0</v>
      </c>
      <c r="Y10" s="9">
        <f>'Fuel Cost in ops'!Y10+'Startup Fuel Cost'!AL10</f>
        <v>0</v>
      </c>
      <c r="Z10" s="9">
        <f>'Fuel Cost in ops'!Z10+'Startup Fuel Cost'!AM10</f>
        <v>0</v>
      </c>
      <c r="AA10" s="9">
        <f>'Fuel Cost in ops'!AA10+'Startup Fuel Cost'!AN10</f>
        <v>0</v>
      </c>
      <c r="AB10" s="16">
        <f t="shared" si="0"/>
        <v>0</v>
      </c>
    </row>
    <row r="11" spans="1:28" ht="13.5" thickBot="1">
      <c r="A11" s="7"/>
      <c r="B11" s="14" t="s">
        <v>25</v>
      </c>
      <c r="C11" s="15">
        <f>SUM(C3:C10)</f>
        <v>0</v>
      </c>
      <c r="D11" s="15">
        <f aca="true" t="shared" si="2" ref="D11:AB11">SUM(D3:D10)</f>
        <v>0</v>
      </c>
      <c r="E11" s="15">
        <f t="shared" si="2"/>
        <v>4279672.369029485</v>
      </c>
      <c r="F11" s="15">
        <f t="shared" si="2"/>
        <v>3532871.1580681433</v>
      </c>
      <c r="G11" s="15">
        <f t="shared" si="2"/>
        <v>4228015.923598256</v>
      </c>
      <c r="H11" s="15">
        <f t="shared" si="2"/>
        <v>5436745.168765884</v>
      </c>
      <c r="I11" s="15">
        <f t="shared" si="2"/>
        <v>6786665.217085593</v>
      </c>
      <c r="J11" s="15">
        <f t="shared" si="2"/>
        <v>6767491.406395036</v>
      </c>
      <c r="K11" s="15">
        <f t="shared" si="2"/>
        <v>4994298.810815886</v>
      </c>
      <c r="L11" s="15">
        <f t="shared" si="2"/>
        <v>4745606.111109016</v>
      </c>
      <c r="M11" s="15">
        <f t="shared" si="2"/>
        <v>4836293.094264509</v>
      </c>
      <c r="N11" s="15">
        <f t="shared" si="2"/>
        <v>5777515.57397294</v>
      </c>
      <c r="O11" s="17">
        <f t="shared" si="2"/>
        <v>51385174.83310475</v>
      </c>
      <c r="P11" s="15">
        <f t="shared" si="2"/>
        <v>0</v>
      </c>
      <c r="Q11" s="15">
        <f t="shared" si="2"/>
        <v>0</v>
      </c>
      <c r="R11" s="15">
        <f t="shared" si="2"/>
        <v>1065298.9583650006</v>
      </c>
      <c r="S11" s="15">
        <f t="shared" si="2"/>
        <v>867177.9429755581</v>
      </c>
      <c r="T11" s="15">
        <f t="shared" si="2"/>
        <v>367709.72331336455</v>
      </c>
      <c r="U11" s="15">
        <f t="shared" si="2"/>
        <v>617718.1262704309</v>
      </c>
      <c r="V11" s="15">
        <f t="shared" si="2"/>
        <v>464767.7212917869</v>
      </c>
      <c r="W11" s="15">
        <f t="shared" si="2"/>
        <v>517721.863017959</v>
      </c>
      <c r="X11" s="15">
        <f t="shared" si="2"/>
        <v>763051.217939302</v>
      </c>
      <c r="Y11" s="15">
        <f t="shared" si="2"/>
        <v>1241366.3219277882</v>
      </c>
      <c r="Z11" s="15">
        <f t="shared" si="2"/>
        <v>1128970.5605359056</v>
      </c>
      <c r="AA11" s="15">
        <f t="shared" si="2"/>
        <v>839859.2718217365</v>
      </c>
      <c r="AB11" s="17">
        <f t="shared" si="2"/>
        <v>7873641.707458832</v>
      </c>
    </row>
    <row r="12" spans="1:28" ht="12.75" thickTop="1">
      <c r="A12" s="7" t="s">
        <v>6</v>
      </c>
      <c r="B12" s="7">
        <v>2007</v>
      </c>
      <c r="C12" s="9">
        <f>'Fuel Cost in ops'!C12+'Startup Fuel Cost'!P12</f>
        <v>4387725.750713663</v>
      </c>
      <c r="D12" s="9">
        <f>'Fuel Cost in ops'!D12+'Startup Fuel Cost'!Q12</f>
        <v>3885508.719135901</v>
      </c>
      <c r="E12" s="9">
        <f>'Fuel Cost in ops'!E12+'Startup Fuel Cost'!R12</f>
        <v>2250772.4673449947</v>
      </c>
      <c r="F12" s="9">
        <f>'Fuel Cost in ops'!F12+'Startup Fuel Cost'!S12</f>
        <v>0</v>
      </c>
      <c r="G12" s="9">
        <f>'Fuel Cost in ops'!G12+'Startup Fuel Cost'!T12</f>
        <v>3188526.059834692</v>
      </c>
      <c r="H12" s="9">
        <f>'Fuel Cost in ops'!H12+'Startup Fuel Cost'!U12</f>
        <v>4078005.5004025227</v>
      </c>
      <c r="I12" s="9">
        <f>'Fuel Cost in ops'!I12+'Startup Fuel Cost'!V12</f>
        <v>4329493.78985962</v>
      </c>
      <c r="J12" s="9">
        <f>'Fuel Cost in ops'!J12+'Startup Fuel Cost'!W12</f>
        <v>4300934.604072735</v>
      </c>
      <c r="K12" s="9">
        <f>'Fuel Cost in ops'!K12+'Startup Fuel Cost'!X12</f>
        <v>4000763.003788081</v>
      </c>
      <c r="L12" s="9">
        <f>'Fuel Cost in ops'!L12+'Startup Fuel Cost'!Y12</f>
        <v>4039034.528901367</v>
      </c>
      <c r="M12" s="9">
        <f>'Fuel Cost in ops'!M12+'Startup Fuel Cost'!Z12</f>
        <v>4031739.0247311657</v>
      </c>
      <c r="N12" s="9">
        <f>'Fuel Cost in ops'!N12+'Startup Fuel Cost'!AA12</f>
        <v>4396355.405468297</v>
      </c>
      <c r="O12" s="16">
        <f>SUM(C12:N12)</f>
        <v>42888858.85425304</v>
      </c>
      <c r="P12" s="9">
        <f>'Fuel Cost in ops'!P12+'Startup Fuel Cost'!AC12</f>
        <v>111916.77411620102</v>
      </c>
      <c r="Q12" s="9">
        <f>'Fuel Cost in ops'!Q12+'Startup Fuel Cost'!AD12</f>
        <v>157254.12288985495</v>
      </c>
      <c r="R12" s="9">
        <f>'Fuel Cost in ops'!R12+'Startup Fuel Cost'!AE12</f>
        <v>87589.06982541566</v>
      </c>
      <c r="S12" s="9">
        <f>'Fuel Cost in ops'!S12+'Startup Fuel Cost'!AF12</f>
        <v>0</v>
      </c>
      <c r="T12" s="9">
        <f>'Fuel Cost in ops'!T12+'Startup Fuel Cost'!AG12</f>
        <v>476398.3996379638</v>
      </c>
      <c r="U12" s="9">
        <f>'Fuel Cost in ops'!U12+'Startup Fuel Cost'!AH12</f>
        <v>219520.0915164223</v>
      </c>
      <c r="V12" s="9">
        <f>'Fuel Cost in ops'!V12+'Startup Fuel Cost'!AI12</f>
        <v>193830.76177612218</v>
      </c>
      <c r="W12" s="9">
        <f>'Fuel Cost in ops'!W12+'Startup Fuel Cost'!AJ12</f>
        <v>215130.0973737983</v>
      </c>
      <c r="X12" s="9">
        <f>'Fuel Cost in ops'!X12+'Startup Fuel Cost'!AK12</f>
        <v>338308.565914067</v>
      </c>
      <c r="Y12" s="9">
        <f>'Fuel Cost in ops'!Y12+'Startup Fuel Cost'!AL12</f>
        <v>373061.9962451168</v>
      </c>
      <c r="Z12" s="9">
        <f>'Fuel Cost in ops'!Z12+'Startup Fuel Cost'!AM12</f>
        <v>311092.8092532094</v>
      </c>
      <c r="AA12" s="9">
        <f>'Fuel Cost in ops'!AA12+'Startup Fuel Cost'!AN12</f>
        <v>104906.52675979072</v>
      </c>
      <c r="AB12" s="16">
        <f aca="true" t="shared" si="3" ref="AB12:AB19">SUM(P12:AA12)</f>
        <v>2589009.215307962</v>
      </c>
    </row>
    <row r="13" spans="1:28" ht="12">
      <c r="A13" s="7" t="s">
        <v>8</v>
      </c>
      <c r="B13" s="7">
        <v>2007</v>
      </c>
      <c r="C13" s="9">
        <f>'Fuel Cost in ops'!C13+'Startup Fuel Cost'!P13</f>
        <v>1330939.582165539</v>
      </c>
      <c r="D13" s="9">
        <f>'Fuel Cost in ops'!D13+'Startup Fuel Cost'!Q13</f>
        <v>994395.9640949401</v>
      </c>
      <c r="E13" s="9">
        <f>'Fuel Cost in ops'!E13+'Startup Fuel Cost'!R13</f>
        <v>1500897.9083159566</v>
      </c>
      <c r="F13" s="9">
        <f>'Fuel Cost in ops'!F13+'Startup Fuel Cost'!S13</f>
        <v>1771197.921875</v>
      </c>
      <c r="G13" s="9">
        <f>'Fuel Cost in ops'!G13+'Startup Fuel Cost'!T13</f>
        <v>930532.0843932058</v>
      </c>
      <c r="H13" s="9">
        <f>'Fuel Cost in ops'!H13+'Startup Fuel Cost'!U13</f>
        <v>1074612.4002304224</v>
      </c>
      <c r="I13" s="9">
        <f>'Fuel Cost in ops'!I13+'Startup Fuel Cost'!V13</f>
        <v>1279301.6794926906</v>
      </c>
      <c r="J13" s="9">
        <f>'Fuel Cost in ops'!J13+'Startup Fuel Cost'!W13</f>
        <v>1268861.0651849825</v>
      </c>
      <c r="K13" s="9">
        <f>'Fuel Cost in ops'!K13+'Startup Fuel Cost'!X13</f>
        <v>891533.7873535343</v>
      </c>
      <c r="L13" s="9">
        <f>'Fuel Cost in ops'!L13+'Startup Fuel Cost'!Y13</f>
        <v>822674.7328093011</v>
      </c>
      <c r="M13" s="9">
        <f>'Fuel Cost in ops'!M13+'Startup Fuel Cost'!Z13</f>
        <v>854780.4475738688</v>
      </c>
      <c r="N13" s="9">
        <f>'Fuel Cost in ops'!N13+'Startup Fuel Cost'!AA13</f>
        <v>1225466.2880900279</v>
      </c>
      <c r="O13" s="16">
        <f aca="true" t="shared" si="4" ref="O13:O19">SUM(C13:N13)</f>
        <v>13945193.86157947</v>
      </c>
      <c r="P13" s="9">
        <f>'Fuel Cost in ops'!P13+'Startup Fuel Cost'!AC13</f>
        <v>1004212.0154907111</v>
      </c>
      <c r="Q13" s="9">
        <f>'Fuel Cost in ops'!Q13+'Startup Fuel Cost'!AD13</f>
        <v>1063844.40699881</v>
      </c>
      <c r="R13" s="9">
        <f>'Fuel Cost in ops'!R13+'Startup Fuel Cost'!AE13</f>
        <v>561283.3963715434</v>
      </c>
      <c r="S13" s="9">
        <f>'Fuel Cost in ops'!S13+'Startup Fuel Cost'!AF13</f>
        <v>0</v>
      </c>
      <c r="T13" s="9">
        <f>'Fuel Cost in ops'!T13+'Startup Fuel Cost'!AG13</f>
        <v>677596.1753724192</v>
      </c>
      <c r="U13" s="9">
        <f>'Fuel Cost in ops'!U13+'Startup Fuel Cost'!AH13</f>
        <v>561557.8517227027</v>
      </c>
      <c r="V13" s="9">
        <f>'Fuel Cost in ops'!V13+'Startup Fuel Cost'!AI13</f>
        <v>538070.8029291843</v>
      </c>
      <c r="W13" s="9">
        <f>'Fuel Cost in ops'!W13+'Startup Fuel Cost'!AJ13</f>
        <v>613587.0637212674</v>
      </c>
      <c r="X13" s="9">
        <f>'Fuel Cost in ops'!X13+'Startup Fuel Cost'!AK13</f>
        <v>623008.0778808407</v>
      </c>
      <c r="Y13" s="9">
        <f>'Fuel Cost in ops'!Y13+'Startup Fuel Cost'!AL13</f>
        <v>882119.9078156989</v>
      </c>
      <c r="Z13" s="9">
        <f>'Fuel Cost in ops'!Z13+'Startup Fuel Cost'!AM13</f>
        <v>950853.0914886312</v>
      </c>
      <c r="AA13" s="9">
        <f>'Fuel Cost in ops'!AA13+'Startup Fuel Cost'!AN13</f>
        <v>865429.7040974721</v>
      </c>
      <c r="AB13" s="16">
        <f t="shared" si="3"/>
        <v>8341562.493889281</v>
      </c>
    </row>
    <row r="14" spans="1:28" ht="12">
      <c r="A14" s="7" t="s">
        <v>9</v>
      </c>
      <c r="B14" s="7">
        <v>2007</v>
      </c>
      <c r="C14" s="9">
        <f>'Fuel Cost in ops'!C14+'Startup Fuel Cost'!P14</f>
        <v>25588.6540527343</v>
      </c>
      <c r="D14" s="9">
        <f>'Fuel Cost in ops'!D14+'Startup Fuel Cost'!Q14</f>
        <v>20484.511413574142</v>
      </c>
      <c r="E14" s="9">
        <f>'Fuel Cost in ops'!E14+'Startup Fuel Cost'!R14</f>
        <v>45910.14953613281</v>
      </c>
      <c r="F14" s="9">
        <f>'Fuel Cost in ops'!F14+'Startup Fuel Cost'!S14</f>
        <v>124618.32089233323</v>
      </c>
      <c r="G14" s="9">
        <f>'Fuel Cost in ops'!G14+'Startup Fuel Cost'!T14</f>
        <v>31579.96799468988</v>
      </c>
      <c r="H14" s="9">
        <f>'Fuel Cost in ops'!H14+'Startup Fuel Cost'!U14</f>
        <v>76765.73187255854</v>
      </c>
      <c r="I14" s="9">
        <f>'Fuel Cost in ops'!I14+'Startup Fuel Cost'!V14</f>
        <v>217387.14208984326</v>
      </c>
      <c r="J14" s="9">
        <f>'Fuel Cost in ops'!J14+'Startup Fuel Cost'!W14</f>
        <v>251579.28894042893</v>
      </c>
      <c r="K14" s="9">
        <f>'Fuel Cost in ops'!K14+'Startup Fuel Cost'!X14</f>
        <v>31235.550720214833</v>
      </c>
      <c r="L14" s="9">
        <f>'Fuel Cost in ops'!L14+'Startup Fuel Cost'!Y14</f>
        <v>7660.959411621091</v>
      </c>
      <c r="M14" s="9">
        <f>'Fuel Cost in ops'!M14+'Startup Fuel Cost'!Z14</f>
        <v>9326.7346496582</v>
      </c>
      <c r="N14" s="9">
        <f>'Fuel Cost in ops'!N14+'Startup Fuel Cost'!AA14</f>
        <v>22915.25259399406</v>
      </c>
      <c r="O14" s="16">
        <f t="shared" si="4"/>
        <v>865052.2641677832</v>
      </c>
      <c r="P14" s="9">
        <f>'Fuel Cost in ops'!P14+'Startup Fuel Cost'!AC14</f>
        <v>0</v>
      </c>
      <c r="Q14" s="9">
        <f>'Fuel Cost in ops'!Q14+'Startup Fuel Cost'!AD14</f>
        <v>0</v>
      </c>
      <c r="R14" s="9">
        <f>'Fuel Cost in ops'!R14+'Startup Fuel Cost'!AE14</f>
        <v>0</v>
      </c>
      <c r="S14" s="9">
        <f>'Fuel Cost in ops'!S14+'Startup Fuel Cost'!AF14</f>
        <v>0</v>
      </c>
      <c r="T14" s="9">
        <f>'Fuel Cost in ops'!T14+'Startup Fuel Cost'!AG14</f>
        <v>0</v>
      </c>
      <c r="U14" s="9">
        <f>'Fuel Cost in ops'!U14+'Startup Fuel Cost'!AH14</f>
        <v>0</v>
      </c>
      <c r="V14" s="9">
        <f>'Fuel Cost in ops'!V14+'Startup Fuel Cost'!AI14</f>
        <v>0</v>
      </c>
      <c r="W14" s="9">
        <f>'Fuel Cost in ops'!W14+'Startup Fuel Cost'!AJ14</f>
        <v>0</v>
      </c>
      <c r="X14" s="9">
        <f>'Fuel Cost in ops'!X14+'Startup Fuel Cost'!AK14</f>
        <v>0</v>
      </c>
      <c r="Y14" s="9">
        <f>'Fuel Cost in ops'!Y14+'Startup Fuel Cost'!AL14</f>
        <v>0</v>
      </c>
      <c r="Z14" s="9">
        <f>'Fuel Cost in ops'!Z14+'Startup Fuel Cost'!AM14</f>
        <v>0</v>
      </c>
      <c r="AA14" s="9">
        <f>'Fuel Cost in ops'!AA14+'Startup Fuel Cost'!AN14</f>
        <v>0</v>
      </c>
      <c r="AB14" s="16">
        <f t="shared" si="3"/>
        <v>0</v>
      </c>
    </row>
    <row r="15" spans="1:28" ht="12">
      <c r="A15" s="7" t="s">
        <v>10</v>
      </c>
      <c r="B15" s="7">
        <v>2007</v>
      </c>
      <c r="C15" s="9">
        <f>'Fuel Cost in ops'!C15+'Startup Fuel Cost'!P15</f>
        <v>14801.8165893554</v>
      </c>
      <c r="D15" s="9">
        <f>'Fuel Cost in ops'!D15+'Startup Fuel Cost'!Q15</f>
        <v>16238.719543456944</v>
      </c>
      <c r="E15" s="9">
        <f>'Fuel Cost in ops'!E15+'Startup Fuel Cost'!R15</f>
        <v>32750.59439086911</v>
      </c>
      <c r="F15" s="9">
        <f>'Fuel Cost in ops'!F15+'Startup Fuel Cost'!S15</f>
        <v>83082.77667236321</v>
      </c>
      <c r="G15" s="9">
        <f>'Fuel Cost in ops'!G15+'Startup Fuel Cost'!T15</f>
        <v>26532.904052734368</v>
      </c>
      <c r="H15" s="9">
        <f>'Fuel Cost in ops'!H15+'Startup Fuel Cost'!U15</f>
        <v>53262.08856201163</v>
      </c>
      <c r="I15" s="9">
        <f>'Fuel Cost in ops'!I15+'Startup Fuel Cost'!V15</f>
        <v>143727.77050781224</v>
      </c>
      <c r="J15" s="9">
        <f>'Fuel Cost in ops'!J15+'Startup Fuel Cost'!W15</f>
        <v>163119.46032714794</v>
      </c>
      <c r="K15" s="9">
        <f>'Fuel Cost in ops'!K15+'Startup Fuel Cost'!X15</f>
        <v>19310.25537109373</v>
      </c>
      <c r="L15" s="9">
        <f>'Fuel Cost in ops'!L15+'Startup Fuel Cost'!Y15</f>
        <v>5934.632598876951</v>
      </c>
      <c r="M15" s="9">
        <f>'Fuel Cost in ops'!M15+'Startup Fuel Cost'!Z15</f>
        <v>6532.740295410148</v>
      </c>
      <c r="N15" s="9">
        <f>'Fuel Cost in ops'!N15+'Startup Fuel Cost'!AA15</f>
        <v>13489.12545776366</v>
      </c>
      <c r="O15" s="16">
        <f t="shared" si="4"/>
        <v>578782.8843688954</v>
      </c>
      <c r="P15" s="9">
        <f>'Fuel Cost in ops'!P15+'Startup Fuel Cost'!AC15</f>
        <v>0</v>
      </c>
      <c r="Q15" s="9">
        <f>'Fuel Cost in ops'!Q15+'Startup Fuel Cost'!AD15</f>
        <v>0</v>
      </c>
      <c r="R15" s="9">
        <f>'Fuel Cost in ops'!R15+'Startup Fuel Cost'!AE15</f>
        <v>0</v>
      </c>
      <c r="S15" s="9">
        <f>'Fuel Cost in ops'!S15+'Startup Fuel Cost'!AF15</f>
        <v>0</v>
      </c>
      <c r="T15" s="9">
        <f>'Fuel Cost in ops'!T15+'Startup Fuel Cost'!AG15</f>
        <v>0</v>
      </c>
      <c r="U15" s="9">
        <f>'Fuel Cost in ops'!U15+'Startup Fuel Cost'!AH15</f>
        <v>0</v>
      </c>
      <c r="V15" s="9">
        <f>'Fuel Cost in ops'!V15+'Startup Fuel Cost'!AI15</f>
        <v>0</v>
      </c>
      <c r="W15" s="9">
        <f>'Fuel Cost in ops'!W15+'Startup Fuel Cost'!AJ15</f>
        <v>0</v>
      </c>
      <c r="X15" s="9">
        <f>'Fuel Cost in ops'!X15+'Startup Fuel Cost'!AK15</f>
        <v>0</v>
      </c>
      <c r="Y15" s="9">
        <f>'Fuel Cost in ops'!Y15+'Startup Fuel Cost'!AL15</f>
        <v>0</v>
      </c>
      <c r="Z15" s="9">
        <f>'Fuel Cost in ops'!Z15+'Startup Fuel Cost'!AM15</f>
        <v>0</v>
      </c>
      <c r="AA15" s="9">
        <f>'Fuel Cost in ops'!AA15+'Startup Fuel Cost'!AN15</f>
        <v>0</v>
      </c>
      <c r="AB15" s="16">
        <f t="shared" si="3"/>
        <v>0</v>
      </c>
    </row>
    <row r="16" spans="1:28" ht="12">
      <c r="A16" s="7" t="s">
        <v>11</v>
      </c>
      <c r="B16" s="7">
        <v>2007</v>
      </c>
      <c r="C16" s="9">
        <f>'Fuel Cost in ops'!C16+'Startup Fuel Cost'!P16</f>
        <v>28898.750579833984</v>
      </c>
      <c r="D16" s="9">
        <f>'Fuel Cost in ops'!D16+'Startup Fuel Cost'!Q16</f>
        <v>34249.999572753884</v>
      </c>
      <c r="E16" s="9">
        <f>'Fuel Cost in ops'!E16+'Startup Fuel Cost'!R16</f>
        <v>43970.8918762207</v>
      </c>
      <c r="F16" s="9">
        <f>'Fuel Cost in ops'!F16+'Startup Fuel Cost'!S16</f>
        <v>67696.35070800781</v>
      </c>
      <c r="G16" s="9">
        <f>'Fuel Cost in ops'!G16+'Startup Fuel Cost'!T16</f>
        <v>29612.936889648405</v>
      </c>
      <c r="H16" s="9">
        <f>'Fuel Cost in ops'!H16+'Startup Fuel Cost'!U16</f>
        <v>62920.39087200162</v>
      </c>
      <c r="I16" s="9">
        <f>'Fuel Cost in ops'!I16+'Startup Fuel Cost'!V16</f>
        <v>140244.36955642613</v>
      </c>
      <c r="J16" s="9">
        <f>'Fuel Cost in ops'!J16+'Startup Fuel Cost'!W16</f>
        <v>156476.73828125</v>
      </c>
      <c r="K16" s="9">
        <f>'Fuel Cost in ops'!K16+'Startup Fuel Cost'!X16</f>
        <v>19162.01002502439</v>
      </c>
      <c r="L16" s="9">
        <f>'Fuel Cost in ops'!L16+'Startup Fuel Cost'!Y16</f>
        <v>8429.316619873041</v>
      </c>
      <c r="M16" s="9">
        <f>'Fuel Cost in ops'!M16+'Startup Fuel Cost'!Z16</f>
        <v>9907.067184448233</v>
      </c>
      <c r="N16" s="9">
        <f>'Fuel Cost in ops'!N16+'Startup Fuel Cost'!AA16</f>
        <v>23943.054199218717</v>
      </c>
      <c r="O16" s="16">
        <f t="shared" si="4"/>
        <v>625511.876364707</v>
      </c>
      <c r="P16" s="9">
        <f>'Fuel Cost in ops'!P16+'Startup Fuel Cost'!AC16</f>
        <v>0</v>
      </c>
      <c r="Q16" s="9">
        <f>'Fuel Cost in ops'!Q16+'Startup Fuel Cost'!AD16</f>
        <v>0</v>
      </c>
      <c r="R16" s="9">
        <f>'Fuel Cost in ops'!R16+'Startup Fuel Cost'!AE16</f>
        <v>0</v>
      </c>
      <c r="S16" s="9">
        <f>'Fuel Cost in ops'!S16+'Startup Fuel Cost'!AF16</f>
        <v>0</v>
      </c>
      <c r="T16" s="9">
        <f>'Fuel Cost in ops'!T16+'Startup Fuel Cost'!AG16</f>
        <v>0</v>
      </c>
      <c r="U16" s="9">
        <f>'Fuel Cost in ops'!U16+'Startup Fuel Cost'!AH16</f>
        <v>0</v>
      </c>
      <c r="V16" s="9">
        <f>'Fuel Cost in ops'!V16+'Startup Fuel Cost'!AI16</f>
        <v>0</v>
      </c>
      <c r="W16" s="9">
        <f>'Fuel Cost in ops'!W16+'Startup Fuel Cost'!AJ16</f>
        <v>0</v>
      </c>
      <c r="X16" s="9">
        <f>'Fuel Cost in ops'!X16+'Startup Fuel Cost'!AK16</f>
        <v>0</v>
      </c>
      <c r="Y16" s="9">
        <f>'Fuel Cost in ops'!Y16+'Startup Fuel Cost'!AL16</f>
        <v>0</v>
      </c>
      <c r="Z16" s="9">
        <f>'Fuel Cost in ops'!Z16+'Startup Fuel Cost'!AM16</f>
        <v>0</v>
      </c>
      <c r="AA16" s="9">
        <f>'Fuel Cost in ops'!AA16+'Startup Fuel Cost'!AN16</f>
        <v>0</v>
      </c>
      <c r="AB16" s="16">
        <f t="shared" si="3"/>
        <v>0</v>
      </c>
    </row>
    <row r="17" spans="1:28" ht="12">
      <c r="A17" s="7" t="s">
        <v>12</v>
      </c>
      <c r="B17" s="7">
        <v>2007</v>
      </c>
      <c r="C17" s="9">
        <f>'Fuel Cost in ops'!C17+'Startup Fuel Cost'!P17</f>
        <v>134109.3091430664</v>
      </c>
      <c r="D17" s="9">
        <f>'Fuel Cost in ops'!D17+'Startup Fuel Cost'!Q17</f>
        <v>107411.21765136643</v>
      </c>
      <c r="E17" s="9">
        <f>'Fuel Cost in ops'!E17+'Startup Fuel Cost'!R17</f>
        <v>79527.43090820308</v>
      </c>
      <c r="F17" s="9">
        <f>'Fuel Cost in ops'!F17+'Startup Fuel Cost'!S17</f>
        <v>129034.87536621069</v>
      </c>
      <c r="G17" s="9">
        <f>'Fuel Cost in ops'!G17+'Startup Fuel Cost'!T17</f>
        <v>75873.94036865226</v>
      </c>
      <c r="H17" s="9">
        <f>'Fuel Cost in ops'!H17+'Startup Fuel Cost'!U17</f>
        <v>140569.59753417943</v>
      </c>
      <c r="I17" s="9">
        <f>'Fuel Cost in ops'!I17+'Startup Fuel Cost'!V17</f>
        <v>361014.4548339844</v>
      </c>
      <c r="J17" s="9">
        <f>'Fuel Cost in ops'!J17+'Startup Fuel Cost'!W17</f>
        <v>408795.6589355469</v>
      </c>
      <c r="K17" s="9">
        <f>'Fuel Cost in ops'!K17+'Startup Fuel Cost'!X17</f>
        <v>64414.20820617676</v>
      </c>
      <c r="L17" s="9">
        <f>'Fuel Cost in ops'!L17+'Startup Fuel Cost'!Y17</f>
        <v>25334.44824218749</v>
      </c>
      <c r="M17" s="9">
        <f>'Fuel Cost in ops'!M17+'Startup Fuel Cost'!Z17</f>
        <v>38288.82455444333</v>
      </c>
      <c r="N17" s="9">
        <f>'Fuel Cost in ops'!N17+'Startup Fuel Cost'!AA17</f>
        <v>85684.22430419922</v>
      </c>
      <c r="O17" s="16">
        <f t="shared" si="4"/>
        <v>1650058.1900482164</v>
      </c>
      <c r="P17" s="9">
        <f>'Fuel Cost in ops'!P17+'Startup Fuel Cost'!AC17</f>
        <v>0</v>
      </c>
      <c r="Q17" s="9">
        <f>'Fuel Cost in ops'!Q17+'Startup Fuel Cost'!AD17</f>
        <v>0</v>
      </c>
      <c r="R17" s="9">
        <f>'Fuel Cost in ops'!R17+'Startup Fuel Cost'!AE17</f>
        <v>0</v>
      </c>
      <c r="S17" s="9">
        <f>'Fuel Cost in ops'!S17+'Startup Fuel Cost'!AF17</f>
        <v>0</v>
      </c>
      <c r="T17" s="9">
        <f>'Fuel Cost in ops'!T17+'Startup Fuel Cost'!AG17</f>
        <v>0</v>
      </c>
      <c r="U17" s="9">
        <f>'Fuel Cost in ops'!U17+'Startup Fuel Cost'!AH17</f>
        <v>0</v>
      </c>
      <c r="V17" s="9">
        <f>'Fuel Cost in ops'!V17+'Startup Fuel Cost'!AI17</f>
        <v>0</v>
      </c>
      <c r="W17" s="9">
        <f>'Fuel Cost in ops'!W17+'Startup Fuel Cost'!AJ17</f>
        <v>0</v>
      </c>
      <c r="X17" s="9">
        <f>'Fuel Cost in ops'!X17+'Startup Fuel Cost'!AK17</f>
        <v>0</v>
      </c>
      <c r="Y17" s="9">
        <f>'Fuel Cost in ops'!Y17+'Startup Fuel Cost'!AL17</f>
        <v>0</v>
      </c>
      <c r="Z17" s="9">
        <f>'Fuel Cost in ops'!Z17+'Startup Fuel Cost'!AM17</f>
        <v>0</v>
      </c>
      <c r="AA17" s="9">
        <f>'Fuel Cost in ops'!AA17+'Startup Fuel Cost'!AN17</f>
        <v>0</v>
      </c>
      <c r="AB17" s="16">
        <f t="shared" si="3"/>
        <v>0</v>
      </c>
    </row>
    <row r="18" spans="1:28" ht="12">
      <c r="A18" s="7" t="s">
        <v>13</v>
      </c>
      <c r="B18" s="7">
        <v>2007</v>
      </c>
      <c r="C18" s="9">
        <f>'Fuel Cost in ops'!C18+'Startup Fuel Cost'!P18</f>
        <v>330633.9465332026</v>
      </c>
      <c r="D18" s="9">
        <f>'Fuel Cost in ops'!D18+'Startup Fuel Cost'!Q18</f>
        <v>221587.581542968</v>
      </c>
      <c r="E18" s="9">
        <f>'Fuel Cost in ops'!E18+'Startup Fuel Cost'!R18</f>
        <v>199709.11914062424</v>
      </c>
      <c r="F18" s="9">
        <f>'Fuel Cost in ops'!F18+'Startup Fuel Cost'!S18</f>
        <v>255837.54260253906</v>
      </c>
      <c r="G18" s="9">
        <f>'Fuel Cost in ops'!G18+'Startup Fuel Cost'!T18</f>
        <v>59775.5177612304</v>
      </c>
      <c r="H18" s="9">
        <f>'Fuel Cost in ops'!H18+'Startup Fuel Cost'!U18</f>
        <v>87297.10864257812</v>
      </c>
      <c r="I18" s="9">
        <f>'Fuel Cost in ops'!I18+'Startup Fuel Cost'!V18</f>
        <v>240746.39904785107</v>
      </c>
      <c r="J18" s="9">
        <f>'Fuel Cost in ops'!J18+'Startup Fuel Cost'!W18</f>
        <v>258223.80310058544</v>
      </c>
      <c r="K18" s="9">
        <f>'Fuel Cost in ops'!K18+'Startup Fuel Cost'!X18</f>
        <v>51310.24847412108</v>
      </c>
      <c r="L18" s="9">
        <f>'Fuel Cost in ops'!L18+'Startup Fuel Cost'!Y18</f>
        <v>42588.543701171875</v>
      </c>
      <c r="M18" s="9">
        <f>'Fuel Cost in ops'!M18+'Startup Fuel Cost'!Z18</f>
        <v>63382.46032714837</v>
      </c>
      <c r="N18" s="9">
        <f>'Fuel Cost in ops'!N18+'Startup Fuel Cost'!AA18</f>
        <v>165176.26525878857</v>
      </c>
      <c r="O18" s="16">
        <f t="shared" si="4"/>
        <v>1976268.536132809</v>
      </c>
      <c r="P18" s="9">
        <f>'Fuel Cost in ops'!P18+'Startup Fuel Cost'!AC18</f>
        <v>0</v>
      </c>
      <c r="Q18" s="9">
        <f>'Fuel Cost in ops'!Q18+'Startup Fuel Cost'!AD18</f>
        <v>0</v>
      </c>
      <c r="R18" s="9">
        <f>'Fuel Cost in ops'!R18+'Startup Fuel Cost'!AE18</f>
        <v>0</v>
      </c>
      <c r="S18" s="9">
        <f>'Fuel Cost in ops'!S18+'Startup Fuel Cost'!AF18</f>
        <v>0</v>
      </c>
      <c r="T18" s="9">
        <f>'Fuel Cost in ops'!T18+'Startup Fuel Cost'!AG18</f>
        <v>0</v>
      </c>
      <c r="U18" s="9">
        <f>'Fuel Cost in ops'!U18+'Startup Fuel Cost'!AH18</f>
        <v>0</v>
      </c>
      <c r="V18" s="9">
        <f>'Fuel Cost in ops'!V18+'Startup Fuel Cost'!AI18</f>
        <v>0</v>
      </c>
      <c r="W18" s="9">
        <f>'Fuel Cost in ops'!W18+'Startup Fuel Cost'!AJ18</f>
        <v>0</v>
      </c>
      <c r="X18" s="9">
        <f>'Fuel Cost in ops'!X18+'Startup Fuel Cost'!AK18</f>
        <v>0</v>
      </c>
      <c r="Y18" s="9">
        <f>'Fuel Cost in ops'!Y18+'Startup Fuel Cost'!AL18</f>
        <v>0</v>
      </c>
      <c r="Z18" s="9">
        <f>'Fuel Cost in ops'!Z18+'Startup Fuel Cost'!AM18</f>
        <v>0</v>
      </c>
      <c r="AA18" s="9">
        <f>'Fuel Cost in ops'!AA18+'Startup Fuel Cost'!AN18</f>
        <v>0</v>
      </c>
      <c r="AB18" s="16">
        <f t="shared" si="3"/>
        <v>0</v>
      </c>
    </row>
    <row r="19" spans="1:28" ht="12">
      <c r="A19" s="7" t="s">
        <v>14</v>
      </c>
      <c r="B19" s="7">
        <v>2007</v>
      </c>
      <c r="C19" s="9">
        <f>'Fuel Cost in ops'!C19+'Startup Fuel Cost'!P19</f>
        <v>84071.0444335937</v>
      </c>
      <c r="D19" s="9">
        <f>'Fuel Cost in ops'!D19+'Startup Fuel Cost'!Q19</f>
        <v>58278.80767822258</v>
      </c>
      <c r="E19" s="9">
        <f>'Fuel Cost in ops'!E19+'Startup Fuel Cost'!R19</f>
        <v>72181.56018066402</v>
      </c>
      <c r="F19" s="9">
        <f>'Fuel Cost in ops'!F19+'Startup Fuel Cost'!S19</f>
        <v>128349.33602905224</v>
      </c>
      <c r="G19" s="9">
        <f>'Fuel Cost in ops'!G19+'Startup Fuel Cost'!T19</f>
        <v>60428.48095703117</v>
      </c>
      <c r="H19" s="9">
        <f>'Fuel Cost in ops'!H19+'Startup Fuel Cost'!U19</f>
        <v>120333.20513915953</v>
      </c>
      <c r="I19" s="9">
        <f>'Fuel Cost in ops'!I19+'Startup Fuel Cost'!V19</f>
        <v>313286.02001953125</v>
      </c>
      <c r="J19" s="9">
        <f>'Fuel Cost in ops'!J19+'Startup Fuel Cost'!W19</f>
        <v>367175.68395996094</v>
      </c>
      <c r="K19" s="9">
        <f>'Fuel Cost in ops'!K19+'Startup Fuel Cost'!X19</f>
        <v>48984.02874755853</v>
      </c>
      <c r="L19" s="9">
        <f>'Fuel Cost in ops'!L19+'Startup Fuel Cost'!Y19</f>
        <v>15991.171112060472</v>
      </c>
      <c r="M19" s="9">
        <f>'Fuel Cost in ops'!M19+'Startup Fuel Cost'!Z19</f>
        <v>22223.57235717767</v>
      </c>
      <c r="N19" s="9">
        <f>'Fuel Cost in ops'!N19+'Startup Fuel Cost'!AA19</f>
        <v>61898.26596069336</v>
      </c>
      <c r="O19" s="16">
        <f t="shared" si="4"/>
        <v>1353201.1765747056</v>
      </c>
      <c r="P19" s="9">
        <f>'Fuel Cost in ops'!P19+'Startup Fuel Cost'!AC19</f>
        <v>0</v>
      </c>
      <c r="Q19" s="9">
        <f>'Fuel Cost in ops'!Q19+'Startup Fuel Cost'!AD19</f>
        <v>0</v>
      </c>
      <c r="R19" s="9">
        <f>'Fuel Cost in ops'!R19+'Startup Fuel Cost'!AE19</f>
        <v>0</v>
      </c>
      <c r="S19" s="9">
        <f>'Fuel Cost in ops'!S19+'Startup Fuel Cost'!AF19</f>
        <v>0</v>
      </c>
      <c r="T19" s="9">
        <f>'Fuel Cost in ops'!T19+'Startup Fuel Cost'!AG19</f>
        <v>0</v>
      </c>
      <c r="U19" s="9">
        <f>'Fuel Cost in ops'!U19+'Startup Fuel Cost'!AH19</f>
        <v>0</v>
      </c>
      <c r="V19" s="9">
        <f>'Fuel Cost in ops'!V19+'Startup Fuel Cost'!AI19</f>
        <v>0</v>
      </c>
      <c r="W19" s="9">
        <f>'Fuel Cost in ops'!W19+'Startup Fuel Cost'!AJ19</f>
        <v>0</v>
      </c>
      <c r="X19" s="9">
        <f>'Fuel Cost in ops'!X19+'Startup Fuel Cost'!AK19</f>
        <v>0</v>
      </c>
      <c r="Y19" s="9">
        <f>'Fuel Cost in ops'!Y19+'Startup Fuel Cost'!AL19</f>
        <v>0</v>
      </c>
      <c r="Z19" s="9">
        <f>'Fuel Cost in ops'!Z19+'Startup Fuel Cost'!AM19</f>
        <v>0</v>
      </c>
      <c r="AA19" s="9">
        <f>'Fuel Cost in ops'!AA19+'Startup Fuel Cost'!AN19</f>
        <v>0</v>
      </c>
      <c r="AB19" s="16">
        <f t="shared" si="3"/>
        <v>0</v>
      </c>
    </row>
    <row r="20" spans="1:28" ht="13.5" thickBot="1">
      <c r="A20" s="7"/>
      <c r="B20" s="14" t="s">
        <v>25</v>
      </c>
      <c r="C20" s="15">
        <f>SUM(C12:C19)</f>
        <v>6336768.854210989</v>
      </c>
      <c r="D20" s="15">
        <f aca="true" t="shared" si="5" ref="D20:AB20">SUM(D12:D19)</f>
        <v>5338155.520633183</v>
      </c>
      <c r="E20" s="15">
        <f t="shared" si="5"/>
        <v>4225720.121693665</v>
      </c>
      <c r="F20" s="15">
        <f t="shared" si="5"/>
        <v>2559817.1241455064</v>
      </c>
      <c r="G20" s="15">
        <f t="shared" si="5"/>
        <v>4402861.892251885</v>
      </c>
      <c r="H20" s="15">
        <f t="shared" si="5"/>
        <v>5693766.023255434</v>
      </c>
      <c r="I20" s="15">
        <f t="shared" si="5"/>
        <v>7025201.625407758</v>
      </c>
      <c r="J20" s="15">
        <f t="shared" si="5"/>
        <v>7175166.302802636</v>
      </c>
      <c r="K20" s="15">
        <f t="shared" si="5"/>
        <v>5126713.092685805</v>
      </c>
      <c r="L20" s="15">
        <f t="shared" si="5"/>
        <v>4967648.333396459</v>
      </c>
      <c r="M20" s="15">
        <f t="shared" si="5"/>
        <v>5036180.87167332</v>
      </c>
      <c r="N20" s="15">
        <f t="shared" si="5"/>
        <v>5994927.881332982</v>
      </c>
      <c r="O20" s="17">
        <f t="shared" si="5"/>
        <v>63882927.64348964</v>
      </c>
      <c r="P20" s="15">
        <f t="shared" si="5"/>
        <v>1116128.789606912</v>
      </c>
      <c r="Q20" s="15">
        <f t="shared" si="5"/>
        <v>1221098.5298886648</v>
      </c>
      <c r="R20" s="15">
        <f t="shared" si="5"/>
        <v>648872.466196959</v>
      </c>
      <c r="S20" s="15">
        <f t="shared" si="5"/>
        <v>0</v>
      </c>
      <c r="T20" s="15">
        <f t="shared" si="5"/>
        <v>1153994.575010383</v>
      </c>
      <c r="U20" s="15">
        <f t="shared" si="5"/>
        <v>781077.9432391251</v>
      </c>
      <c r="V20" s="15">
        <f t="shared" si="5"/>
        <v>731901.5647053064</v>
      </c>
      <c r="W20" s="15">
        <f t="shared" si="5"/>
        <v>828717.1610950656</v>
      </c>
      <c r="X20" s="15">
        <f t="shared" si="5"/>
        <v>961316.6437949077</v>
      </c>
      <c r="Y20" s="15">
        <f t="shared" si="5"/>
        <v>1255181.9040608157</v>
      </c>
      <c r="Z20" s="15">
        <f t="shared" si="5"/>
        <v>1261945.9007418407</v>
      </c>
      <c r="AA20" s="15">
        <f t="shared" si="5"/>
        <v>970336.2308572629</v>
      </c>
      <c r="AB20" s="17">
        <f t="shared" si="5"/>
        <v>10930571.709197242</v>
      </c>
    </row>
    <row r="21" spans="1:28" ht="12.75" thickTop="1">
      <c r="A21" s="7" t="s">
        <v>6</v>
      </c>
      <c r="B21" s="7">
        <v>2008</v>
      </c>
      <c r="C21" s="9">
        <f>'Fuel Cost in ops'!C21+'Startup Fuel Cost'!P21</f>
        <v>4868986.288710891</v>
      </c>
      <c r="D21" s="9">
        <f>'Fuel Cost in ops'!D21+'Startup Fuel Cost'!Q21</f>
        <v>4365044.001406102</v>
      </c>
      <c r="E21" s="9">
        <f>'Fuel Cost in ops'!E21+'Startup Fuel Cost'!R21</f>
        <v>4739985.429377897</v>
      </c>
      <c r="F21" s="9">
        <f>'Fuel Cost in ops'!F21+'Startup Fuel Cost'!S21</f>
        <v>3098340.7176397312</v>
      </c>
      <c r="G21" s="9">
        <f>'Fuel Cost in ops'!G21+'Startup Fuel Cost'!T21</f>
        <v>4282762.46685963</v>
      </c>
      <c r="H21" s="9">
        <f>'Fuel Cost in ops'!H21+'Startup Fuel Cost'!U21</f>
        <v>4521029.788617831</v>
      </c>
      <c r="I21" s="9">
        <f>'Fuel Cost in ops'!I21+'Startup Fuel Cost'!V21</f>
        <v>4790868.377389123</v>
      </c>
      <c r="J21" s="9">
        <f>'Fuel Cost in ops'!J21+'Startup Fuel Cost'!W21</f>
        <v>4770116.095391578</v>
      </c>
      <c r="K21" s="9">
        <f>'Fuel Cost in ops'!K21+'Startup Fuel Cost'!X21</f>
        <v>4405498.773511067</v>
      </c>
      <c r="L21" s="9">
        <f>'Fuel Cost in ops'!L21+'Startup Fuel Cost'!Y21</f>
        <v>4375446.144850272</v>
      </c>
      <c r="M21" s="9">
        <f>'Fuel Cost in ops'!M21+'Startup Fuel Cost'!Z21</f>
        <v>4412362.336685965</v>
      </c>
      <c r="N21" s="9">
        <f>'Fuel Cost in ops'!N21+'Startup Fuel Cost'!AA21</f>
        <v>4840935.765447528</v>
      </c>
      <c r="O21" s="16">
        <f aca="true" t="shared" si="6" ref="O21:O28">SUM(C21:N21)</f>
        <v>53471376.18588761</v>
      </c>
      <c r="P21" s="9">
        <f>'Fuel Cost in ops'!P21+'Startup Fuel Cost'!AC21</f>
        <v>117266.78701847911</v>
      </c>
      <c r="Q21" s="9">
        <f>'Fuel Cost in ops'!Q21+'Startup Fuel Cost'!AD21</f>
        <v>262222.3608985841</v>
      </c>
      <c r="R21" s="9">
        <f>'Fuel Cost in ops'!R21+'Startup Fuel Cost'!AE21</f>
        <v>227614.70892776735</v>
      </c>
      <c r="S21" s="9">
        <f>'Fuel Cost in ops'!S21+'Startup Fuel Cost'!AF21</f>
        <v>282114.6251337056</v>
      </c>
      <c r="T21" s="9">
        <f>'Fuel Cost in ops'!T21+'Startup Fuel Cost'!AG21</f>
        <v>652146.83001537</v>
      </c>
      <c r="U21" s="9">
        <f>'Fuel Cost in ops'!U21+'Startup Fuel Cost'!AH21</f>
        <v>227600.83272005885</v>
      </c>
      <c r="V21" s="9">
        <f>'Fuel Cost in ops'!V21+'Startup Fuel Cost'!AI21</f>
        <v>209236.98515970525</v>
      </c>
      <c r="W21" s="9">
        <f>'Fuel Cost in ops'!W21+'Startup Fuel Cost'!AJ21</f>
        <v>221593.2587572855</v>
      </c>
      <c r="X21" s="9">
        <f>'Fuel Cost in ops'!X21+'Startup Fuel Cost'!AK21</f>
        <v>378984.04875455814</v>
      </c>
      <c r="Y21" s="9">
        <f>'Fuel Cost in ops'!Y21+'Startup Fuel Cost'!AL21</f>
        <v>466644.7208723839</v>
      </c>
      <c r="Z21" s="9">
        <f>'Fuel Cost in ops'!Z21+'Startup Fuel Cost'!AM21</f>
        <v>304969.95811383956</v>
      </c>
      <c r="AA21" s="9">
        <f>'Fuel Cost in ops'!AA21+'Startup Fuel Cost'!AN21</f>
        <v>121964.36199387748</v>
      </c>
      <c r="AB21" s="16">
        <f aca="true" t="shared" si="7" ref="AB21:AB28">SUM(P21:AA21)</f>
        <v>3472359.478365615</v>
      </c>
    </row>
    <row r="22" spans="1:28" ht="12">
      <c r="A22" s="7" t="s">
        <v>8</v>
      </c>
      <c r="B22" s="7">
        <v>2008</v>
      </c>
      <c r="C22" s="9">
        <f>'Fuel Cost in ops'!C22+'Startup Fuel Cost'!P22</f>
        <v>1396387.7578875215</v>
      </c>
      <c r="D22" s="9">
        <f>'Fuel Cost in ops'!D22+'Startup Fuel Cost'!Q22</f>
        <v>998334.4025285582</v>
      </c>
      <c r="E22" s="9">
        <f>'Fuel Cost in ops'!E22+'Startup Fuel Cost'!R22</f>
        <v>696038.533577612</v>
      </c>
      <c r="F22" s="9">
        <f>'Fuel Cost in ops'!F22+'Startup Fuel Cost'!S22</f>
        <v>833952.8818097669</v>
      </c>
      <c r="G22" s="9">
        <f>'Fuel Cost in ops'!G22+'Startup Fuel Cost'!T22</f>
        <v>842288.7439017168</v>
      </c>
      <c r="H22" s="9">
        <f>'Fuel Cost in ops'!H22+'Startup Fuel Cost'!U22</f>
        <v>1171063.4039539346</v>
      </c>
      <c r="I22" s="9">
        <f>'Fuel Cost in ops'!I22+'Startup Fuel Cost'!V22</f>
        <v>1380332.0082973219</v>
      </c>
      <c r="J22" s="9">
        <f>'Fuel Cost in ops'!J22+'Startup Fuel Cost'!W22</f>
        <v>1371268.3026506626</v>
      </c>
      <c r="K22" s="9">
        <f>'Fuel Cost in ops'!K22+'Startup Fuel Cost'!X22</f>
        <v>1016695.0354853079</v>
      </c>
      <c r="L22" s="9">
        <f>'Fuel Cost in ops'!L22+'Startup Fuel Cost'!Y22</f>
        <v>911358.6986470816</v>
      </c>
      <c r="M22" s="9">
        <f>'Fuel Cost in ops'!M22+'Startup Fuel Cost'!Z22</f>
        <v>888247.8118494949</v>
      </c>
      <c r="N22" s="9">
        <f>'Fuel Cost in ops'!N22+'Startup Fuel Cost'!AA22</f>
        <v>1300419.9207079785</v>
      </c>
      <c r="O22" s="16">
        <f t="shared" si="6"/>
        <v>12806387.501296958</v>
      </c>
      <c r="P22" s="9">
        <f>'Fuel Cost in ops'!P22+'Startup Fuel Cost'!AC22</f>
        <v>1014477.2225812285</v>
      </c>
      <c r="Q22" s="9">
        <f>'Fuel Cost in ops'!Q22+'Startup Fuel Cost'!AD22</f>
        <v>1226034.7048933168</v>
      </c>
      <c r="R22" s="9">
        <f>'Fuel Cost in ops'!R22+'Startup Fuel Cost'!AE22</f>
        <v>819030.140250513</v>
      </c>
      <c r="S22" s="9">
        <f>'Fuel Cost in ops'!S22+'Startup Fuel Cost'!AF22</f>
        <v>272558.7900652331</v>
      </c>
      <c r="T22" s="9">
        <f>'Fuel Cost in ops'!T22+'Startup Fuel Cost'!AG22</f>
        <v>1000403.6154732832</v>
      </c>
      <c r="U22" s="9">
        <f>'Fuel Cost in ops'!U22+'Startup Fuel Cost'!AH22</f>
        <v>617244.0667491904</v>
      </c>
      <c r="V22" s="9">
        <f>'Fuel Cost in ops'!V22+'Startup Fuel Cost'!AI22</f>
        <v>628798.9838901781</v>
      </c>
      <c r="W22" s="9">
        <f>'Fuel Cost in ops'!W22+'Startup Fuel Cost'!AJ22</f>
        <v>705811.5801618374</v>
      </c>
      <c r="X22" s="9">
        <f>'Fuel Cost in ops'!X22+'Startup Fuel Cost'!AK22</f>
        <v>719958.5856084421</v>
      </c>
      <c r="Y22" s="9">
        <f>'Fuel Cost in ops'!Y22+'Startup Fuel Cost'!AL22</f>
        <v>966559.4966654184</v>
      </c>
      <c r="Z22" s="9">
        <f>'Fuel Cost in ops'!Z22+'Startup Fuel Cost'!AM22</f>
        <v>1037686.4908848801</v>
      </c>
      <c r="AA22" s="9">
        <f>'Fuel Cost in ops'!AA22+'Startup Fuel Cost'!AN22</f>
        <v>935180.7706982716</v>
      </c>
      <c r="AB22" s="16">
        <f t="shared" si="7"/>
        <v>9943744.447921794</v>
      </c>
    </row>
    <row r="23" spans="1:28" ht="12">
      <c r="A23" s="7" t="s">
        <v>9</v>
      </c>
      <c r="B23" s="7">
        <v>2008</v>
      </c>
      <c r="C23" s="9">
        <f>'Fuel Cost in ops'!C23+'Startup Fuel Cost'!P23</f>
        <v>33778.629699706966</v>
      </c>
      <c r="D23" s="9">
        <f>'Fuel Cost in ops'!D23+'Startup Fuel Cost'!Q23</f>
        <v>33270.62030029294</v>
      </c>
      <c r="E23" s="9">
        <f>'Fuel Cost in ops'!E23+'Startup Fuel Cost'!R23</f>
        <v>24256.78286743159</v>
      </c>
      <c r="F23" s="9">
        <f>'Fuel Cost in ops'!F23+'Startup Fuel Cost'!S23</f>
        <v>32146.021606445312</v>
      </c>
      <c r="G23" s="9">
        <f>'Fuel Cost in ops'!G23+'Startup Fuel Cost'!T23</f>
        <v>27181.219238281214</v>
      </c>
      <c r="H23" s="9">
        <f>'Fuel Cost in ops'!H23+'Startup Fuel Cost'!U23</f>
        <v>83318.70379638669</v>
      </c>
      <c r="I23" s="9">
        <f>'Fuel Cost in ops'!I23+'Startup Fuel Cost'!V23</f>
        <v>229456.06787109375</v>
      </c>
      <c r="J23" s="9">
        <f>'Fuel Cost in ops'!J23+'Startup Fuel Cost'!W23</f>
        <v>251394.19799804688</v>
      </c>
      <c r="K23" s="9">
        <f>'Fuel Cost in ops'!K23+'Startup Fuel Cost'!X23</f>
        <v>28077.628799438407</v>
      </c>
      <c r="L23" s="9">
        <f>'Fuel Cost in ops'!L23+'Startup Fuel Cost'!Y23</f>
        <v>6754.113830566401</v>
      </c>
      <c r="M23" s="9">
        <f>'Fuel Cost in ops'!M23+'Startup Fuel Cost'!Z23</f>
        <v>12591.89053344724</v>
      </c>
      <c r="N23" s="9">
        <f>'Fuel Cost in ops'!N23+'Startup Fuel Cost'!AA23</f>
        <v>18646.97607421872</v>
      </c>
      <c r="O23" s="16">
        <f t="shared" si="6"/>
        <v>780872.8526153561</v>
      </c>
      <c r="P23" s="9">
        <f>'Fuel Cost in ops'!P23+'Startup Fuel Cost'!AC23</f>
        <v>0</v>
      </c>
      <c r="Q23" s="9">
        <f>'Fuel Cost in ops'!Q23+'Startup Fuel Cost'!AD23</f>
        <v>0</v>
      </c>
      <c r="R23" s="9">
        <f>'Fuel Cost in ops'!R23+'Startup Fuel Cost'!AE23</f>
        <v>0</v>
      </c>
      <c r="S23" s="9">
        <f>'Fuel Cost in ops'!S23+'Startup Fuel Cost'!AF23</f>
        <v>0</v>
      </c>
      <c r="T23" s="9">
        <f>'Fuel Cost in ops'!T23+'Startup Fuel Cost'!AG23</f>
        <v>0</v>
      </c>
      <c r="U23" s="9">
        <f>'Fuel Cost in ops'!U23+'Startup Fuel Cost'!AH23</f>
        <v>0</v>
      </c>
      <c r="V23" s="9">
        <f>'Fuel Cost in ops'!V23+'Startup Fuel Cost'!AI23</f>
        <v>0</v>
      </c>
      <c r="W23" s="9">
        <f>'Fuel Cost in ops'!W23+'Startup Fuel Cost'!AJ23</f>
        <v>0</v>
      </c>
      <c r="X23" s="9">
        <f>'Fuel Cost in ops'!X23+'Startup Fuel Cost'!AK23</f>
        <v>0</v>
      </c>
      <c r="Y23" s="9">
        <f>'Fuel Cost in ops'!Y23+'Startup Fuel Cost'!AL23</f>
        <v>0</v>
      </c>
      <c r="Z23" s="9">
        <f>'Fuel Cost in ops'!Z23+'Startup Fuel Cost'!AM23</f>
        <v>0</v>
      </c>
      <c r="AA23" s="9">
        <f>'Fuel Cost in ops'!AA23+'Startup Fuel Cost'!AN23</f>
        <v>0</v>
      </c>
      <c r="AB23" s="16">
        <f t="shared" si="7"/>
        <v>0</v>
      </c>
    </row>
    <row r="24" spans="1:28" ht="12">
      <c r="A24" s="7" t="s">
        <v>10</v>
      </c>
      <c r="B24" s="7">
        <v>2008</v>
      </c>
      <c r="C24" s="9">
        <f>'Fuel Cost in ops'!C24+'Startup Fuel Cost'!P24</f>
        <v>22171.95709228507</v>
      </c>
      <c r="D24" s="9">
        <f>'Fuel Cost in ops'!D24+'Startup Fuel Cost'!Q24</f>
        <v>25257.010253906243</v>
      </c>
      <c r="E24" s="9">
        <f>'Fuel Cost in ops'!E24+'Startup Fuel Cost'!R24</f>
        <v>15301.874877929631</v>
      </c>
      <c r="F24" s="9">
        <f>'Fuel Cost in ops'!F24+'Startup Fuel Cost'!S24</f>
        <v>28096.184234619064</v>
      </c>
      <c r="G24" s="9">
        <f>'Fuel Cost in ops'!G24+'Startup Fuel Cost'!T24</f>
        <v>16192.133178710912</v>
      </c>
      <c r="H24" s="9">
        <f>'Fuel Cost in ops'!H24+'Startup Fuel Cost'!U24</f>
        <v>56499.385925292896</v>
      </c>
      <c r="I24" s="9">
        <f>'Fuel Cost in ops'!I24+'Startup Fuel Cost'!V24</f>
        <v>155084.35668945275</v>
      </c>
      <c r="J24" s="9">
        <f>'Fuel Cost in ops'!J24+'Startup Fuel Cost'!W24</f>
        <v>169645.3720703119</v>
      </c>
      <c r="K24" s="9">
        <f>'Fuel Cost in ops'!K24+'Startup Fuel Cost'!X24</f>
        <v>16537.496047973607</v>
      </c>
      <c r="L24" s="9">
        <f>'Fuel Cost in ops'!L24+'Startup Fuel Cost'!Y24</f>
        <v>5259.511032104491</v>
      </c>
      <c r="M24" s="9">
        <f>'Fuel Cost in ops'!M24+'Startup Fuel Cost'!Z24</f>
        <v>9411.98489379882</v>
      </c>
      <c r="N24" s="9">
        <f>'Fuel Cost in ops'!N24+'Startup Fuel Cost'!AA24</f>
        <v>9407.307800292961</v>
      </c>
      <c r="O24" s="16">
        <f t="shared" si="6"/>
        <v>528864.5740966784</v>
      </c>
      <c r="P24" s="9">
        <f>'Fuel Cost in ops'!P24+'Startup Fuel Cost'!AC24</f>
        <v>0</v>
      </c>
      <c r="Q24" s="9">
        <f>'Fuel Cost in ops'!Q24+'Startup Fuel Cost'!AD24</f>
        <v>0</v>
      </c>
      <c r="R24" s="9">
        <f>'Fuel Cost in ops'!R24+'Startup Fuel Cost'!AE24</f>
        <v>0</v>
      </c>
      <c r="S24" s="9">
        <f>'Fuel Cost in ops'!S24+'Startup Fuel Cost'!AF24</f>
        <v>0</v>
      </c>
      <c r="T24" s="9">
        <f>'Fuel Cost in ops'!T24+'Startup Fuel Cost'!AG24</f>
        <v>0</v>
      </c>
      <c r="U24" s="9">
        <f>'Fuel Cost in ops'!U24+'Startup Fuel Cost'!AH24</f>
        <v>0</v>
      </c>
      <c r="V24" s="9">
        <f>'Fuel Cost in ops'!V24+'Startup Fuel Cost'!AI24</f>
        <v>0</v>
      </c>
      <c r="W24" s="9">
        <f>'Fuel Cost in ops'!W24+'Startup Fuel Cost'!AJ24</f>
        <v>0</v>
      </c>
      <c r="X24" s="9">
        <f>'Fuel Cost in ops'!X24+'Startup Fuel Cost'!AK24</f>
        <v>0</v>
      </c>
      <c r="Y24" s="9">
        <f>'Fuel Cost in ops'!Y24+'Startup Fuel Cost'!AL24</f>
        <v>0</v>
      </c>
      <c r="Z24" s="9">
        <f>'Fuel Cost in ops'!Z24+'Startup Fuel Cost'!AM24</f>
        <v>0</v>
      </c>
      <c r="AA24" s="9">
        <f>'Fuel Cost in ops'!AA24+'Startup Fuel Cost'!AN24</f>
        <v>0</v>
      </c>
      <c r="AB24" s="16">
        <f t="shared" si="7"/>
        <v>0</v>
      </c>
    </row>
    <row r="25" spans="1:28" ht="12">
      <c r="A25" s="7" t="s">
        <v>11</v>
      </c>
      <c r="B25" s="7">
        <v>2008</v>
      </c>
      <c r="C25" s="9">
        <f>'Fuel Cost in ops'!C25+'Startup Fuel Cost'!P25</f>
        <v>47189.174194335865</v>
      </c>
      <c r="D25" s="9">
        <f>'Fuel Cost in ops'!D25+'Startup Fuel Cost'!Q25</f>
        <v>78299.63208007808</v>
      </c>
      <c r="E25" s="9">
        <f>'Fuel Cost in ops'!E25+'Startup Fuel Cost'!R25</f>
        <v>48124.817321777344</v>
      </c>
      <c r="F25" s="9">
        <f>'Fuel Cost in ops'!F25+'Startup Fuel Cost'!S25</f>
        <v>57436.84109497063</v>
      </c>
      <c r="G25" s="9">
        <f>'Fuel Cost in ops'!G25+'Startup Fuel Cost'!T25</f>
        <v>45498.87030029289</v>
      </c>
      <c r="H25" s="9">
        <f>'Fuel Cost in ops'!H25+'Startup Fuel Cost'!U25</f>
        <v>52102.770883560115</v>
      </c>
      <c r="I25" s="9">
        <f>'Fuel Cost in ops'!I25+'Startup Fuel Cost'!V25</f>
        <v>131003.00246810817</v>
      </c>
      <c r="J25" s="9">
        <f>'Fuel Cost in ops'!J25+'Startup Fuel Cost'!W25</f>
        <v>143310.33581542943</v>
      </c>
      <c r="K25" s="9">
        <f>'Fuel Cost in ops'!K25+'Startup Fuel Cost'!X25</f>
        <v>16354.072875976519</v>
      </c>
      <c r="L25" s="9">
        <f>'Fuel Cost in ops'!L25+'Startup Fuel Cost'!Y25</f>
        <v>7870.553283691398</v>
      </c>
      <c r="M25" s="9">
        <f>'Fuel Cost in ops'!M25+'Startup Fuel Cost'!Z25</f>
        <v>9015.501464843748</v>
      </c>
      <c r="N25" s="9">
        <f>'Fuel Cost in ops'!N25+'Startup Fuel Cost'!AA25</f>
        <v>21918.18893432616</v>
      </c>
      <c r="O25" s="16">
        <f t="shared" si="6"/>
        <v>658123.7607173905</v>
      </c>
      <c r="P25" s="9">
        <f>'Fuel Cost in ops'!P25+'Startup Fuel Cost'!AC25</f>
        <v>0</v>
      </c>
      <c r="Q25" s="9">
        <f>'Fuel Cost in ops'!Q25+'Startup Fuel Cost'!AD25</f>
        <v>0</v>
      </c>
      <c r="R25" s="9">
        <f>'Fuel Cost in ops'!R25+'Startup Fuel Cost'!AE25</f>
        <v>0</v>
      </c>
      <c r="S25" s="9">
        <f>'Fuel Cost in ops'!S25+'Startup Fuel Cost'!AF25</f>
        <v>0</v>
      </c>
      <c r="T25" s="9">
        <f>'Fuel Cost in ops'!T25+'Startup Fuel Cost'!AG25</f>
        <v>0</v>
      </c>
      <c r="U25" s="9">
        <f>'Fuel Cost in ops'!U25+'Startup Fuel Cost'!AH25</f>
        <v>0</v>
      </c>
      <c r="V25" s="9">
        <f>'Fuel Cost in ops'!V25+'Startup Fuel Cost'!AI25</f>
        <v>0</v>
      </c>
      <c r="W25" s="9">
        <f>'Fuel Cost in ops'!W25+'Startup Fuel Cost'!AJ25</f>
        <v>0</v>
      </c>
      <c r="X25" s="9">
        <f>'Fuel Cost in ops'!X25+'Startup Fuel Cost'!AK25</f>
        <v>0</v>
      </c>
      <c r="Y25" s="9">
        <f>'Fuel Cost in ops'!Y25+'Startup Fuel Cost'!AL25</f>
        <v>0</v>
      </c>
      <c r="Z25" s="9">
        <f>'Fuel Cost in ops'!Z25+'Startup Fuel Cost'!AM25</f>
        <v>0</v>
      </c>
      <c r="AA25" s="9">
        <f>'Fuel Cost in ops'!AA25+'Startup Fuel Cost'!AN25</f>
        <v>0</v>
      </c>
      <c r="AB25" s="16">
        <f t="shared" si="7"/>
        <v>0</v>
      </c>
    </row>
    <row r="26" spans="1:28" ht="12">
      <c r="A26" s="7" t="s">
        <v>12</v>
      </c>
      <c r="B26" s="7">
        <v>2008</v>
      </c>
      <c r="C26" s="9">
        <f>'Fuel Cost in ops'!C26+'Startup Fuel Cost'!P26</f>
        <v>103773.93041992163</v>
      </c>
      <c r="D26" s="9">
        <f>'Fuel Cost in ops'!D26+'Startup Fuel Cost'!Q26</f>
        <v>0</v>
      </c>
      <c r="E26" s="9">
        <f>'Fuel Cost in ops'!E26+'Startup Fuel Cost'!R26</f>
        <v>0</v>
      </c>
      <c r="F26" s="9">
        <f>'Fuel Cost in ops'!F26+'Startup Fuel Cost'!S26</f>
        <v>0</v>
      </c>
      <c r="G26" s="9">
        <f>'Fuel Cost in ops'!G26+'Startup Fuel Cost'!T26</f>
        <v>20213.35632324218</v>
      </c>
      <c r="H26" s="9">
        <f>'Fuel Cost in ops'!H26+'Startup Fuel Cost'!U26</f>
        <v>150082.06567382812</v>
      </c>
      <c r="I26" s="9">
        <f>'Fuel Cost in ops'!I26+'Startup Fuel Cost'!V26</f>
        <v>376490.9938964844</v>
      </c>
      <c r="J26" s="9">
        <f>'Fuel Cost in ops'!J26+'Startup Fuel Cost'!W26</f>
        <v>394505.06396484375</v>
      </c>
      <c r="K26" s="9">
        <f>'Fuel Cost in ops'!K26+'Startup Fuel Cost'!X26</f>
        <v>75606.92788696286</v>
      </c>
      <c r="L26" s="9">
        <f>'Fuel Cost in ops'!L26+'Startup Fuel Cost'!Y26</f>
        <v>27523.800872802723</v>
      </c>
      <c r="M26" s="9">
        <f>'Fuel Cost in ops'!M26+'Startup Fuel Cost'!Z26</f>
        <v>34381.89016723628</v>
      </c>
      <c r="N26" s="9">
        <f>'Fuel Cost in ops'!N26+'Startup Fuel Cost'!AA26</f>
        <v>85946.4170837402</v>
      </c>
      <c r="O26" s="16">
        <f t="shared" si="6"/>
        <v>1268524.4462890623</v>
      </c>
      <c r="P26" s="9">
        <f>'Fuel Cost in ops'!P26+'Startup Fuel Cost'!AC26</f>
        <v>0</v>
      </c>
      <c r="Q26" s="9">
        <f>'Fuel Cost in ops'!Q26+'Startup Fuel Cost'!AD26</f>
        <v>0</v>
      </c>
      <c r="R26" s="9">
        <f>'Fuel Cost in ops'!R26+'Startup Fuel Cost'!AE26</f>
        <v>0</v>
      </c>
      <c r="S26" s="9">
        <f>'Fuel Cost in ops'!S26+'Startup Fuel Cost'!AF26</f>
        <v>0</v>
      </c>
      <c r="T26" s="9">
        <f>'Fuel Cost in ops'!T26+'Startup Fuel Cost'!AG26</f>
        <v>0</v>
      </c>
      <c r="U26" s="9">
        <f>'Fuel Cost in ops'!U26+'Startup Fuel Cost'!AH26</f>
        <v>0</v>
      </c>
      <c r="V26" s="9">
        <f>'Fuel Cost in ops'!V26+'Startup Fuel Cost'!AI26</f>
        <v>0</v>
      </c>
      <c r="W26" s="9">
        <f>'Fuel Cost in ops'!W26+'Startup Fuel Cost'!AJ26</f>
        <v>0</v>
      </c>
      <c r="X26" s="9">
        <f>'Fuel Cost in ops'!X26+'Startup Fuel Cost'!AK26</f>
        <v>0</v>
      </c>
      <c r="Y26" s="9">
        <f>'Fuel Cost in ops'!Y26+'Startup Fuel Cost'!AL26</f>
        <v>0</v>
      </c>
      <c r="Z26" s="9">
        <f>'Fuel Cost in ops'!Z26+'Startup Fuel Cost'!AM26</f>
        <v>0</v>
      </c>
      <c r="AA26" s="9">
        <f>'Fuel Cost in ops'!AA26+'Startup Fuel Cost'!AN26</f>
        <v>0</v>
      </c>
      <c r="AB26" s="16">
        <f t="shared" si="7"/>
        <v>0</v>
      </c>
    </row>
    <row r="27" spans="1:28" ht="12">
      <c r="A27" s="7" t="s">
        <v>13</v>
      </c>
      <c r="B27" s="7">
        <v>2008</v>
      </c>
      <c r="C27" s="9">
        <f>'Fuel Cost in ops'!C27+'Startup Fuel Cost'!P27</f>
        <v>321023.20288085885</v>
      </c>
      <c r="D27" s="9">
        <f>'Fuel Cost in ops'!D27+'Startup Fuel Cost'!Q27</f>
        <v>199392.4244384763</v>
      </c>
      <c r="E27" s="9">
        <f>'Fuel Cost in ops'!E27+'Startup Fuel Cost'!R27</f>
        <v>128963.82434081982</v>
      </c>
      <c r="F27" s="9">
        <f>'Fuel Cost in ops'!F27+'Startup Fuel Cost'!S27</f>
        <v>166197.17053222656</v>
      </c>
      <c r="G27" s="9">
        <f>'Fuel Cost in ops'!G27+'Startup Fuel Cost'!T27</f>
        <v>55050.09039306633</v>
      </c>
      <c r="H27" s="9">
        <f>'Fuel Cost in ops'!H27+'Startup Fuel Cost'!U27</f>
        <v>166300.9358520503</v>
      </c>
      <c r="I27" s="9">
        <f>'Fuel Cost in ops'!I27+'Startup Fuel Cost'!V27</f>
        <v>356693.0135498047</v>
      </c>
      <c r="J27" s="9">
        <f>'Fuel Cost in ops'!J27+'Startup Fuel Cost'!W27</f>
        <v>367514.2346191406</v>
      </c>
      <c r="K27" s="9">
        <f>'Fuel Cost in ops'!K27+'Startup Fuel Cost'!X27</f>
        <v>101104.79595947241</v>
      </c>
      <c r="L27" s="9">
        <f>'Fuel Cost in ops'!L27+'Startup Fuel Cost'!Y27</f>
        <v>88030.2233886718</v>
      </c>
      <c r="M27" s="9">
        <f>'Fuel Cost in ops'!M27+'Startup Fuel Cost'!Z27</f>
        <v>99105.12316894524</v>
      </c>
      <c r="N27" s="9">
        <f>'Fuel Cost in ops'!N27+'Startup Fuel Cost'!AA27</f>
        <v>270003.97229003854</v>
      </c>
      <c r="O27" s="16">
        <f t="shared" si="6"/>
        <v>2319379.0114135714</v>
      </c>
      <c r="P27" s="9">
        <f>'Fuel Cost in ops'!P27+'Startup Fuel Cost'!AC27</f>
        <v>0</v>
      </c>
      <c r="Q27" s="9">
        <f>'Fuel Cost in ops'!Q27+'Startup Fuel Cost'!AD27</f>
        <v>0</v>
      </c>
      <c r="R27" s="9">
        <f>'Fuel Cost in ops'!R27+'Startup Fuel Cost'!AE27</f>
        <v>0</v>
      </c>
      <c r="S27" s="9">
        <f>'Fuel Cost in ops'!S27+'Startup Fuel Cost'!AF27</f>
        <v>0</v>
      </c>
      <c r="T27" s="9">
        <f>'Fuel Cost in ops'!T27+'Startup Fuel Cost'!AG27</f>
        <v>0</v>
      </c>
      <c r="U27" s="9">
        <f>'Fuel Cost in ops'!U27+'Startup Fuel Cost'!AH27</f>
        <v>0</v>
      </c>
      <c r="V27" s="9">
        <f>'Fuel Cost in ops'!V27+'Startup Fuel Cost'!AI27</f>
        <v>0</v>
      </c>
      <c r="W27" s="9">
        <f>'Fuel Cost in ops'!W27+'Startup Fuel Cost'!AJ27</f>
        <v>0</v>
      </c>
      <c r="X27" s="9">
        <f>'Fuel Cost in ops'!X27+'Startup Fuel Cost'!AK27</f>
        <v>0</v>
      </c>
      <c r="Y27" s="9">
        <f>'Fuel Cost in ops'!Y27+'Startup Fuel Cost'!AL27</f>
        <v>0</v>
      </c>
      <c r="Z27" s="9">
        <f>'Fuel Cost in ops'!Z27+'Startup Fuel Cost'!AM27</f>
        <v>0</v>
      </c>
      <c r="AA27" s="9">
        <f>'Fuel Cost in ops'!AA27+'Startup Fuel Cost'!AN27</f>
        <v>0</v>
      </c>
      <c r="AB27" s="16">
        <f t="shared" si="7"/>
        <v>0</v>
      </c>
    </row>
    <row r="28" spans="1:28" ht="12">
      <c r="A28" s="7" t="s">
        <v>14</v>
      </c>
      <c r="B28" s="7">
        <v>2008</v>
      </c>
      <c r="C28" s="9">
        <f>'Fuel Cost in ops'!C28+'Startup Fuel Cost'!P28</f>
        <v>108589.51654052647</v>
      </c>
      <c r="D28" s="9">
        <f>'Fuel Cost in ops'!D28+'Startup Fuel Cost'!Q28</f>
        <v>93255.16278076168</v>
      </c>
      <c r="E28" s="9">
        <f>'Fuel Cost in ops'!E28+'Startup Fuel Cost'!R28</f>
        <v>77096.04299926749</v>
      </c>
      <c r="F28" s="9">
        <f>'Fuel Cost in ops'!F28+'Startup Fuel Cost'!S28</f>
        <v>85517.58999633786</v>
      </c>
      <c r="G28" s="9">
        <f>'Fuel Cost in ops'!G28+'Startup Fuel Cost'!T28</f>
        <v>67076.59692382811</v>
      </c>
      <c r="H28" s="9">
        <f>'Fuel Cost in ops'!H28+'Startup Fuel Cost'!U28</f>
        <v>125579.6098022461</v>
      </c>
      <c r="I28" s="9">
        <f>'Fuel Cost in ops'!I28+'Startup Fuel Cost'!V28</f>
        <v>332213.40576171875</v>
      </c>
      <c r="J28" s="9">
        <f>'Fuel Cost in ops'!J28+'Startup Fuel Cost'!W28</f>
        <v>348009.74584960885</v>
      </c>
      <c r="K28" s="9">
        <f>'Fuel Cost in ops'!K28+'Startup Fuel Cost'!X28</f>
        <v>53831.74092102051</v>
      </c>
      <c r="L28" s="9">
        <f>'Fuel Cost in ops'!L28+'Startup Fuel Cost'!Y28</f>
        <v>15566.194183349571</v>
      </c>
      <c r="M28" s="9">
        <f>'Fuel Cost in ops'!M28+'Startup Fuel Cost'!Z28</f>
        <v>22352.40029907224</v>
      </c>
      <c r="N28" s="9">
        <f>'Fuel Cost in ops'!N28+'Startup Fuel Cost'!AA28</f>
        <v>61578.844940185525</v>
      </c>
      <c r="O28" s="16">
        <f t="shared" si="6"/>
        <v>1390666.8509979232</v>
      </c>
      <c r="P28" s="9">
        <f>'Fuel Cost in ops'!P28+'Startup Fuel Cost'!AC28</f>
        <v>0</v>
      </c>
      <c r="Q28" s="9">
        <f>'Fuel Cost in ops'!Q28+'Startup Fuel Cost'!AD28</f>
        <v>0</v>
      </c>
      <c r="R28" s="9">
        <f>'Fuel Cost in ops'!R28+'Startup Fuel Cost'!AE28</f>
        <v>0</v>
      </c>
      <c r="S28" s="9">
        <f>'Fuel Cost in ops'!S28+'Startup Fuel Cost'!AF28</f>
        <v>0</v>
      </c>
      <c r="T28" s="9">
        <f>'Fuel Cost in ops'!T28+'Startup Fuel Cost'!AG28</f>
        <v>0</v>
      </c>
      <c r="U28" s="9">
        <f>'Fuel Cost in ops'!U28+'Startup Fuel Cost'!AH28</f>
        <v>0</v>
      </c>
      <c r="V28" s="9">
        <f>'Fuel Cost in ops'!V28+'Startup Fuel Cost'!AI28</f>
        <v>0</v>
      </c>
      <c r="W28" s="9">
        <f>'Fuel Cost in ops'!W28+'Startup Fuel Cost'!AJ28</f>
        <v>0</v>
      </c>
      <c r="X28" s="9">
        <f>'Fuel Cost in ops'!X28+'Startup Fuel Cost'!AK28</f>
        <v>0</v>
      </c>
      <c r="Y28" s="9">
        <f>'Fuel Cost in ops'!Y28+'Startup Fuel Cost'!AL28</f>
        <v>0</v>
      </c>
      <c r="Z28" s="9">
        <f>'Fuel Cost in ops'!Z28+'Startup Fuel Cost'!AM28</f>
        <v>0</v>
      </c>
      <c r="AA28" s="9">
        <f>'Fuel Cost in ops'!AA28+'Startup Fuel Cost'!AN28</f>
        <v>0</v>
      </c>
      <c r="AB28" s="16">
        <f t="shared" si="7"/>
        <v>0</v>
      </c>
    </row>
    <row r="29" spans="1:28" ht="13.5" thickBot="1">
      <c r="A29" s="7"/>
      <c r="B29" s="14" t="s">
        <v>25</v>
      </c>
      <c r="C29" s="15">
        <f>SUM(C21:C28)</f>
        <v>6901900.457426048</v>
      </c>
      <c r="D29" s="15">
        <f aca="true" t="shared" si="8" ref="D29:AB29">SUM(D21:D28)</f>
        <v>5792853.253788176</v>
      </c>
      <c r="E29" s="15">
        <f t="shared" si="8"/>
        <v>5729767.305362734</v>
      </c>
      <c r="F29" s="15">
        <f t="shared" si="8"/>
        <v>4301687.406914098</v>
      </c>
      <c r="G29" s="15">
        <f t="shared" si="8"/>
        <v>5356263.477118769</v>
      </c>
      <c r="H29" s="15">
        <f t="shared" si="8"/>
        <v>6325976.664505129</v>
      </c>
      <c r="I29" s="15">
        <f t="shared" si="8"/>
        <v>7752141.225923107</v>
      </c>
      <c r="J29" s="15">
        <f t="shared" si="8"/>
        <v>7815763.348359622</v>
      </c>
      <c r="K29" s="15">
        <f t="shared" si="8"/>
        <v>5713706.471487219</v>
      </c>
      <c r="L29" s="15">
        <f t="shared" si="8"/>
        <v>5437809.24008854</v>
      </c>
      <c r="M29" s="15">
        <f t="shared" si="8"/>
        <v>5487468.939062804</v>
      </c>
      <c r="N29" s="15">
        <f t="shared" si="8"/>
        <v>6608857.393278308</v>
      </c>
      <c r="O29" s="17">
        <f t="shared" si="8"/>
        <v>73224195.18331456</v>
      </c>
      <c r="P29" s="15">
        <f t="shared" si="8"/>
        <v>1131744.0095997076</v>
      </c>
      <c r="Q29" s="15">
        <f t="shared" si="8"/>
        <v>1488257.065791901</v>
      </c>
      <c r="R29" s="15">
        <f t="shared" si="8"/>
        <v>1046644.8491782803</v>
      </c>
      <c r="S29" s="15">
        <f t="shared" si="8"/>
        <v>554673.4151989387</v>
      </c>
      <c r="T29" s="15">
        <f t="shared" si="8"/>
        <v>1652550.4454886531</v>
      </c>
      <c r="U29" s="15">
        <f t="shared" si="8"/>
        <v>844844.8994692493</v>
      </c>
      <c r="V29" s="15">
        <f t="shared" si="8"/>
        <v>838035.9690498834</v>
      </c>
      <c r="W29" s="15">
        <f t="shared" si="8"/>
        <v>927404.8389191229</v>
      </c>
      <c r="X29" s="15">
        <f t="shared" si="8"/>
        <v>1098942.6343630003</v>
      </c>
      <c r="Y29" s="15">
        <f t="shared" si="8"/>
        <v>1433204.2175378022</v>
      </c>
      <c r="Z29" s="15">
        <f t="shared" si="8"/>
        <v>1342656.4489987197</v>
      </c>
      <c r="AA29" s="15">
        <f t="shared" si="8"/>
        <v>1057145.1326921491</v>
      </c>
      <c r="AB29" s="17">
        <f t="shared" si="8"/>
        <v>13416103.926287409</v>
      </c>
    </row>
    <row r="30" spans="1:28" ht="12.75" thickTop="1">
      <c r="A30" s="7" t="s">
        <v>6</v>
      </c>
      <c r="B30" s="7">
        <v>2009</v>
      </c>
      <c r="C30" s="9">
        <f>'Fuel Cost in ops'!C30+'Startup Fuel Cost'!P30</f>
        <v>4996802.501525352</v>
      </c>
      <c r="D30" s="9">
        <f>'Fuel Cost in ops'!D30+'Startup Fuel Cost'!Q30</f>
        <v>4408033.498806714</v>
      </c>
      <c r="E30" s="9">
        <f>'Fuel Cost in ops'!E30+'Startup Fuel Cost'!R30</f>
        <v>4265708.327156483</v>
      </c>
      <c r="F30" s="9">
        <f>'Fuel Cost in ops'!F30+'Startup Fuel Cost'!S30</f>
        <v>1674803.6468103584</v>
      </c>
      <c r="G30" s="9">
        <f>'Fuel Cost in ops'!G30+'Startup Fuel Cost'!T30</f>
        <v>4381188.394173028</v>
      </c>
      <c r="H30" s="9">
        <f>'Fuel Cost in ops'!H30+'Startup Fuel Cost'!U30</f>
        <v>4641752.682703948</v>
      </c>
      <c r="I30" s="9">
        <f>'Fuel Cost in ops'!I30+'Startup Fuel Cost'!V30</f>
        <v>4885762.19353518</v>
      </c>
      <c r="J30" s="9">
        <f>'Fuel Cost in ops'!J30+'Startup Fuel Cost'!W30</f>
        <v>4867014.866679397</v>
      </c>
      <c r="K30" s="9">
        <f>'Fuel Cost in ops'!K30+'Startup Fuel Cost'!X30</f>
        <v>4468541.149515536</v>
      </c>
      <c r="L30" s="9">
        <f>'Fuel Cost in ops'!L30+'Startup Fuel Cost'!Y30</f>
        <v>4655870.864849103</v>
      </c>
      <c r="M30" s="9">
        <f>'Fuel Cost in ops'!M30+'Startup Fuel Cost'!Z30</f>
        <v>4560309.162787179</v>
      </c>
      <c r="N30" s="9">
        <f>'Fuel Cost in ops'!N30+'Startup Fuel Cost'!AA30</f>
        <v>4945750.872063828</v>
      </c>
      <c r="O30" s="16">
        <f aca="true" t="shared" si="9" ref="O30:O37">SUM(C30:N30)</f>
        <v>52751538.16060611</v>
      </c>
      <c r="P30" s="9">
        <f>'Fuel Cost in ops'!P30+'Startup Fuel Cost'!AC30</f>
        <v>102606.29255156712</v>
      </c>
      <c r="Q30" s="9">
        <f>'Fuel Cost in ops'!Q30+'Startup Fuel Cost'!AD30</f>
        <v>169204.19594883965</v>
      </c>
      <c r="R30" s="9">
        <f>'Fuel Cost in ops'!R30+'Startup Fuel Cost'!AE30</f>
        <v>165678.76360279374</v>
      </c>
      <c r="S30" s="9">
        <f>'Fuel Cost in ops'!S30+'Startup Fuel Cost'!AF30</f>
        <v>169058.8873693287</v>
      </c>
      <c r="T30" s="9">
        <f>'Fuel Cost in ops'!T30+'Startup Fuel Cost'!AG30</f>
        <v>646864.8821941586</v>
      </c>
      <c r="U30" s="9">
        <f>'Fuel Cost in ops'!U30+'Startup Fuel Cost'!AH30</f>
        <v>231779.85269644228</v>
      </c>
      <c r="V30" s="9">
        <f>'Fuel Cost in ops'!V30+'Startup Fuel Cost'!AI30</f>
        <v>203356.8796764891</v>
      </c>
      <c r="W30" s="9">
        <f>'Fuel Cost in ops'!W30+'Startup Fuel Cost'!AJ30</f>
        <v>218836.6499069053</v>
      </c>
      <c r="X30" s="9">
        <f>'Fuel Cost in ops'!X30+'Startup Fuel Cost'!AK30</f>
        <v>393707.6241661045</v>
      </c>
      <c r="Y30" s="9">
        <f>'Fuel Cost in ops'!Y30+'Startup Fuel Cost'!AL30</f>
        <v>388071.68349074037</v>
      </c>
      <c r="Z30" s="9">
        <f>'Fuel Cost in ops'!Z30+'Startup Fuel Cost'!AM30</f>
        <v>322184.68547942187</v>
      </c>
      <c r="AA30" s="9">
        <f>'Fuel Cost in ops'!AA30+'Startup Fuel Cost'!AN30</f>
        <v>118025.85716896033</v>
      </c>
      <c r="AB30" s="16">
        <f aca="true" t="shared" si="10" ref="AB30:AB37">SUM(P30:AA30)</f>
        <v>3129376.254251752</v>
      </c>
    </row>
    <row r="31" spans="1:28" ht="12">
      <c r="A31" s="7" t="s">
        <v>8</v>
      </c>
      <c r="B31" s="7">
        <v>2009</v>
      </c>
      <c r="C31" s="9">
        <f>'Fuel Cost in ops'!C31+'Startup Fuel Cost'!P31</f>
        <v>1435319.668406642</v>
      </c>
      <c r="D31" s="9">
        <f>'Fuel Cost in ops'!D31+'Startup Fuel Cost'!Q31</f>
        <v>1072467.0556493439</v>
      </c>
      <c r="E31" s="9">
        <f>'Fuel Cost in ops'!E31+'Startup Fuel Cost'!R31</f>
        <v>1155724.2907362317</v>
      </c>
      <c r="F31" s="9">
        <f>'Fuel Cost in ops'!F31+'Startup Fuel Cost'!S31</f>
        <v>1592263.7932774355</v>
      </c>
      <c r="G31" s="9">
        <f>'Fuel Cost in ops'!G31+'Startup Fuel Cost'!T31</f>
        <v>871335.369456956</v>
      </c>
      <c r="H31" s="9">
        <f>'Fuel Cost in ops'!H31+'Startup Fuel Cost'!U31</f>
        <v>1234933.2609736365</v>
      </c>
      <c r="I31" s="9">
        <f>'Fuel Cost in ops'!I31+'Startup Fuel Cost'!V31</f>
        <v>1456526.9840451586</v>
      </c>
      <c r="J31" s="9">
        <f>'Fuel Cost in ops'!J31+'Startup Fuel Cost'!W31</f>
        <v>1437502.2818247632</v>
      </c>
      <c r="K31" s="9">
        <f>'Fuel Cost in ops'!K31+'Startup Fuel Cost'!X31</f>
        <v>1024686.940986643</v>
      </c>
      <c r="L31" s="9">
        <f>'Fuel Cost in ops'!L31+'Startup Fuel Cost'!Y31</f>
        <v>869078.1112484307</v>
      </c>
      <c r="M31" s="9">
        <f>'Fuel Cost in ops'!M31+'Startup Fuel Cost'!Z31</f>
        <v>924508.0598154841</v>
      </c>
      <c r="N31" s="9">
        <f>'Fuel Cost in ops'!N31+'Startup Fuel Cost'!AA31</f>
        <v>1330645.407359347</v>
      </c>
      <c r="O31" s="16">
        <f t="shared" si="9"/>
        <v>14404991.223780073</v>
      </c>
      <c r="P31" s="9">
        <f>'Fuel Cost in ops'!P31+'Startup Fuel Cost'!AC31</f>
        <v>1012862.4644058581</v>
      </c>
      <c r="Q31" s="9">
        <f>'Fuel Cost in ops'!Q31+'Startup Fuel Cost'!AD31</f>
        <v>1095081.7959131561</v>
      </c>
      <c r="R31" s="9">
        <f>'Fuel Cost in ops'!R31+'Startup Fuel Cost'!AE31</f>
        <v>1106925.2483262683</v>
      </c>
      <c r="S31" s="9">
        <f>'Fuel Cost in ops'!S31+'Startup Fuel Cost'!AF31</f>
        <v>435448.3063319396</v>
      </c>
      <c r="T31" s="9">
        <f>'Fuel Cost in ops'!T31+'Startup Fuel Cost'!AG31</f>
        <v>1082035.4684336688</v>
      </c>
      <c r="U31" s="9">
        <f>'Fuel Cost in ops'!U31+'Startup Fuel Cost'!AH31</f>
        <v>642282.4089482385</v>
      </c>
      <c r="V31" s="9">
        <f>'Fuel Cost in ops'!V31+'Startup Fuel Cost'!AI31</f>
        <v>673173.5647829665</v>
      </c>
      <c r="W31" s="9">
        <f>'Fuel Cost in ops'!W31+'Startup Fuel Cost'!AJ31</f>
        <v>756043.1166127367</v>
      </c>
      <c r="X31" s="9">
        <f>'Fuel Cost in ops'!X31+'Startup Fuel Cost'!AK31</f>
        <v>786802.699638357</v>
      </c>
      <c r="Y31" s="9">
        <f>'Fuel Cost in ops'!Y31+'Startup Fuel Cost'!AL31</f>
        <v>1076298.8028140694</v>
      </c>
      <c r="Z31" s="9">
        <f>'Fuel Cost in ops'!Z31+'Startup Fuel Cost'!AM31</f>
        <v>1088804.162840766</v>
      </c>
      <c r="AA31" s="9">
        <f>'Fuel Cost in ops'!AA31+'Startup Fuel Cost'!AN31</f>
        <v>951389.848500028</v>
      </c>
      <c r="AB31" s="16">
        <f t="shared" si="10"/>
        <v>10707147.887548055</v>
      </c>
    </row>
    <row r="32" spans="1:28" ht="12">
      <c r="A32" s="7" t="s">
        <v>9</v>
      </c>
      <c r="B32" s="7">
        <v>2009</v>
      </c>
      <c r="C32" s="9">
        <f>'Fuel Cost in ops'!C32+'Startup Fuel Cost'!P32</f>
        <v>29736.987609863194</v>
      </c>
      <c r="D32" s="9">
        <f>'Fuel Cost in ops'!D32+'Startup Fuel Cost'!Q32</f>
        <v>31447.442260742126</v>
      </c>
      <c r="E32" s="9">
        <f>'Fuel Cost in ops'!E32+'Startup Fuel Cost'!R32</f>
        <v>21031.2729492187</v>
      </c>
      <c r="F32" s="9">
        <f>'Fuel Cost in ops'!F32+'Startup Fuel Cost'!S32</f>
        <v>71657.90557861325</v>
      </c>
      <c r="G32" s="9">
        <f>'Fuel Cost in ops'!G32+'Startup Fuel Cost'!T32</f>
        <v>23325.19702148428</v>
      </c>
      <c r="H32" s="9">
        <f>'Fuel Cost in ops'!H32+'Startup Fuel Cost'!U32</f>
        <v>85593.60125732422</v>
      </c>
      <c r="I32" s="9">
        <f>'Fuel Cost in ops'!I32+'Startup Fuel Cost'!V32</f>
        <v>256849.66003417943</v>
      </c>
      <c r="J32" s="9">
        <f>'Fuel Cost in ops'!J32+'Startup Fuel Cost'!W32</f>
        <v>285501.0383300779</v>
      </c>
      <c r="K32" s="9">
        <f>'Fuel Cost in ops'!K32+'Startup Fuel Cost'!X32</f>
        <v>37829.05381774895</v>
      </c>
      <c r="L32" s="9">
        <f>'Fuel Cost in ops'!L32+'Startup Fuel Cost'!Y32</f>
        <v>7786.0468139648365</v>
      </c>
      <c r="M32" s="9">
        <f>'Fuel Cost in ops'!M32+'Startup Fuel Cost'!Z32</f>
        <v>14073.0410766601</v>
      </c>
      <c r="N32" s="9">
        <f>'Fuel Cost in ops'!N32+'Startup Fuel Cost'!AA32</f>
        <v>27106.569030761624</v>
      </c>
      <c r="O32" s="16">
        <f t="shared" si="9"/>
        <v>891937.8157806386</v>
      </c>
      <c r="P32" s="9">
        <f>'Fuel Cost in ops'!P32+'Startup Fuel Cost'!AC32</f>
        <v>0</v>
      </c>
      <c r="Q32" s="9">
        <f>'Fuel Cost in ops'!Q32+'Startup Fuel Cost'!AD32</f>
        <v>0</v>
      </c>
      <c r="R32" s="9">
        <f>'Fuel Cost in ops'!R32+'Startup Fuel Cost'!AE32</f>
        <v>0</v>
      </c>
      <c r="S32" s="9">
        <f>'Fuel Cost in ops'!S32+'Startup Fuel Cost'!AF32</f>
        <v>0</v>
      </c>
      <c r="T32" s="9">
        <f>'Fuel Cost in ops'!T32+'Startup Fuel Cost'!AG32</f>
        <v>0</v>
      </c>
      <c r="U32" s="9">
        <f>'Fuel Cost in ops'!U32+'Startup Fuel Cost'!AH32</f>
        <v>0</v>
      </c>
      <c r="V32" s="9">
        <f>'Fuel Cost in ops'!V32+'Startup Fuel Cost'!AI32</f>
        <v>0</v>
      </c>
      <c r="W32" s="9">
        <f>'Fuel Cost in ops'!W32+'Startup Fuel Cost'!AJ32</f>
        <v>0</v>
      </c>
      <c r="X32" s="9">
        <f>'Fuel Cost in ops'!X32+'Startup Fuel Cost'!AK32</f>
        <v>0</v>
      </c>
      <c r="Y32" s="9">
        <f>'Fuel Cost in ops'!Y32+'Startup Fuel Cost'!AL32</f>
        <v>0</v>
      </c>
      <c r="Z32" s="9">
        <f>'Fuel Cost in ops'!Z32+'Startup Fuel Cost'!AM32</f>
        <v>0</v>
      </c>
      <c r="AA32" s="9">
        <f>'Fuel Cost in ops'!AA32+'Startup Fuel Cost'!AN32</f>
        <v>0</v>
      </c>
      <c r="AB32" s="16">
        <f t="shared" si="10"/>
        <v>0</v>
      </c>
    </row>
    <row r="33" spans="1:28" ht="12">
      <c r="A33" s="7" t="s">
        <v>10</v>
      </c>
      <c r="B33" s="7">
        <v>2009</v>
      </c>
      <c r="C33" s="9">
        <f>'Fuel Cost in ops'!C33+'Startup Fuel Cost'!P33</f>
        <v>15854.335418701094</v>
      </c>
      <c r="D33" s="9">
        <f>'Fuel Cost in ops'!D33+'Startup Fuel Cost'!Q33</f>
        <v>24180.860992431626</v>
      </c>
      <c r="E33" s="9">
        <f>'Fuel Cost in ops'!E33+'Startup Fuel Cost'!R33</f>
        <v>14818.1749572753</v>
      </c>
      <c r="F33" s="9">
        <f>'Fuel Cost in ops'!F33+'Startup Fuel Cost'!S33</f>
        <v>60837.66778564446</v>
      </c>
      <c r="G33" s="9">
        <f>'Fuel Cost in ops'!G33+'Startup Fuel Cost'!T33</f>
        <v>13399.26416015618</v>
      </c>
      <c r="H33" s="9">
        <f>'Fuel Cost in ops'!H33+'Startup Fuel Cost'!U33</f>
        <v>54995.019836425716</v>
      </c>
      <c r="I33" s="9">
        <f>'Fuel Cost in ops'!I33+'Startup Fuel Cost'!V33</f>
        <v>179070.04821777344</v>
      </c>
      <c r="J33" s="9">
        <f>'Fuel Cost in ops'!J33+'Startup Fuel Cost'!W33</f>
        <v>196234.44335937488</v>
      </c>
      <c r="K33" s="9">
        <f>'Fuel Cost in ops'!K33+'Startup Fuel Cost'!X33</f>
        <v>24618.59355926505</v>
      </c>
      <c r="L33" s="9">
        <f>'Fuel Cost in ops'!L33+'Startup Fuel Cost'!Y33</f>
        <v>6565.366592407227</v>
      </c>
      <c r="M33" s="9">
        <f>'Fuel Cost in ops'!M33+'Startup Fuel Cost'!Z33</f>
        <v>8813.80902099609</v>
      </c>
      <c r="N33" s="9">
        <f>'Fuel Cost in ops'!N33+'Startup Fuel Cost'!AA33</f>
        <v>17096.359710693327</v>
      </c>
      <c r="O33" s="16">
        <f t="shared" si="9"/>
        <v>616483.9436111444</v>
      </c>
      <c r="P33" s="9">
        <f>'Fuel Cost in ops'!P33+'Startup Fuel Cost'!AC33</f>
        <v>0</v>
      </c>
      <c r="Q33" s="9">
        <f>'Fuel Cost in ops'!Q33+'Startup Fuel Cost'!AD33</f>
        <v>0</v>
      </c>
      <c r="R33" s="9">
        <f>'Fuel Cost in ops'!R33+'Startup Fuel Cost'!AE33</f>
        <v>0</v>
      </c>
      <c r="S33" s="9">
        <f>'Fuel Cost in ops'!S33+'Startup Fuel Cost'!AF33</f>
        <v>0</v>
      </c>
      <c r="T33" s="9">
        <f>'Fuel Cost in ops'!T33+'Startup Fuel Cost'!AG33</f>
        <v>0</v>
      </c>
      <c r="U33" s="9">
        <f>'Fuel Cost in ops'!U33+'Startup Fuel Cost'!AH33</f>
        <v>0</v>
      </c>
      <c r="V33" s="9">
        <f>'Fuel Cost in ops'!V33+'Startup Fuel Cost'!AI33</f>
        <v>0</v>
      </c>
      <c r="W33" s="9">
        <f>'Fuel Cost in ops'!W33+'Startup Fuel Cost'!AJ33</f>
        <v>0</v>
      </c>
      <c r="X33" s="9">
        <f>'Fuel Cost in ops'!X33+'Startup Fuel Cost'!AK33</f>
        <v>0</v>
      </c>
      <c r="Y33" s="9">
        <f>'Fuel Cost in ops'!Y33+'Startup Fuel Cost'!AL33</f>
        <v>0</v>
      </c>
      <c r="Z33" s="9">
        <f>'Fuel Cost in ops'!Z33+'Startup Fuel Cost'!AM33</f>
        <v>0</v>
      </c>
      <c r="AA33" s="9">
        <f>'Fuel Cost in ops'!AA33+'Startup Fuel Cost'!AN33</f>
        <v>0</v>
      </c>
      <c r="AB33" s="16">
        <f t="shared" si="10"/>
        <v>0</v>
      </c>
    </row>
    <row r="34" spans="1:28" ht="12">
      <c r="A34" s="7" t="s">
        <v>11</v>
      </c>
      <c r="B34" s="7">
        <v>2009</v>
      </c>
      <c r="C34" s="9">
        <f>'Fuel Cost in ops'!C34+'Startup Fuel Cost'!P34</f>
        <v>33121.80944824216</v>
      </c>
      <c r="D34" s="9">
        <f>'Fuel Cost in ops'!D34+'Startup Fuel Cost'!Q34</f>
        <v>42177.99865722656</v>
      </c>
      <c r="E34" s="9">
        <f>'Fuel Cost in ops'!E34+'Startup Fuel Cost'!R34</f>
        <v>13978.904342651329</v>
      </c>
      <c r="F34" s="9">
        <f>'Fuel Cost in ops'!F34+'Startup Fuel Cost'!S34</f>
        <v>67839.29598999023</v>
      </c>
      <c r="G34" s="9">
        <f>'Fuel Cost in ops'!G34+'Startup Fuel Cost'!T34</f>
        <v>24916.50100708</v>
      </c>
      <c r="H34" s="9">
        <f>'Fuel Cost in ops'!H34+'Startup Fuel Cost'!U34</f>
        <v>56748.76201057433</v>
      </c>
      <c r="I34" s="9">
        <f>'Fuel Cost in ops'!I34+'Startup Fuel Cost'!V34</f>
        <v>150781.26474475762</v>
      </c>
      <c r="J34" s="9">
        <f>'Fuel Cost in ops'!J34+'Startup Fuel Cost'!W34</f>
        <v>159717.96264648362</v>
      </c>
      <c r="K34" s="9">
        <f>'Fuel Cost in ops'!K34+'Startup Fuel Cost'!X34</f>
        <v>21049.86785888662</v>
      </c>
      <c r="L34" s="9">
        <f>'Fuel Cost in ops'!L34+'Startup Fuel Cost'!Y34</f>
        <v>7374.943702697753</v>
      </c>
      <c r="M34" s="9">
        <f>'Fuel Cost in ops'!M34+'Startup Fuel Cost'!Z34</f>
        <v>12523.97528076171</v>
      </c>
      <c r="N34" s="9">
        <f>'Fuel Cost in ops'!N34+'Startup Fuel Cost'!AA34</f>
        <v>26217.724639892567</v>
      </c>
      <c r="O34" s="16">
        <f t="shared" si="9"/>
        <v>616449.0103292445</v>
      </c>
      <c r="P34" s="9">
        <f>'Fuel Cost in ops'!P34+'Startup Fuel Cost'!AC34</f>
        <v>0</v>
      </c>
      <c r="Q34" s="9">
        <f>'Fuel Cost in ops'!Q34+'Startup Fuel Cost'!AD34</f>
        <v>0</v>
      </c>
      <c r="R34" s="9">
        <f>'Fuel Cost in ops'!R34+'Startup Fuel Cost'!AE34</f>
        <v>0</v>
      </c>
      <c r="S34" s="9">
        <f>'Fuel Cost in ops'!S34+'Startup Fuel Cost'!AF34</f>
        <v>0</v>
      </c>
      <c r="T34" s="9">
        <f>'Fuel Cost in ops'!T34+'Startup Fuel Cost'!AG34</f>
        <v>0</v>
      </c>
      <c r="U34" s="9">
        <f>'Fuel Cost in ops'!U34+'Startup Fuel Cost'!AH34</f>
        <v>0</v>
      </c>
      <c r="V34" s="9">
        <f>'Fuel Cost in ops'!V34+'Startup Fuel Cost'!AI34</f>
        <v>0</v>
      </c>
      <c r="W34" s="9">
        <f>'Fuel Cost in ops'!W34+'Startup Fuel Cost'!AJ34</f>
        <v>0</v>
      </c>
      <c r="X34" s="9">
        <f>'Fuel Cost in ops'!X34+'Startup Fuel Cost'!AK34</f>
        <v>0</v>
      </c>
      <c r="Y34" s="9">
        <f>'Fuel Cost in ops'!Y34+'Startup Fuel Cost'!AL34</f>
        <v>0</v>
      </c>
      <c r="Z34" s="9">
        <f>'Fuel Cost in ops'!Z34+'Startup Fuel Cost'!AM34</f>
        <v>0</v>
      </c>
      <c r="AA34" s="9">
        <f>'Fuel Cost in ops'!AA34+'Startup Fuel Cost'!AN34</f>
        <v>0</v>
      </c>
      <c r="AB34" s="16">
        <f t="shared" si="10"/>
        <v>0</v>
      </c>
    </row>
    <row r="35" spans="1:28" ht="12">
      <c r="A35" s="7" t="s">
        <v>12</v>
      </c>
      <c r="B35" s="7">
        <v>2009</v>
      </c>
      <c r="C35" s="9">
        <f>'Fuel Cost in ops'!C35+'Startup Fuel Cost'!P35</f>
        <v>151331.92169189427</v>
      </c>
      <c r="D35" s="9">
        <f>'Fuel Cost in ops'!D35+'Startup Fuel Cost'!Q35</f>
        <v>134046.53869628836</v>
      </c>
      <c r="E35" s="9">
        <f>'Fuel Cost in ops'!E35+'Startup Fuel Cost'!R35</f>
        <v>81068.64868164055</v>
      </c>
      <c r="F35" s="9">
        <f>'Fuel Cost in ops'!F35+'Startup Fuel Cost'!S35</f>
        <v>85856.74142456055</v>
      </c>
      <c r="G35" s="9">
        <f>'Fuel Cost in ops'!G35+'Startup Fuel Cost'!T35</f>
        <v>90106.67993164058</v>
      </c>
      <c r="H35" s="9">
        <f>'Fuel Cost in ops'!H35+'Startup Fuel Cost'!U35</f>
        <v>173006.49774169872</v>
      </c>
      <c r="I35" s="9">
        <f>'Fuel Cost in ops'!I35+'Startup Fuel Cost'!V35</f>
        <v>426064.02893066406</v>
      </c>
      <c r="J35" s="9">
        <f>'Fuel Cost in ops'!J35+'Startup Fuel Cost'!W35</f>
        <v>427316.8488769531</v>
      </c>
      <c r="K35" s="9">
        <f>'Fuel Cost in ops'!K35+'Startup Fuel Cost'!X35</f>
        <v>94651.76361083981</v>
      </c>
      <c r="L35" s="9">
        <f>'Fuel Cost in ops'!L35+'Startup Fuel Cost'!Y35</f>
        <v>27984.90905761718</v>
      </c>
      <c r="M35" s="9">
        <f>'Fuel Cost in ops'!M35+'Startup Fuel Cost'!Z35</f>
        <v>45970.381378173806</v>
      </c>
      <c r="N35" s="9">
        <f>'Fuel Cost in ops'!N35+'Startup Fuel Cost'!AA35</f>
        <v>109399.98492431553</v>
      </c>
      <c r="O35" s="16">
        <f t="shared" si="9"/>
        <v>1846804.9449462867</v>
      </c>
      <c r="P35" s="9">
        <f>'Fuel Cost in ops'!P35+'Startup Fuel Cost'!AC35</f>
        <v>0</v>
      </c>
      <c r="Q35" s="9">
        <f>'Fuel Cost in ops'!Q35+'Startup Fuel Cost'!AD35</f>
        <v>0</v>
      </c>
      <c r="R35" s="9">
        <f>'Fuel Cost in ops'!R35+'Startup Fuel Cost'!AE35</f>
        <v>0</v>
      </c>
      <c r="S35" s="9">
        <f>'Fuel Cost in ops'!S35+'Startup Fuel Cost'!AF35</f>
        <v>0</v>
      </c>
      <c r="T35" s="9">
        <f>'Fuel Cost in ops'!T35+'Startup Fuel Cost'!AG35</f>
        <v>0</v>
      </c>
      <c r="U35" s="9">
        <f>'Fuel Cost in ops'!U35+'Startup Fuel Cost'!AH35</f>
        <v>0</v>
      </c>
      <c r="V35" s="9">
        <f>'Fuel Cost in ops'!V35+'Startup Fuel Cost'!AI35</f>
        <v>0</v>
      </c>
      <c r="W35" s="9">
        <f>'Fuel Cost in ops'!W35+'Startup Fuel Cost'!AJ35</f>
        <v>0</v>
      </c>
      <c r="X35" s="9">
        <f>'Fuel Cost in ops'!X35+'Startup Fuel Cost'!AK35</f>
        <v>0</v>
      </c>
      <c r="Y35" s="9">
        <f>'Fuel Cost in ops'!Y35+'Startup Fuel Cost'!AL35</f>
        <v>0</v>
      </c>
      <c r="Z35" s="9">
        <f>'Fuel Cost in ops'!Z35+'Startup Fuel Cost'!AM35</f>
        <v>0</v>
      </c>
      <c r="AA35" s="9">
        <f>'Fuel Cost in ops'!AA35+'Startup Fuel Cost'!AN35</f>
        <v>0</v>
      </c>
      <c r="AB35" s="16">
        <f t="shared" si="10"/>
        <v>0</v>
      </c>
    </row>
    <row r="36" spans="1:28" ht="12">
      <c r="A36" s="7" t="s">
        <v>13</v>
      </c>
      <c r="B36" s="7">
        <v>2009</v>
      </c>
      <c r="C36" s="9">
        <f>'Fuel Cost in ops'!C36+'Startup Fuel Cost'!P36</f>
        <v>430128.52978515625</v>
      </c>
      <c r="D36" s="9">
        <f>'Fuel Cost in ops'!D36+'Startup Fuel Cost'!Q36</f>
        <v>325809.6372070305</v>
      </c>
      <c r="E36" s="9">
        <f>'Fuel Cost in ops'!E36+'Startup Fuel Cost'!R36</f>
        <v>264504.22314453125</v>
      </c>
      <c r="F36" s="9">
        <f>'Fuel Cost in ops'!F36+'Startup Fuel Cost'!S36</f>
        <v>388417.0524902344</v>
      </c>
      <c r="G36" s="9">
        <f>'Fuel Cost in ops'!G36+'Startup Fuel Cost'!T36</f>
        <v>68600.64831542963</v>
      </c>
      <c r="H36" s="9">
        <f>'Fuel Cost in ops'!H36+'Startup Fuel Cost'!U36</f>
        <v>197147.54797363232</v>
      </c>
      <c r="I36" s="9">
        <f>'Fuel Cost in ops'!I36+'Startup Fuel Cost'!V36</f>
        <v>396902.91357421875</v>
      </c>
      <c r="J36" s="9">
        <f>'Fuel Cost in ops'!J36+'Startup Fuel Cost'!W36</f>
        <v>380083.1737060547</v>
      </c>
      <c r="K36" s="9">
        <f>'Fuel Cost in ops'!K36+'Startup Fuel Cost'!X36</f>
        <v>111461.60986328125</v>
      </c>
      <c r="L36" s="9">
        <f>'Fuel Cost in ops'!L36+'Startup Fuel Cost'!Y36</f>
        <v>78347.87792968747</v>
      </c>
      <c r="M36" s="9">
        <f>'Fuel Cost in ops'!M36+'Startup Fuel Cost'!Z36</f>
        <v>118752.49157714781</v>
      </c>
      <c r="N36" s="9">
        <f>'Fuel Cost in ops'!N36+'Startup Fuel Cost'!AA36</f>
        <v>293110.5373535156</v>
      </c>
      <c r="O36" s="16">
        <f t="shared" si="9"/>
        <v>3053266.2429199205</v>
      </c>
      <c r="P36" s="9">
        <f>'Fuel Cost in ops'!P36+'Startup Fuel Cost'!AC36</f>
        <v>0</v>
      </c>
      <c r="Q36" s="9">
        <f>'Fuel Cost in ops'!Q36+'Startup Fuel Cost'!AD36</f>
        <v>0</v>
      </c>
      <c r="R36" s="9">
        <f>'Fuel Cost in ops'!R36+'Startup Fuel Cost'!AE36</f>
        <v>0</v>
      </c>
      <c r="S36" s="9">
        <f>'Fuel Cost in ops'!S36+'Startup Fuel Cost'!AF36</f>
        <v>0</v>
      </c>
      <c r="T36" s="9">
        <f>'Fuel Cost in ops'!T36+'Startup Fuel Cost'!AG36</f>
        <v>0</v>
      </c>
      <c r="U36" s="9">
        <f>'Fuel Cost in ops'!U36+'Startup Fuel Cost'!AH36</f>
        <v>0</v>
      </c>
      <c r="V36" s="9">
        <f>'Fuel Cost in ops'!V36+'Startup Fuel Cost'!AI36</f>
        <v>0</v>
      </c>
      <c r="W36" s="9">
        <f>'Fuel Cost in ops'!W36+'Startup Fuel Cost'!AJ36</f>
        <v>0</v>
      </c>
      <c r="X36" s="9">
        <f>'Fuel Cost in ops'!X36+'Startup Fuel Cost'!AK36</f>
        <v>0</v>
      </c>
      <c r="Y36" s="9">
        <f>'Fuel Cost in ops'!Y36+'Startup Fuel Cost'!AL36</f>
        <v>0</v>
      </c>
      <c r="Z36" s="9">
        <f>'Fuel Cost in ops'!Z36+'Startup Fuel Cost'!AM36</f>
        <v>0</v>
      </c>
      <c r="AA36" s="9">
        <f>'Fuel Cost in ops'!AA36+'Startup Fuel Cost'!AN36</f>
        <v>0</v>
      </c>
      <c r="AB36" s="16">
        <f t="shared" si="10"/>
        <v>0</v>
      </c>
    </row>
    <row r="37" spans="1:28" ht="12">
      <c r="A37" s="7" t="s">
        <v>14</v>
      </c>
      <c r="B37" s="7">
        <v>2009</v>
      </c>
      <c r="C37" s="9">
        <f>'Fuel Cost in ops'!C37+'Startup Fuel Cost'!P37</f>
        <v>95070.1731567382</v>
      </c>
      <c r="D37" s="9">
        <f>'Fuel Cost in ops'!D37+'Startup Fuel Cost'!Q37</f>
        <v>86163.08819580072</v>
      </c>
      <c r="E37" s="9">
        <f>'Fuel Cost in ops'!E37+'Startup Fuel Cost'!R37</f>
        <v>56662.7053222656</v>
      </c>
      <c r="F37" s="9">
        <f>'Fuel Cost in ops'!F37+'Startup Fuel Cost'!S37</f>
        <v>72780.86895751946</v>
      </c>
      <c r="G37" s="9">
        <f>'Fuel Cost in ops'!G37+'Startup Fuel Cost'!T37</f>
        <v>56541.34588623038</v>
      </c>
      <c r="H37" s="9">
        <f>'Fuel Cost in ops'!H37+'Startup Fuel Cost'!U37</f>
        <v>131692.6066284177</v>
      </c>
      <c r="I37" s="9">
        <f>'Fuel Cost in ops'!I37+'Startup Fuel Cost'!V37</f>
        <v>361944.43688964844</v>
      </c>
      <c r="J37" s="9">
        <f>'Fuel Cost in ops'!J37+'Startup Fuel Cost'!W37</f>
        <v>383107.6589355469</v>
      </c>
      <c r="K37" s="9">
        <f>'Fuel Cost in ops'!K37+'Startup Fuel Cost'!X37</f>
        <v>61444.55328369135</v>
      </c>
      <c r="L37" s="9">
        <f>'Fuel Cost in ops'!L37+'Startup Fuel Cost'!Y37</f>
        <v>15498.772644042956</v>
      </c>
      <c r="M37" s="9">
        <f>'Fuel Cost in ops'!M37+'Startup Fuel Cost'!Z37</f>
        <v>31010.4506835937</v>
      </c>
      <c r="N37" s="9">
        <f>'Fuel Cost in ops'!N37+'Startup Fuel Cost'!AA37</f>
        <v>74492.54479980463</v>
      </c>
      <c r="O37" s="16">
        <f t="shared" si="9"/>
        <v>1426409.2053833003</v>
      </c>
      <c r="P37" s="9">
        <f>'Fuel Cost in ops'!P37+'Startup Fuel Cost'!AC37</f>
        <v>0</v>
      </c>
      <c r="Q37" s="9">
        <f>'Fuel Cost in ops'!Q37+'Startup Fuel Cost'!AD37</f>
        <v>0</v>
      </c>
      <c r="R37" s="9">
        <f>'Fuel Cost in ops'!R37+'Startup Fuel Cost'!AE37</f>
        <v>0</v>
      </c>
      <c r="S37" s="9">
        <f>'Fuel Cost in ops'!S37+'Startup Fuel Cost'!AF37</f>
        <v>0</v>
      </c>
      <c r="T37" s="9">
        <f>'Fuel Cost in ops'!T37+'Startup Fuel Cost'!AG37</f>
        <v>0</v>
      </c>
      <c r="U37" s="9">
        <f>'Fuel Cost in ops'!U37+'Startup Fuel Cost'!AH37</f>
        <v>0</v>
      </c>
      <c r="V37" s="9">
        <f>'Fuel Cost in ops'!V37+'Startup Fuel Cost'!AI37</f>
        <v>0</v>
      </c>
      <c r="W37" s="9">
        <f>'Fuel Cost in ops'!W37+'Startup Fuel Cost'!AJ37</f>
        <v>0</v>
      </c>
      <c r="X37" s="9">
        <f>'Fuel Cost in ops'!X37+'Startup Fuel Cost'!AK37</f>
        <v>0</v>
      </c>
      <c r="Y37" s="9">
        <f>'Fuel Cost in ops'!Y37+'Startup Fuel Cost'!AL37</f>
        <v>0</v>
      </c>
      <c r="Z37" s="9">
        <f>'Fuel Cost in ops'!Z37+'Startup Fuel Cost'!AM37</f>
        <v>0</v>
      </c>
      <c r="AA37" s="9">
        <f>'Fuel Cost in ops'!AA37+'Startup Fuel Cost'!AN37</f>
        <v>0</v>
      </c>
      <c r="AB37" s="16">
        <f t="shared" si="10"/>
        <v>0</v>
      </c>
    </row>
    <row r="38" spans="1:28" ht="13.5" thickBot="1">
      <c r="A38" s="7"/>
      <c r="B38" s="14" t="s">
        <v>25</v>
      </c>
      <c r="C38" s="15">
        <f>SUM(C30:C37)</f>
        <v>7187365.9270425895</v>
      </c>
      <c r="D38" s="15">
        <f aca="true" t="shared" si="11" ref="D38:AB38">SUM(D30:D37)</f>
        <v>6124326.120465578</v>
      </c>
      <c r="E38" s="15">
        <f t="shared" si="11"/>
        <v>5873496.547290298</v>
      </c>
      <c r="F38" s="15">
        <f t="shared" si="11"/>
        <v>4014456.9723143564</v>
      </c>
      <c r="G38" s="15">
        <f t="shared" si="11"/>
        <v>5529413.399952006</v>
      </c>
      <c r="H38" s="15">
        <f t="shared" si="11"/>
        <v>6575869.979125656</v>
      </c>
      <c r="I38" s="15">
        <f t="shared" si="11"/>
        <v>8113901.52997158</v>
      </c>
      <c r="J38" s="15">
        <f t="shared" si="11"/>
        <v>8136478.274358652</v>
      </c>
      <c r="K38" s="15">
        <f t="shared" si="11"/>
        <v>5844283.532495892</v>
      </c>
      <c r="L38" s="15">
        <f t="shared" si="11"/>
        <v>5668506.892837951</v>
      </c>
      <c r="M38" s="15">
        <f t="shared" si="11"/>
        <v>5715961.371619997</v>
      </c>
      <c r="N38" s="15">
        <f t="shared" si="11"/>
        <v>6823819.999882158</v>
      </c>
      <c r="O38" s="16">
        <f>SUM(C38:N38)</f>
        <v>75607880.54735671</v>
      </c>
      <c r="P38" s="15">
        <f t="shared" si="11"/>
        <v>1115468.7569574253</v>
      </c>
      <c r="Q38" s="15">
        <f t="shared" si="11"/>
        <v>1264285.9918619958</v>
      </c>
      <c r="R38" s="15">
        <f t="shared" si="11"/>
        <v>1272604.011929062</v>
      </c>
      <c r="S38" s="15">
        <f t="shared" si="11"/>
        <v>604507.1937012683</v>
      </c>
      <c r="T38" s="15">
        <f t="shared" si="11"/>
        <v>1728900.3506278275</v>
      </c>
      <c r="U38" s="15">
        <f t="shared" si="11"/>
        <v>874062.2616446808</v>
      </c>
      <c r="V38" s="15">
        <f t="shared" si="11"/>
        <v>876530.4444594556</v>
      </c>
      <c r="W38" s="15">
        <f t="shared" si="11"/>
        <v>974879.766519642</v>
      </c>
      <c r="X38" s="15">
        <f t="shared" si="11"/>
        <v>1180510.3238044614</v>
      </c>
      <c r="Y38" s="15">
        <f t="shared" si="11"/>
        <v>1464370.4863048098</v>
      </c>
      <c r="Z38" s="15">
        <f t="shared" si="11"/>
        <v>1410988.8483201878</v>
      </c>
      <c r="AA38" s="15">
        <f t="shared" si="11"/>
        <v>1069415.7056689884</v>
      </c>
      <c r="AB38" s="17">
        <f t="shared" si="11"/>
        <v>13836524.141799808</v>
      </c>
    </row>
    <row r="39" ht="12.75" thickTop="1"/>
    <row r="42" ht="14.25">
      <c r="A42" s="36" t="s">
        <v>37</v>
      </c>
    </row>
  </sheetData>
  <printOptions/>
  <pageMargins left="0.25" right="0.25" top="0.87" bottom="0.25" header="1.14" footer="0.5"/>
  <pageSetup horizontalDpi="600" verticalDpi="600" orientation="landscape" scale="81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60" zoomScaleNormal="6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421875" style="7" bestFit="1" customWidth="1"/>
    <col min="2" max="2" width="5.00390625" style="7" bestFit="1" customWidth="1"/>
    <col min="3" max="6" width="11.57421875" style="7" bestFit="1" customWidth="1"/>
    <col min="7" max="7" width="11.57421875" style="7" customWidth="1"/>
    <col min="8" max="14" width="11.57421875" style="7" bestFit="1" customWidth="1"/>
    <col min="15" max="15" width="12.57421875" style="7" bestFit="1" customWidth="1"/>
    <col min="16" max="16" width="11.28125" style="7" customWidth="1"/>
    <col min="17" max="20" width="11.28125" style="7" bestFit="1" customWidth="1"/>
    <col min="21" max="23" width="10.140625" style="7" bestFit="1" customWidth="1"/>
    <col min="24" max="27" width="11.28125" style="7" bestFit="1" customWidth="1"/>
    <col min="28" max="28" width="12.28125" style="7" bestFit="1" customWidth="1"/>
    <col min="29" max="16384" width="9.140625" style="7" customWidth="1"/>
  </cols>
  <sheetData>
    <row r="1" spans="1:28" s="8" customFormat="1" ht="12">
      <c r="A1" s="55" t="s">
        <v>47</v>
      </c>
      <c r="C1" s="77" t="s">
        <v>2</v>
      </c>
      <c r="D1" s="77" t="s">
        <v>2</v>
      </c>
      <c r="E1" s="77" t="s">
        <v>2</v>
      </c>
      <c r="F1" s="77" t="s">
        <v>2</v>
      </c>
      <c r="G1" s="77" t="s">
        <v>2</v>
      </c>
      <c r="H1" s="77" t="s">
        <v>2</v>
      </c>
      <c r="I1" s="77" t="s">
        <v>2</v>
      </c>
      <c r="J1" s="77" t="s">
        <v>2</v>
      </c>
      <c r="K1" s="77" t="s">
        <v>2</v>
      </c>
      <c r="L1" s="77" t="s">
        <v>2</v>
      </c>
      <c r="M1" s="77" t="s">
        <v>2</v>
      </c>
      <c r="N1" s="77" t="s">
        <v>2</v>
      </c>
      <c r="O1" s="88" t="s">
        <v>3</v>
      </c>
      <c r="P1" s="77" t="s">
        <v>4</v>
      </c>
      <c r="Q1" s="77" t="s">
        <v>4</v>
      </c>
      <c r="R1" s="77" t="s">
        <v>4</v>
      </c>
      <c r="S1" s="77" t="s">
        <v>4</v>
      </c>
      <c r="T1" s="77" t="s">
        <v>4</v>
      </c>
      <c r="U1" s="77" t="s">
        <v>4</v>
      </c>
      <c r="V1" s="77" t="s">
        <v>4</v>
      </c>
      <c r="W1" s="77" t="s">
        <v>4</v>
      </c>
      <c r="X1" s="77" t="s">
        <v>4</v>
      </c>
      <c r="Y1" s="77" t="s">
        <v>4</v>
      </c>
      <c r="Z1" s="77" t="s">
        <v>4</v>
      </c>
      <c r="AA1" s="77" t="s">
        <v>4</v>
      </c>
      <c r="AB1" s="88" t="s">
        <v>5</v>
      </c>
    </row>
    <row r="2" spans="1:28" s="10" customFormat="1" ht="12">
      <c r="A2" s="10" t="s">
        <v>0</v>
      </c>
      <c r="B2" s="10" t="s">
        <v>1</v>
      </c>
      <c r="C2" s="79">
        <v>1</v>
      </c>
      <c r="D2" s="79">
        <v>2</v>
      </c>
      <c r="E2" s="79">
        <v>3</v>
      </c>
      <c r="F2" s="79">
        <v>4</v>
      </c>
      <c r="G2" s="79">
        <v>5</v>
      </c>
      <c r="H2" s="79">
        <v>6</v>
      </c>
      <c r="I2" s="79">
        <v>7</v>
      </c>
      <c r="J2" s="79">
        <v>8</v>
      </c>
      <c r="K2" s="79">
        <v>9</v>
      </c>
      <c r="L2" s="79">
        <v>10</v>
      </c>
      <c r="M2" s="79">
        <v>11</v>
      </c>
      <c r="N2" s="79">
        <v>12</v>
      </c>
      <c r="O2" s="89"/>
      <c r="P2" s="79">
        <v>1</v>
      </c>
      <c r="Q2" s="79">
        <v>2</v>
      </c>
      <c r="R2" s="79">
        <v>3</v>
      </c>
      <c r="S2" s="79">
        <v>4</v>
      </c>
      <c r="T2" s="79">
        <v>5</v>
      </c>
      <c r="U2" s="79">
        <v>6</v>
      </c>
      <c r="V2" s="79">
        <v>7</v>
      </c>
      <c r="W2" s="79">
        <v>8</v>
      </c>
      <c r="X2" s="79">
        <v>9</v>
      </c>
      <c r="Y2" s="79">
        <v>10</v>
      </c>
      <c r="Z2" s="79">
        <v>11</v>
      </c>
      <c r="AA2" s="79">
        <v>12</v>
      </c>
      <c r="AB2" s="89"/>
    </row>
    <row r="3" spans="1:28" ht="12">
      <c r="A3" s="7" t="s">
        <v>6</v>
      </c>
      <c r="B3" s="7">
        <v>2006</v>
      </c>
      <c r="C3" s="9">
        <v>0</v>
      </c>
      <c r="D3" s="9">
        <v>0</v>
      </c>
      <c r="E3" s="9">
        <v>3574625.125</v>
      </c>
      <c r="F3" s="9">
        <v>2622201.78125</v>
      </c>
      <c r="G3" s="9">
        <v>3875403.125</v>
      </c>
      <c r="H3" s="9">
        <v>3925035.3125</v>
      </c>
      <c r="I3" s="9">
        <v>4295938</v>
      </c>
      <c r="J3" s="9">
        <v>4280142</v>
      </c>
      <c r="K3" s="9">
        <v>4046493.1875</v>
      </c>
      <c r="L3" s="9">
        <v>4041315.8125</v>
      </c>
      <c r="M3" s="9">
        <v>4034363.6875</v>
      </c>
      <c r="N3" s="9">
        <v>4264401</v>
      </c>
      <c r="O3" s="16">
        <f>SUM(C3:N3)</f>
        <v>38959919.03125</v>
      </c>
      <c r="P3" s="9">
        <v>0</v>
      </c>
      <c r="Q3" s="9">
        <v>0</v>
      </c>
      <c r="R3" s="9">
        <v>103954.448953628</v>
      </c>
      <c r="S3" s="9">
        <v>168577.28125</v>
      </c>
      <c r="T3" s="9">
        <v>287434.033203125</v>
      </c>
      <c r="U3" s="9">
        <v>100779.522338867</v>
      </c>
      <c r="V3" s="9">
        <v>44140.5655822753</v>
      </c>
      <c r="W3" s="9">
        <v>43739.9676551818</v>
      </c>
      <c r="X3" s="9">
        <v>159191.076171875</v>
      </c>
      <c r="Y3" s="9">
        <v>205987.736328125</v>
      </c>
      <c r="Z3" s="9">
        <v>140028.919921875</v>
      </c>
      <c r="AA3" s="9">
        <v>34369.2536621093</v>
      </c>
      <c r="AB3" s="16">
        <f aca="true" t="shared" si="0" ref="AB3:AB10">SUM(P3:AA3)</f>
        <v>1288202.8050670614</v>
      </c>
    </row>
    <row r="4" spans="1:28" ht="12">
      <c r="A4" s="7" t="s">
        <v>8</v>
      </c>
      <c r="B4" s="7">
        <v>2006</v>
      </c>
      <c r="C4" s="9">
        <v>0</v>
      </c>
      <c r="D4" s="9">
        <v>0</v>
      </c>
      <c r="E4" s="9">
        <v>618638.7265625</v>
      </c>
      <c r="F4" s="9">
        <v>730308.0078125</v>
      </c>
      <c r="G4" s="9">
        <v>55690.8322753906</v>
      </c>
      <c r="H4" s="9">
        <v>1063431.09375</v>
      </c>
      <c r="I4" s="9">
        <v>1338514.21875</v>
      </c>
      <c r="J4" s="9">
        <v>1286933.59375</v>
      </c>
      <c r="K4" s="9">
        <v>784493.24609375</v>
      </c>
      <c r="L4" s="9">
        <v>588042.9765625</v>
      </c>
      <c r="M4" s="9">
        <v>677078.36328125</v>
      </c>
      <c r="N4" s="9">
        <v>1203032</v>
      </c>
      <c r="O4" s="16">
        <f aca="true" t="shared" si="1" ref="O4:O10">SUM(C4:N4)</f>
        <v>8346163.058837891</v>
      </c>
      <c r="P4" s="9">
        <v>0</v>
      </c>
      <c r="Q4" s="9">
        <v>0</v>
      </c>
      <c r="R4" s="9">
        <v>947748.28125</v>
      </c>
      <c r="S4" s="9">
        <v>683983.8125</v>
      </c>
      <c r="T4" s="9">
        <v>64469.759765625</v>
      </c>
      <c r="U4" s="9">
        <v>509143.2265625</v>
      </c>
      <c r="V4" s="9">
        <v>414734.974609375</v>
      </c>
      <c r="W4" s="9">
        <v>467342.4140625</v>
      </c>
      <c r="X4" s="9">
        <v>592577.5859375</v>
      </c>
      <c r="Y4" s="9">
        <v>1018968.921875</v>
      </c>
      <c r="Z4" s="9">
        <v>974022.296875</v>
      </c>
      <c r="AA4" s="9">
        <v>795661.40625</v>
      </c>
      <c r="AB4" s="16">
        <f t="shared" si="0"/>
        <v>6468652.6796875</v>
      </c>
    </row>
    <row r="5" spans="1:28" ht="12">
      <c r="A5" s="7" t="s">
        <v>9</v>
      </c>
      <c r="B5" s="7">
        <v>2006</v>
      </c>
      <c r="C5" s="9">
        <v>0</v>
      </c>
      <c r="D5" s="9">
        <v>0</v>
      </c>
      <c r="E5" s="9">
        <v>2897.61001586914</v>
      </c>
      <c r="F5" s="9">
        <v>16005.8771972656</v>
      </c>
      <c r="G5" s="9">
        <v>22834.5731201171</v>
      </c>
      <c r="H5" s="9">
        <v>51609.611328125</v>
      </c>
      <c r="I5" s="9">
        <v>137202.376953125</v>
      </c>
      <c r="J5" s="9">
        <v>115620.591796875</v>
      </c>
      <c r="K5" s="9">
        <v>9848.64559936523</v>
      </c>
      <c r="L5" s="9">
        <v>6401.99731445312</v>
      </c>
      <c r="M5" s="9">
        <v>4867.69244384765</v>
      </c>
      <c r="N5" s="9">
        <v>12862.0063476562</v>
      </c>
      <c r="O5" s="16">
        <f t="shared" si="1"/>
        <v>380150.98211669904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6">
        <f t="shared" si="0"/>
        <v>0</v>
      </c>
    </row>
    <row r="6" spans="1:28" ht="12">
      <c r="A6" s="7" t="s">
        <v>10</v>
      </c>
      <c r="B6" s="7">
        <v>2006</v>
      </c>
      <c r="C6" s="9">
        <v>0</v>
      </c>
      <c r="D6" s="9">
        <v>0</v>
      </c>
      <c r="E6" s="9">
        <v>2940.59239196777</v>
      </c>
      <c r="F6" s="9">
        <v>12389.9911193847</v>
      </c>
      <c r="G6" s="9">
        <v>11432.2236328125</v>
      </c>
      <c r="H6" s="9">
        <v>23047.0244140625</v>
      </c>
      <c r="I6" s="9">
        <v>58756.6479492187</v>
      </c>
      <c r="J6" s="9">
        <v>52220.236328125</v>
      </c>
      <c r="K6" s="9">
        <v>5730.49520874023</v>
      </c>
      <c r="L6" s="9">
        <v>5470.62459564208</v>
      </c>
      <c r="M6" s="9">
        <v>3736.90338134765</v>
      </c>
      <c r="N6" s="9">
        <v>8601.59771728515</v>
      </c>
      <c r="O6" s="16">
        <f t="shared" si="1"/>
        <v>184326.3367385863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6">
        <f t="shared" si="0"/>
        <v>0</v>
      </c>
    </row>
    <row r="7" spans="1:28" ht="12">
      <c r="A7" s="7" t="s">
        <v>11</v>
      </c>
      <c r="B7" s="7">
        <v>2006</v>
      </c>
      <c r="C7" s="9">
        <v>0</v>
      </c>
      <c r="D7" s="9">
        <v>0</v>
      </c>
      <c r="E7" s="9">
        <v>3014.91506958007</v>
      </c>
      <c r="F7" s="9">
        <v>6262.49780273437</v>
      </c>
      <c r="G7" s="9">
        <v>25395.7111816406</v>
      </c>
      <c r="H7" s="9">
        <v>40388.8933944702</v>
      </c>
      <c r="I7" s="9">
        <v>88637.7148361206</v>
      </c>
      <c r="J7" s="9">
        <v>92048.626953125</v>
      </c>
      <c r="K7" s="9">
        <v>5747.06942749023</v>
      </c>
      <c r="L7" s="9">
        <v>4265.98904418945</v>
      </c>
      <c r="M7" s="9">
        <v>5373.56893920898</v>
      </c>
      <c r="N7" s="9">
        <v>14171.1995849609</v>
      </c>
      <c r="O7" s="16">
        <f t="shared" si="1"/>
        <v>285306.1862335204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6">
        <f t="shared" si="0"/>
        <v>0</v>
      </c>
    </row>
    <row r="8" spans="1:28" ht="12">
      <c r="A8" s="7" t="s">
        <v>12</v>
      </c>
      <c r="B8" s="7">
        <v>2006</v>
      </c>
      <c r="C8" s="9">
        <v>0</v>
      </c>
      <c r="D8" s="9">
        <v>0</v>
      </c>
      <c r="E8" s="9">
        <v>8998.75073242187</v>
      </c>
      <c r="F8" s="9">
        <v>19136.1391601562</v>
      </c>
      <c r="G8" s="9">
        <v>88495.728515625</v>
      </c>
      <c r="H8" s="9">
        <v>117921.23046875</v>
      </c>
      <c r="I8" s="9">
        <v>323784.65625</v>
      </c>
      <c r="J8" s="9">
        <v>358030.474609375</v>
      </c>
      <c r="K8" s="9">
        <v>41986.8954467773</v>
      </c>
      <c r="L8" s="9">
        <v>16868.4895324707</v>
      </c>
      <c r="M8" s="9">
        <v>20394.7958984375</v>
      </c>
      <c r="N8" s="9">
        <v>64551.0983886718</v>
      </c>
      <c r="O8" s="16">
        <f t="shared" si="1"/>
        <v>1060168.2590026855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6">
        <f t="shared" si="0"/>
        <v>0</v>
      </c>
    </row>
    <row r="9" spans="1:28" ht="12">
      <c r="A9" s="7" t="s">
        <v>13</v>
      </c>
      <c r="B9" s="7">
        <v>2006</v>
      </c>
      <c r="C9" s="9">
        <v>0</v>
      </c>
      <c r="D9" s="9">
        <v>0</v>
      </c>
      <c r="E9" s="9">
        <v>12623.9658203125</v>
      </c>
      <c r="F9" s="9">
        <v>16829.4983520507</v>
      </c>
      <c r="G9" s="9">
        <v>27839.0537109375</v>
      </c>
      <c r="H9" s="9">
        <v>51539.0571289062</v>
      </c>
      <c r="I9" s="9">
        <v>186319.564453125</v>
      </c>
      <c r="J9" s="9">
        <v>207095.75390625</v>
      </c>
      <c r="K9" s="9">
        <v>22989.653930664</v>
      </c>
      <c r="L9" s="9">
        <v>20613.0587768554</v>
      </c>
      <c r="M9" s="9">
        <v>27654.8966064453</v>
      </c>
      <c r="N9" s="9">
        <v>112658.073730468</v>
      </c>
      <c r="O9" s="16">
        <f t="shared" si="1"/>
        <v>686162.5764160145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6">
        <f t="shared" si="0"/>
        <v>0</v>
      </c>
    </row>
    <row r="10" spans="1:28" ht="12">
      <c r="A10" s="7" t="s">
        <v>14</v>
      </c>
      <c r="B10" s="7">
        <v>2006</v>
      </c>
      <c r="C10" s="9">
        <v>0</v>
      </c>
      <c r="D10" s="9">
        <v>0</v>
      </c>
      <c r="E10" s="9">
        <v>5881.43676757812</v>
      </c>
      <c r="F10" s="9">
        <v>17003.2370605468</v>
      </c>
      <c r="G10" s="9">
        <v>68563.7583007812</v>
      </c>
      <c r="H10" s="9">
        <v>105664.157714843</v>
      </c>
      <c r="I10" s="9">
        <v>291364.619140625</v>
      </c>
      <c r="J10" s="9">
        <v>305905.7265625</v>
      </c>
      <c r="K10" s="9">
        <v>24968.122680664</v>
      </c>
      <c r="L10" s="9">
        <v>11050.2500305175</v>
      </c>
      <c r="M10" s="9">
        <v>10928.5419311523</v>
      </c>
      <c r="N10" s="9">
        <v>35998.9536132812</v>
      </c>
      <c r="O10" s="16">
        <f t="shared" si="1"/>
        <v>877328.8038024891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6">
        <f t="shared" si="0"/>
        <v>0</v>
      </c>
    </row>
    <row r="11" spans="1:28" ht="13.5" thickBot="1">
      <c r="A11" s="7"/>
      <c r="B11" s="14" t="s">
        <v>25</v>
      </c>
      <c r="C11" s="15">
        <f>SUM(C3:C10)</f>
        <v>0</v>
      </c>
      <c r="D11" s="15">
        <f aca="true" t="shared" si="2" ref="D11:AB11">SUM(D3:D10)</f>
        <v>0</v>
      </c>
      <c r="E11" s="15">
        <f t="shared" si="2"/>
        <v>4229621.1223602295</v>
      </c>
      <c r="F11" s="15">
        <f t="shared" si="2"/>
        <v>3440137.0297546387</v>
      </c>
      <c r="G11" s="15">
        <f t="shared" si="2"/>
        <v>4175655.0057373047</v>
      </c>
      <c r="H11" s="15">
        <f t="shared" si="2"/>
        <v>5378636.380699157</v>
      </c>
      <c r="I11" s="15">
        <f t="shared" si="2"/>
        <v>6720517.798332214</v>
      </c>
      <c r="J11" s="15">
        <f t="shared" si="2"/>
        <v>6697997.00390625</v>
      </c>
      <c r="K11" s="15">
        <f t="shared" si="2"/>
        <v>4942257.315887451</v>
      </c>
      <c r="L11" s="15">
        <f t="shared" si="2"/>
        <v>4694029.198356628</v>
      </c>
      <c r="M11" s="15">
        <f t="shared" si="2"/>
        <v>4784398.449981689</v>
      </c>
      <c r="N11" s="15">
        <f t="shared" si="2"/>
        <v>5716275.929382323</v>
      </c>
      <c r="O11" s="17">
        <f t="shared" si="2"/>
        <v>50779525.23439789</v>
      </c>
      <c r="P11" s="15">
        <f t="shared" si="2"/>
        <v>0</v>
      </c>
      <c r="Q11" s="15">
        <f t="shared" si="2"/>
        <v>0</v>
      </c>
      <c r="R11" s="15">
        <f t="shared" si="2"/>
        <v>1051702.730203628</v>
      </c>
      <c r="S11" s="15">
        <f t="shared" si="2"/>
        <v>852561.09375</v>
      </c>
      <c r="T11" s="15">
        <f t="shared" si="2"/>
        <v>351903.79296875</v>
      </c>
      <c r="U11" s="15">
        <f t="shared" si="2"/>
        <v>609922.748901367</v>
      </c>
      <c r="V11" s="15">
        <f t="shared" si="2"/>
        <v>458875.5401916503</v>
      </c>
      <c r="W11" s="15">
        <f t="shared" si="2"/>
        <v>511082.38171768177</v>
      </c>
      <c r="X11" s="15">
        <f t="shared" si="2"/>
        <v>751768.662109375</v>
      </c>
      <c r="Y11" s="15">
        <f t="shared" si="2"/>
        <v>1224956.658203125</v>
      </c>
      <c r="Z11" s="15">
        <f t="shared" si="2"/>
        <v>1114051.216796875</v>
      </c>
      <c r="AA11" s="15">
        <f t="shared" si="2"/>
        <v>830030.6599121093</v>
      </c>
      <c r="AB11" s="17">
        <f t="shared" si="2"/>
        <v>7756855.484754561</v>
      </c>
    </row>
    <row r="12" spans="1:28" ht="12.75" thickTop="1">
      <c r="A12" s="7" t="s">
        <v>6</v>
      </c>
      <c r="B12" s="7">
        <v>2007</v>
      </c>
      <c r="C12" s="9">
        <v>4345411.625</v>
      </c>
      <c r="D12" s="9">
        <v>3845901.8125</v>
      </c>
      <c r="E12" s="9">
        <v>2230471.3125</v>
      </c>
      <c r="F12" s="9">
        <v>0</v>
      </c>
      <c r="G12" s="9">
        <v>3102476.5</v>
      </c>
      <c r="H12" s="9">
        <v>4038628.125</v>
      </c>
      <c r="I12" s="9">
        <v>4288418.3125</v>
      </c>
      <c r="J12" s="9">
        <v>4259654.8125</v>
      </c>
      <c r="K12" s="9">
        <v>3961449</v>
      </c>
      <c r="L12" s="9">
        <v>3999197.375</v>
      </c>
      <c r="M12" s="9">
        <v>3993258.875</v>
      </c>
      <c r="N12" s="9">
        <v>4355677</v>
      </c>
      <c r="O12" s="16">
        <f aca="true" t="shared" si="3" ref="O12:O19">SUM(C12:N12)</f>
        <v>42420544.75</v>
      </c>
      <c r="P12" s="9">
        <v>110839.110767364</v>
      </c>
      <c r="Q12" s="9">
        <v>155652.099838256</v>
      </c>
      <c r="R12" s="9">
        <v>86798.9238891601</v>
      </c>
      <c r="S12" s="9">
        <v>0</v>
      </c>
      <c r="T12" s="9">
        <v>463544.459472656</v>
      </c>
      <c r="U12" s="9">
        <v>217401.287231445</v>
      </c>
      <c r="V12" s="9">
        <v>191993.438354492</v>
      </c>
      <c r="W12" s="9">
        <v>213066.107696533</v>
      </c>
      <c r="X12" s="9">
        <v>334983.679077148</v>
      </c>
      <c r="Y12" s="9">
        <v>369381.669677734</v>
      </c>
      <c r="Z12" s="9">
        <v>308125.267578125</v>
      </c>
      <c r="AA12" s="9">
        <v>103937.123634338</v>
      </c>
      <c r="AB12" s="16">
        <f aca="true" t="shared" si="4" ref="AB12:AB19">SUM(P12:AA12)</f>
        <v>2555723.167217251</v>
      </c>
    </row>
    <row r="13" spans="1:28" ht="12">
      <c r="A13" s="7" t="s">
        <v>8</v>
      </c>
      <c r="B13" s="7">
        <v>2007</v>
      </c>
      <c r="C13" s="9">
        <v>1317114.78125</v>
      </c>
      <c r="D13" s="9">
        <v>983671.015625</v>
      </c>
      <c r="E13" s="9">
        <v>1482153.3125</v>
      </c>
      <c r="F13" s="9">
        <v>1746970.28125</v>
      </c>
      <c r="G13" s="9">
        <v>915727.3671875</v>
      </c>
      <c r="H13" s="9">
        <v>1058566.234375</v>
      </c>
      <c r="I13" s="9">
        <v>1262156.4765625</v>
      </c>
      <c r="J13" s="9">
        <v>1252769.671875</v>
      </c>
      <c r="K13" s="9">
        <v>877477.9453125</v>
      </c>
      <c r="L13" s="9">
        <v>810316.8828125</v>
      </c>
      <c r="M13" s="9">
        <v>843071.34375</v>
      </c>
      <c r="N13" s="9">
        <v>1209240.296875</v>
      </c>
      <c r="O13" s="16">
        <f t="shared" si="3"/>
        <v>13759235.609375</v>
      </c>
      <c r="P13" s="9">
        <v>993749.015625</v>
      </c>
      <c r="Q13" s="9">
        <v>1052321.515625</v>
      </c>
      <c r="R13" s="9">
        <v>554283.203125</v>
      </c>
      <c r="S13" s="9">
        <v>0</v>
      </c>
      <c r="T13" s="9">
        <v>667188.421875</v>
      </c>
      <c r="U13" s="9">
        <v>553484.3984375</v>
      </c>
      <c r="V13" s="9">
        <v>531077.015625</v>
      </c>
      <c r="W13" s="9">
        <v>605909.38671875</v>
      </c>
      <c r="X13" s="9">
        <v>613485.1796875</v>
      </c>
      <c r="Y13" s="9">
        <v>869019.296875</v>
      </c>
      <c r="Z13" s="9">
        <v>937944.484375</v>
      </c>
      <c r="AA13" s="9">
        <v>853991.90625</v>
      </c>
      <c r="AB13" s="16">
        <f t="shared" si="4"/>
        <v>8232453.82421875</v>
      </c>
    </row>
    <row r="14" spans="1:28" ht="12">
      <c r="A14" s="7" t="s">
        <v>9</v>
      </c>
      <c r="B14" s="7">
        <v>2007</v>
      </c>
      <c r="C14" s="9">
        <v>24950.3718261718</v>
      </c>
      <c r="D14" s="9">
        <v>19780.2214355468</v>
      </c>
      <c r="E14" s="9">
        <v>45424.1904296875</v>
      </c>
      <c r="F14" s="9">
        <v>124287.208496093</v>
      </c>
      <c r="G14" s="9">
        <v>30812.8387832641</v>
      </c>
      <c r="H14" s="9">
        <v>76090.577758789</v>
      </c>
      <c r="I14" s="9">
        <v>215891.790039062</v>
      </c>
      <c r="J14" s="9">
        <v>249873.897949218</v>
      </c>
      <c r="K14" s="9">
        <v>31058.5128173828</v>
      </c>
      <c r="L14" s="9">
        <v>7351.11129760742</v>
      </c>
      <c r="M14" s="9">
        <v>9018.06454467773</v>
      </c>
      <c r="N14" s="9">
        <v>22490.1926879882</v>
      </c>
      <c r="O14" s="16">
        <f t="shared" si="3"/>
        <v>857028.9780654883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6">
        <f t="shared" si="4"/>
        <v>0</v>
      </c>
    </row>
    <row r="15" spans="1:28" ht="12">
      <c r="A15" s="7" t="s">
        <v>10</v>
      </c>
      <c r="B15" s="7">
        <v>2007</v>
      </c>
      <c r="C15" s="9">
        <v>14163.5343627929</v>
      </c>
      <c r="D15" s="9">
        <v>15534.4295654296</v>
      </c>
      <c r="E15" s="9">
        <v>32264.6352844238</v>
      </c>
      <c r="F15" s="9">
        <v>82547.1720581054</v>
      </c>
      <c r="G15" s="9">
        <v>25965.9468383789</v>
      </c>
      <c r="H15" s="9">
        <v>52586.9344482421</v>
      </c>
      <c r="I15" s="9">
        <v>142232.418457031</v>
      </c>
      <c r="J15" s="9">
        <v>161414.069335937</v>
      </c>
      <c r="K15" s="9">
        <v>19133.2174682617</v>
      </c>
      <c r="L15" s="9">
        <v>5624.78448486328</v>
      </c>
      <c r="M15" s="9">
        <v>6224.07019042968</v>
      </c>
      <c r="N15" s="9">
        <v>13064.0655517578</v>
      </c>
      <c r="O15" s="16">
        <f t="shared" si="3"/>
        <v>570755.2780456532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6">
        <f t="shared" si="4"/>
        <v>0</v>
      </c>
    </row>
    <row r="16" spans="1:28" ht="12">
      <c r="A16" s="7" t="s">
        <v>11</v>
      </c>
      <c r="B16" s="7">
        <v>2007</v>
      </c>
      <c r="C16" s="9">
        <v>28435.4716796875</v>
      </c>
      <c r="D16" s="9">
        <v>33826.8869628906</v>
      </c>
      <c r="E16" s="9">
        <v>43648.4306640625</v>
      </c>
      <c r="F16" s="9">
        <v>67429.3369140625</v>
      </c>
      <c r="G16" s="9">
        <v>28934.5838012695</v>
      </c>
      <c r="H16" s="9">
        <v>62318.2319974899</v>
      </c>
      <c r="I16" s="9">
        <v>138852.567554473</v>
      </c>
      <c r="J16" s="9">
        <v>154934.572265625</v>
      </c>
      <c r="K16" s="9">
        <v>18987.9055175781</v>
      </c>
      <c r="L16" s="9">
        <v>8206.60212707519</v>
      </c>
      <c r="M16" s="9">
        <v>9676.33888244628</v>
      </c>
      <c r="N16" s="9">
        <v>23672.000793457</v>
      </c>
      <c r="O16" s="16">
        <f t="shared" si="3"/>
        <v>618922.9291601172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6">
        <f t="shared" si="4"/>
        <v>0</v>
      </c>
    </row>
    <row r="17" spans="1:28" ht="12">
      <c r="A17" s="7" t="s">
        <v>12</v>
      </c>
      <c r="B17" s="7">
        <v>2007</v>
      </c>
      <c r="C17" s="9">
        <v>133470.482421875</v>
      </c>
      <c r="D17" s="9">
        <v>106705.202636718</v>
      </c>
      <c r="E17" s="9">
        <v>78792.3413085937</v>
      </c>
      <c r="F17" s="9">
        <v>128695.822753906</v>
      </c>
      <c r="G17" s="9">
        <v>75299.6658935546</v>
      </c>
      <c r="H17" s="9">
        <v>139883.328613281</v>
      </c>
      <c r="I17" s="9">
        <v>359503.841796875</v>
      </c>
      <c r="J17" s="9">
        <v>407078.921875</v>
      </c>
      <c r="K17" s="9">
        <v>64230.5078125</v>
      </c>
      <c r="L17" s="9">
        <v>25013.8028564453</v>
      </c>
      <c r="M17" s="9">
        <v>37974.315246582</v>
      </c>
      <c r="N17" s="9">
        <v>85254.0751953125</v>
      </c>
      <c r="O17" s="16">
        <f t="shared" si="3"/>
        <v>1641902.3084106431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6">
        <f t="shared" si="4"/>
        <v>0</v>
      </c>
    </row>
    <row r="18" spans="1:28" ht="12">
      <c r="A18" s="7" t="s">
        <v>13</v>
      </c>
      <c r="B18" s="7">
        <v>2007</v>
      </c>
      <c r="C18" s="9">
        <v>328443.270507812</v>
      </c>
      <c r="D18" s="9">
        <v>219750.124511718</v>
      </c>
      <c r="E18" s="9">
        <v>198198.015136718</v>
      </c>
      <c r="F18" s="9">
        <v>254791.185546875</v>
      </c>
      <c r="G18" s="9">
        <v>59395.960571289</v>
      </c>
      <c r="H18" s="9">
        <v>86857.5859375</v>
      </c>
      <c r="I18" s="9">
        <v>239561.081054687</v>
      </c>
      <c r="J18" s="9">
        <v>256898.163085937</v>
      </c>
      <c r="K18" s="9">
        <v>51013.3604736328</v>
      </c>
      <c r="L18" s="9">
        <v>42078.2998046875</v>
      </c>
      <c r="M18" s="9">
        <v>62811.388305664</v>
      </c>
      <c r="N18" s="9">
        <v>164083.864257812</v>
      </c>
      <c r="O18" s="16">
        <f t="shared" si="3"/>
        <v>1963882.2991943324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6">
        <f t="shared" si="4"/>
        <v>0</v>
      </c>
    </row>
    <row r="19" spans="1:28" ht="12">
      <c r="A19" s="7" t="s">
        <v>14</v>
      </c>
      <c r="B19" s="7">
        <v>2007</v>
      </c>
      <c r="C19" s="9">
        <v>83432.7622070312</v>
      </c>
      <c r="D19" s="9">
        <v>57323.5856933593</v>
      </c>
      <c r="E19" s="9">
        <v>71695.6010742187</v>
      </c>
      <c r="F19" s="9">
        <v>128018.223632812</v>
      </c>
      <c r="G19" s="9">
        <v>59861.5237426757</v>
      </c>
      <c r="H19" s="9">
        <v>119658.05102539</v>
      </c>
      <c r="I19" s="9">
        <v>311790.66796875</v>
      </c>
      <c r="J19" s="9">
        <v>365470.29296875</v>
      </c>
      <c r="K19" s="9">
        <v>48806.9908447265</v>
      </c>
      <c r="L19" s="9">
        <v>15681.3229980468</v>
      </c>
      <c r="M19" s="9">
        <v>21914.9022521972</v>
      </c>
      <c r="N19" s="9">
        <v>61473.2060546875</v>
      </c>
      <c r="O19" s="16">
        <f t="shared" si="3"/>
        <v>1345127.130462645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6">
        <f t="shared" si="4"/>
        <v>0</v>
      </c>
    </row>
    <row r="20" spans="1:28" ht="13.5" thickBot="1">
      <c r="A20" s="7"/>
      <c r="B20" s="14" t="s">
        <v>25</v>
      </c>
      <c r="C20" s="15">
        <f>SUM(C12:C19)</f>
        <v>6275422.29925537</v>
      </c>
      <c r="D20" s="15">
        <f aca="true" t="shared" si="5" ref="D20:AB20">SUM(D12:D19)</f>
        <v>5282493.278930662</v>
      </c>
      <c r="E20" s="15">
        <f t="shared" si="5"/>
        <v>4182647.838897704</v>
      </c>
      <c r="F20" s="15">
        <f t="shared" si="5"/>
        <v>2532739.230651854</v>
      </c>
      <c r="G20" s="15">
        <f t="shared" si="5"/>
        <v>4298474.386817932</v>
      </c>
      <c r="H20" s="15">
        <f t="shared" si="5"/>
        <v>5634589.069155692</v>
      </c>
      <c r="I20" s="15">
        <f t="shared" si="5"/>
        <v>6958407.155933377</v>
      </c>
      <c r="J20" s="15">
        <f t="shared" si="5"/>
        <v>7108094.401855466</v>
      </c>
      <c r="K20" s="15">
        <f t="shared" si="5"/>
        <v>5072157.440246582</v>
      </c>
      <c r="L20" s="15">
        <f t="shared" si="5"/>
        <v>4913470.181381226</v>
      </c>
      <c r="M20" s="15">
        <f t="shared" si="5"/>
        <v>4983949.298171997</v>
      </c>
      <c r="N20" s="15">
        <f t="shared" si="5"/>
        <v>5934954.701416015</v>
      </c>
      <c r="O20" s="17">
        <f t="shared" si="5"/>
        <v>63177399.28271389</v>
      </c>
      <c r="P20" s="15">
        <f t="shared" si="5"/>
        <v>1104588.126392364</v>
      </c>
      <c r="Q20" s="15">
        <f t="shared" si="5"/>
        <v>1207973.615463256</v>
      </c>
      <c r="R20" s="15">
        <f t="shared" si="5"/>
        <v>641082.1270141602</v>
      </c>
      <c r="S20" s="15">
        <f t="shared" si="5"/>
        <v>0</v>
      </c>
      <c r="T20" s="15">
        <f t="shared" si="5"/>
        <v>1130732.881347656</v>
      </c>
      <c r="U20" s="15">
        <f t="shared" si="5"/>
        <v>770885.685668945</v>
      </c>
      <c r="V20" s="15">
        <f t="shared" si="5"/>
        <v>723070.453979492</v>
      </c>
      <c r="W20" s="15">
        <f t="shared" si="5"/>
        <v>818975.494415283</v>
      </c>
      <c r="X20" s="15">
        <f t="shared" si="5"/>
        <v>948468.858764648</v>
      </c>
      <c r="Y20" s="15">
        <f t="shared" si="5"/>
        <v>1238400.966552734</v>
      </c>
      <c r="Z20" s="15">
        <f t="shared" si="5"/>
        <v>1246069.751953125</v>
      </c>
      <c r="AA20" s="15">
        <f t="shared" si="5"/>
        <v>957929.029884338</v>
      </c>
      <c r="AB20" s="17">
        <f t="shared" si="5"/>
        <v>10788176.991436</v>
      </c>
    </row>
    <row r="21" spans="1:28" ht="12.75" thickTop="1">
      <c r="A21" s="7" t="s">
        <v>6</v>
      </c>
      <c r="B21" s="7">
        <v>2008</v>
      </c>
      <c r="C21" s="9">
        <v>4828305.5</v>
      </c>
      <c r="D21" s="9">
        <v>4325666.8125</v>
      </c>
      <c r="E21" s="9">
        <v>4698127</v>
      </c>
      <c r="F21" s="9">
        <v>3009633.1875</v>
      </c>
      <c r="G21" s="9">
        <v>4244801.6875</v>
      </c>
      <c r="H21" s="9">
        <v>4480820</v>
      </c>
      <c r="I21" s="9">
        <v>4749547.8125</v>
      </c>
      <c r="J21" s="9">
        <v>4727599</v>
      </c>
      <c r="K21" s="9">
        <v>4366577.375</v>
      </c>
      <c r="L21" s="9">
        <v>4335506.3125</v>
      </c>
      <c r="M21" s="9">
        <v>4367767</v>
      </c>
      <c r="N21" s="9">
        <v>4797230.375</v>
      </c>
      <c r="O21" s="16">
        <f aca="true" t="shared" si="6" ref="O21:O28">SUM(C21:N21)</f>
        <v>52931582.0625</v>
      </c>
      <c r="P21" s="9">
        <v>116287.67729187</v>
      </c>
      <c r="Q21" s="9">
        <v>259856.870117187</v>
      </c>
      <c r="R21" s="9">
        <v>225605.587524414</v>
      </c>
      <c r="S21" s="9">
        <v>274036.342773437</v>
      </c>
      <c r="T21" s="9">
        <v>646371.30078125</v>
      </c>
      <c r="U21" s="9">
        <v>225579.17993164</v>
      </c>
      <c r="V21" s="9">
        <v>207433.331298828</v>
      </c>
      <c r="W21" s="9">
        <v>219617.693992614</v>
      </c>
      <c r="X21" s="9">
        <v>375633.767578125</v>
      </c>
      <c r="Y21" s="9">
        <v>462376.842285156</v>
      </c>
      <c r="Z21" s="9">
        <v>301887.083862304</v>
      </c>
      <c r="AA21" s="9">
        <v>120863.451660156</v>
      </c>
      <c r="AB21" s="16">
        <f aca="true" t="shared" si="7" ref="AB21:AB28">SUM(P21:AA21)</f>
        <v>3435549.1290969807</v>
      </c>
    </row>
    <row r="22" spans="1:28" ht="12">
      <c r="A22" s="7" t="s">
        <v>8</v>
      </c>
      <c r="B22" s="7">
        <v>2008</v>
      </c>
      <c r="C22" s="9">
        <v>1381114.40625</v>
      </c>
      <c r="D22" s="9">
        <v>987207.015625</v>
      </c>
      <c r="E22" s="9">
        <v>687556.0703125</v>
      </c>
      <c r="F22" s="9">
        <v>805180.078125</v>
      </c>
      <c r="G22" s="9">
        <v>830163.921875</v>
      </c>
      <c r="H22" s="9">
        <v>1155284.875</v>
      </c>
      <c r="I22" s="9">
        <v>1362262.1796875</v>
      </c>
      <c r="J22" s="9">
        <v>1353596.890625</v>
      </c>
      <c r="K22" s="9">
        <v>1002074.04296875</v>
      </c>
      <c r="L22" s="9">
        <v>899017.7890625</v>
      </c>
      <c r="M22" s="9">
        <v>876068.890625</v>
      </c>
      <c r="N22" s="9">
        <v>1284302.421875</v>
      </c>
      <c r="O22" s="16">
        <f t="shared" si="6"/>
        <v>12623828.58203125</v>
      </c>
      <c r="P22" s="9">
        <v>1003349.125</v>
      </c>
      <c r="Q22" s="9">
        <v>1212305.8125</v>
      </c>
      <c r="R22" s="9">
        <v>809075.203125</v>
      </c>
      <c r="S22" s="9">
        <v>263170.3046875</v>
      </c>
      <c r="T22" s="9">
        <v>986345.578125</v>
      </c>
      <c r="U22" s="9">
        <v>609174.8359375</v>
      </c>
      <c r="V22" s="9">
        <v>620688.1015625</v>
      </c>
      <c r="W22" s="9">
        <v>696744.841796875</v>
      </c>
      <c r="X22" s="9">
        <v>709801.6171875</v>
      </c>
      <c r="Y22" s="9">
        <v>953469.296875</v>
      </c>
      <c r="Z22" s="9">
        <v>1023388.3125</v>
      </c>
      <c r="AA22" s="9">
        <v>923575.46875</v>
      </c>
      <c r="AB22" s="16">
        <f t="shared" si="7"/>
        <v>9811088.498046875</v>
      </c>
    </row>
    <row r="23" spans="1:28" ht="12">
      <c r="A23" s="7" t="s">
        <v>9</v>
      </c>
      <c r="B23" s="7">
        <v>2008</v>
      </c>
      <c r="C23" s="9">
        <v>33114.6920166015</v>
      </c>
      <c r="D23" s="9">
        <v>32566.6887207031</v>
      </c>
      <c r="E23" s="9">
        <v>23762.9799804687</v>
      </c>
      <c r="F23" s="9">
        <v>31604.4658203125</v>
      </c>
      <c r="G23" s="9">
        <v>26643.2767333984</v>
      </c>
      <c r="H23" s="9">
        <v>82644.4865722656</v>
      </c>
      <c r="I23" s="9">
        <v>227935.169921875</v>
      </c>
      <c r="J23" s="9">
        <v>249753.0859375</v>
      </c>
      <c r="K23" s="9">
        <v>27868.4786987304</v>
      </c>
      <c r="L23" s="9">
        <v>6459.44833374023</v>
      </c>
      <c r="M23" s="9">
        <v>12287.4797363281</v>
      </c>
      <c r="N23" s="9">
        <v>18192.2602844238</v>
      </c>
      <c r="O23" s="16">
        <f t="shared" si="6"/>
        <v>772832.5127563473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6">
        <f t="shared" si="7"/>
        <v>0</v>
      </c>
    </row>
    <row r="24" spans="1:28" ht="12">
      <c r="A24" s="7" t="s">
        <v>10</v>
      </c>
      <c r="B24" s="7">
        <v>2008</v>
      </c>
      <c r="C24" s="9">
        <v>21508.0194091796</v>
      </c>
      <c r="D24" s="9">
        <v>24553.0786743164</v>
      </c>
      <c r="E24" s="9">
        <v>14565.1797485351</v>
      </c>
      <c r="F24" s="9">
        <v>27750.0007324218</v>
      </c>
      <c r="G24" s="9">
        <v>15654.1906738281</v>
      </c>
      <c r="H24" s="9">
        <v>55825.1687011718</v>
      </c>
      <c r="I24" s="9">
        <v>153563.458740234</v>
      </c>
      <c r="J24" s="9">
        <v>168004.260009765</v>
      </c>
      <c r="K24" s="9">
        <v>16328.3459472656</v>
      </c>
      <c r="L24" s="9">
        <v>4964.84553527832</v>
      </c>
      <c r="M24" s="9">
        <v>9107.57409667968</v>
      </c>
      <c r="N24" s="9">
        <v>8952.59201049804</v>
      </c>
      <c r="O24" s="16">
        <f t="shared" si="6"/>
        <v>520776.7142791735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6">
        <f t="shared" si="7"/>
        <v>0</v>
      </c>
    </row>
    <row r="25" spans="1:28" ht="12">
      <c r="A25" s="7" t="s">
        <v>11</v>
      </c>
      <c r="B25" s="7">
        <v>2008</v>
      </c>
      <c r="C25" s="9">
        <v>46715.4187011718</v>
      </c>
      <c r="D25" s="9">
        <v>77858.5131835937</v>
      </c>
      <c r="E25" s="9">
        <v>47804.4912109375</v>
      </c>
      <c r="F25" s="9">
        <v>57155.9685058593</v>
      </c>
      <c r="G25" s="9">
        <v>44849.7932739257</v>
      </c>
      <c r="H25" s="9">
        <v>51504.1076755523</v>
      </c>
      <c r="I25" s="9">
        <v>129577.714504241</v>
      </c>
      <c r="J25" s="9">
        <v>141814.902832031</v>
      </c>
      <c r="K25" s="9">
        <v>16146.4774780273</v>
      </c>
      <c r="L25" s="9">
        <v>7660.29138183593</v>
      </c>
      <c r="M25" s="9">
        <v>8787.78546142578</v>
      </c>
      <c r="N25" s="9">
        <v>21623.2459411621</v>
      </c>
      <c r="O25" s="16">
        <f t="shared" si="6"/>
        <v>651498.7101497635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6">
        <f t="shared" si="7"/>
        <v>0</v>
      </c>
    </row>
    <row r="26" spans="1:28" ht="12">
      <c r="A26" s="7" t="s">
        <v>12</v>
      </c>
      <c r="B26" s="7">
        <v>2008</v>
      </c>
      <c r="C26" s="9">
        <v>103105.068847656</v>
      </c>
      <c r="D26" s="9">
        <v>0</v>
      </c>
      <c r="E26" s="9">
        <v>0</v>
      </c>
      <c r="F26" s="9">
        <v>0</v>
      </c>
      <c r="G26" s="9">
        <v>19445.7671508789</v>
      </c>
      <c r="H26" s="9">
        <v>149353.97265625</v>
      </c>
      <c r="I26" s="9">
        <v>374906.3359375</v>
      </c>
      <c r="J26" s="9">
        <v>392804.376953125</v>
      </c>
      <c r="K26" s="9">
        <v>75372.6652832031</v>
      </c>
      <c r="L26" s="9">
        <v>27195.3858642578</v>
      </c>
      <c r="M26" s="9">
        <v>34053.0346679687</v>
      </c>
      <c r="N26" s="9">
        <v>85455.3771972656</v>
      </c>
      <c r="O26" s="16">
        <f t="shared" si="6"/>
        <v>1261691.9845581052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6">
        <f t="shared" si="7"/>
        <v>0</v>
      </c>
    </row>
    <row r="27" spans="1:28" ht="12">
      <c r="A27" s="7" t="s">
        <v>13</v>
      </c>
      <c r="B27" s="7">
        <v>2008</v>
      </c>
      <c r="C27" s="9">
        <v>318932.965820312</v>
      </c>
      <c r="D27" s="9">
        <v>197596.709472656</v>
      </c>
      <c r="E27" s="9">
        <v>127516.196289062</v>
      </c>
      <c r="F27" s="9">
        <v>165106.521484375</v>
      </c>
      <c r="G27" s="9">
        <v>54659.5104980468</v>
      </c>
      <c r="H27" s="9">
        <v>165457.397460937</v>
      </c>
      <c r="I27" s="9">
        <v>354885.603515625</v>
      </c>
      <c r="J27" s="9">
        <v>365604.09765625</v>
      </c>
      <c r="K27" s="9">
        <v>100507.156738281</v>
      </c>
      <c r="L27" s="9">
        <v>87171.4987792968</v>
      </c>
      <c r="M27" s="9">
        <v>98231.1872558593</v>
      </c>
      <c r="N27" s="9">
        <v>268115.155273437</v>
      </c>
      <c r="O27" s="16">
        <f t="shared" si="6"/>
        <v>2303784.000244138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6">
        <f t="shared" si="7"/>
        <v>0</v>
      </c>
    </row>
    <row r="28" spans="1:28" ht="12">
      <c r="A28" s="7" t="s">
        <v>14</v>
      </c>
      <c r="B28" s="7">
        <v>2008</v>
      </c>
      <c r="C28" s="9">
        <v>107925.578857421</v>
      </c>
      <c r="D28" s="9">
        <v>92304.1391601562</v>
      </c>
      <c r="E28" s="9">
        <v>76602.2401123046</v>
      </c>
      <c r="F28" s="9">
        <v>85171.4064941406</v>
      </c>
      <c r="G28" s="9">
        <v>66538.6544189453</v>
      </c>
      <c r="H28" s="9">
        <v>124905.392578125</v>
      </c>
      <c r="I28" s="9">
        <v>330692.5078125</v>
      </c>
      <c r="J28" s="9">
        <v>346368.633789062</v>
      </c>
      <c r="K28" s="9">
        <v>53622.5908203125</v>
      </c>
      <c r="L28" s="9">
        <v>15271.5286865234</v>
      </c>
      <c r="M28" s="9">
        <v>22047.9895019531</v>
      </c>
      <c r="N28" s="9">
        <v>61124.1291503906</v>
      </c>
      <c r="O28" s="16">
        <f t="shared" si="6"/>
        <v>1382574.7913818343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6">
        <f t="shared" si="7"/>
        <v>0</v>
      </c>
    </row>
    <row r="29" spans="1:28" ht="13.5" thickBot="1">
      <c r="A29" s="7"/>
      <c r="B29" s="14" t="s">
        <v>25</v>
      </c>
      <c r="C29" s="15">
        <f>SUM(C21:C28)</f>
        <v>6840721.649902342</v>
      </c>
      <c r="D29" s="15">
        <f aca="true" t="shared" si="8" ref="D29:AB29">SUM(D21:D28)</f>
        <v>5737752.957336426</v>
      </c>
      <c r="E29" s="15">
        <f t="shared" si="8"/>
        <v>5675934.157653808</v>
      </c>
      <c r="F29" s="15">
        <f t="shared" si="8"/>
        <v>4181601.6286621094</v>
      </c>
      <c r="G29" s="15">
        <f t="shared" si="8"/>
        <v>5302756.802124023</v>
      </c>
      <c r="H29" s="15">
        <f t="shared" si="8"/>
        <v>6265795.400644301</v>
      </c>
      <c r="I29" s="15">
        <f t="shared" si="8"/>
        <v>7683370.782619475</v>
      </c>
      <c r="J29" s="15">
        <f t="shared" si="8"/>
        <v>7745545.2478027325</v>
      </c>
      <c r="K29" s="15">
        <f t="shared" si="8"/>
        <v>5658497.13293457</v>
      </c>
      <c r="L29" s="15">
        <f t="shared" si="8"/>
        <v>5383247.100143433</v>
      </c>
      <c r="M29" s="15">
        <f t="shared" si="8"/>
        <v>5428350.941345215</v>
      </c>
      <c r="N29" s="15">
        <f t="shared" si="8"/>
        <v>6544995.556732177</v>
      </c>
      <c r="O29" s="17">
        <f t="shared" si="8"/>
        <v>72448569.35790062</v>
      </c>
      <c r="P29" s="15">
        <f t="shared" si="8"/>
        <v>1119636.8022918701</v>
      </c>
      <c r="Q29" s="15">
        <f t="shared" si="8"/>
        <v>1472162.682617187</v>
      </c>
      <c r="R29" s="15">
        <f t="shared" si="8"/>
        <v>1034680.7906494141</v>
      </c>
      <c r="S29" s="15">
        <f t="shared" si="8"/>
        <v>537206.647460937</v>
      </c>
      <c r="T29" s="15">
        <f t="shared" si="8"/>
        <v>1632716.87890625</v>
      </c>
      <c r="U29" s="15">
        <f t="shared" si="8"/>
        <v>834754.01586914</v>
      </c>
      <c r="V29" s="15">
        <f t="shared" si="8"/>
        <v>828121.432861328</v>
      </c>
      <c r="W29" s="15">
        <f t="shared" si="8"/>
        <v>916362.535789489</v>
      </c>
      <c r="X29" s="15">
        <f t="shared" si="8"/>
        <v>1085435.384765625</v>
      </c>
      <c r="Y29" s="15">
        <f t="shared" si="8"/>
        <v>1415846.139160156</v>
      </c>
      <c r="Z29" s="15">
        <f t="shared" si="8"/>
        <v>1325275.396362304</v>
      </c>
      <c r="AA29" s="15">
        <f t="shared" si="8"/>
        <v>1044438.920410156</v>
      </c>
      <c r="AB29" s="17">
        <f t="shared" si="8"/>
        <v>13246637.627143856</v>
      </c>
    </row>
    <row r="30" spans="1:28" ht="12.75" thickTop="1">
      <c r="A30" s="7" t="s">
        <v>6</v>
      </c>
      <c r="B30" s="7">
        <v>2009</v>
      </c>
      <c r="C30" s="9">
        <v>4956592</v>
      </c>
      <c r="D30" s="9">
        <v>4367802.375</v>
      </c>
      <c r="E30" s="9">
        <v>4228591.5</v>
      </c>
      <c r="F30" s="9">
        <v>1600594.71875</v>
      </c>
      <c r="G30" s="9">
        <v>4340566</v>
      </c>
      <c r="H30" s="9">
        <v>4601616.875</v>
      </c>
      <c r="I30" s="9">
        <v>4843541.5</v>
      </c>
      <c r="J30" s="9">
        <v>4824268</v>
      </c>
      <c r="K30" s="9">
        <v>4428259</v>
      </c>
      <c r="L30" s="9">
        <v>4616065.125</v>
      </c>
      <c r="M30" s="9">
        <v>4517989</v>
      </c>
      <c r="N30" s="9">
        <v>4899169.875</v>
      </c>
      <c r="O30" s="16">
        <f aca="true" t="shared" si="9" ref="O30:O37">SUM(C30:N30)</f>
        <v>52225055.96875</v>
      </c>
      <c r="P30" s="9">
        <v>101781.255014419</v>
      </c>
      <c r="Q30" s="9">
        <v>167661.640068054</v>
      </c>
      <c r="R30" s="9">
        <v>164238.969665527</v>
      </c>
      <c r="S30" s="9">
        <v>161566.206054687</v>
      </c>
      <c r="T30" s="9">
        <v>640874.475585937</v>
      </c>
      <c r="U30" s="9">
        <v>229775.34008789</v>
      </c>
      <c r="V30" s="9">
        <v>201600.752899169</v>
      </c>
      <c r="W30" s="9">
        <v>216916.207992553</v>
      </c>
      <c r="X30" s="9">
        <v>390158.78540039</v>
      </c>
      <c r="Y30" s="9">
        <v>384750.845214843</v>
      </c>
      <c r="Z30" s="9">
        <v>319197.789672851</v>
      </c>
      <c r="AA30" s="9">
        <v>116915.014389038</v>
      </c>
      <c r="AB30" s="16">
        <f aca="true" t="shared" si="10" ref="AB30:AB37">SUM(P30:AA30)</f>
        <v>3095437.282045358</v>
      </c>
    </row>
    <row r="31" spans="1:28" ht="12">
      <c r="A31" s="7" t="s">
        <v>8</v>
      </c>
      <c r="B31" s="7">
        <v>2009</v>
      </c>
      <c r="C31" s="9">
        <v>1420342.96875</v>
      </c>
      <c r="D31" s="9">
        <v>1059449.53125</v>
      </c>
      <c r="E31" s="9">
        <v>1140694.578125</v>
      </c>
      <c r="F31" s="9">
        <v>1571483.1875</v>
      </c>
      <c r="G31" s="9">
        <v>858685.80078125</v>
      </c>
      <c r="H31" s="9">
        <v>1218659.8984375</v>
      </c>
      <c r="I31" s="9">
        <v>1438414.015625</v>
      </c>
      <c r="J31" s="9">
        <v>1418887.09375</v>
      </c>
      <c r="K31" s="9">
        <v>1010029.56640625</v>
      </c>
      <c r="L31" s="9">
        <v>857064.7265625</v>
      </c>
      <c r="M31" s="9">
        <v>912413.796875</v>
      </c>
      <c r="N31" s="9">
        <v>1314429.078125</v>
      </c>
      <c r="O31" s="16">
        <f t="shared" si="9"/>
        <v>14220554.2421875</v>
      </c>
      <c r="P31" s="9">
        <v>1002267.375</v>
      </c>
      <c r="Q31" s="9">
        <v>1081736.609375</v>
      </c>
      <c r="R31" s="9">
        <v>1092515.78125</v>
      </c>
      <c r="S31" s="9">
        <v>429796.3515625</v>
      </c>
      <c r="T31" s="9">
        <v>1066619.1875</v>
      </c>
      <c r="U31" s="9">
        <v>634048.4609375</v>
      </c>
      <c r="V31" s="9">
        <v>664865.1328125</v>
      </c>
      <c r="W31" s="9">
        <v>746256.125</v>
      </c>
      <c r="X31" s="9">
        <v>775667.484375</v>
      </c>
      <c r="Y31" s="9">
        <v>1061292.9375</v>
      </c>
      <c r="Z31" s="9">
        <v>1074506.125</v>
      </c>
      <c r="AA31" s="9">
        <v>939784.328125</v>
      </c>
      <c r="AB31" s="16">
        <f t="shared" si="10"/>
        <v>10569355.8984375</v>
      </c>
    </row>
    <row r="32" spans="1:28" ht="12">
      <c r="A32" s="7" t="s">
        <v>9</v>
      </c>
      <c r="B32" s="7">
        <v>2009</v>
      </c>
      <c r="C32" s="9">
        <v>29016.6151123046</v>
      </c>
      <c r="D32" s="9">
        <v>30637.0572509765</v>
      </c>
      <c r="E32" s="9">
        <v>20480.1567382812</v>
      </c>
      <c r="F32" s="9">
        <v>71289.9523925781</v>
      </c>
      <c r="G32" s="9">
        <v>22615.191833496</v>
      </c>
      <c r="H32" s="9">
        <v>84817.7861328125</v>
      </c>
      <c r="I32" s="9">
        <v>255223.062988281</v>
      </c>
      <c r="J32" s="9">
        <v>283816.133300781</v>
      </c>
      <c r="K32" s="9">
        <v>37612.3248138427</v>
      </c>
      <c r="L32" s="9">
        <v>7483.21472167968</v>
      </c>
      <c r="M32" s="9">
        <v>13741.1914672851</v>
      </c>
      <c r="N32" s="9">
        <v>26610.379333496</v>
      </c>
      <c r="O32" s="16">
        <f t="shared" si="9"/>
        <v>883343.0660858144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16">
        <f t="shared" si="10"/>
        <v>0</v>
      </c>
    </row>
    <row r="33" spans="1:28" ht="12">
      <c r="A33" s="7" t="s">
        <v>10</v>
      </c>
      <c r="B33" s="7">
        <v>2009</v>
      </c>
      <c r="C33" s="9">
        <v>15133.9629211425</v>
      </c>
      <c r="D33" s="9">
        <v>23370.475982666</v>
      </c>
      <c r="E33" s="9">
        <v>14267.0587463378</v>
      </c>
      <c r="F33" s="9">
        <v>60469.7145996093</v>
      </c>
      <c r="G33" s="9">
        <v>12689.2589721679</v>
      </c>
      <c r="H33" s="9">
        <v>54219.204711914</v>
      </c>
      <c r="I33" s="9">
        <v>177443.451171875</v>
      </c>
      <c r="J33" s="9">
        <v>194549.538330078</v>
      </c>
      <c r="K33" s="9">
        <v>24401.8645553588</v>
      </c>
      <c r="L33" s="9">
        <v>6262.53450012207</v>
      </c>
      <c r="M33" s="9">
        <v>8481.95941162109</v>
      </c>
      <c r="N33" s="9">
        <v>16600.1700134277</v>
      </c>
      <c r="O33" s="16">
        <f t="shared" si="9"/>
        <v>607889.1939163202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6">
        <f t="shared" si="10"/>
        <v>0</v>
      </c>
    </row>
    <row r="34" spans="1:28" ht="12">
      <c r="A34" s="7" t="s">
        <v>11</v>
      </c>
      <c r="B34" s="7">
        <v>2009</v>
      </c>
      <c r="C34" s="9">
        <v>32593.1799316406</v>
      </c>
      <c r="D34" s="9">
        <v>41671.5930480957</v>
      </c>
      <c r="E34" s="9">
        <v>13630.77003479</v>
      </c>
      <c r="F34" s="9">
        <v>67361.275390625</v>
      </c>
      <c r="G34" s="9">
        <v>24460.1892089843</v>
      </c>
      <c r="H34" s="9">
        <v>56062.9985218048</v>
      </c>
      <c r="I34" s="9">
        <v>149243.797703742</v>
      </c>
      <c r="J34" s="9">
        <v>158170.491699218</v>
      </c>
      <c r="K34" s="9">
        <v>20833.9108581542</v>
      </c>
      <c r="L34" s="9">
        <v>7149.7984085083</v>
      </c>
      <c r="M34" s="9">
        <v>12271.8484802246</v>
      </c>
      <c r="N34" s="9">
        <v>25871.1368408203</v>
      </c>
      <c r="O34" s="16">
        <f t="shared" si="9"/>
        <v>609320.9901266078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6">
        <f t="shared" si="10"/>
        <v>0</v>
      </c>
    </row>
    <row r="35" spans="1:28" ht="12">
      <c r="A35" s="7" t="s">
        <v>12</v>
      </c>
      <c r="B35" s="7">
        <v>2009</v>
      </c>
      <c r="C35" s="9">
        <v>150581.109863281</v>
      </c>
      <c r="D35" s="9">
        <v>133193.812377929</v>
      </c>
      <c r="E35" s="9">
        <v>80478.1081542968</v>
      </c>
      <c r="F35" s="9">
        <v>85364.232421875</v>
      </c>
      <c r="G35" s="9">
        <v>89313.0345458984</v>
      </c>
      <c r="H35" s="9">
        <v>172104.952148437</v>
      </c>
      <c r="I35" s="9">
        <v>424292.712890625</v>
      </c>
      <c r="J35" s="9">
        <v>425512.8359375</v>
      </c>
      <c r="K35" s="9">
        <v>94351.4104003906</v>
      </c>
      <c r="L35" s="9">
        <v>27612.0210571289</v>
      </c>
      <c r="M35" s="9">
        <v>45584.5148925781</v>
      </c>
      <c r="N35" s="9">
        <v>108825.135498046</v>
      </c>
      <c r="O35" s="16">
        <f t="shared" si="9"/>
        <v>1837213.880187986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6">
        <f t="shared" si="10"/>
        <v>0</v>
      </c>
    </row>
    <row r="36" spans="1:28" ht="12">
      <c r="A36" s="7" t="s">
        <v>13</v>
      </c>
      <c r="B36" s="7">
        <v>2009</v>
      </c>
      <c r="C36" s="9">
        <v>427192.880859375</v>
      </c>
      <c r="D36" s="9">
        <v>323124.886230468</v>
      </c>
      <c r="E36" s="9">
        <v>262050.03515625</v>
      </c>
      <c r="F36" s="9">
        <v>386636.1875</v>
      </c>
      <c r="G36" s="9">
        <v>67599.1752929687</v>
      </c>
      <c r="H36" s="9">
        <v>196107.375976562</v>
      </c>
      <c r="I36" s="9">
        <v>394868.474609375</v>
      </c>
      <c r="J36" s="9">
        <v>378101.84765625</v>
      </c>
      <c r="K36" s="9">
        <v>110760.6484375</v>
      </c>
      <c r="L36" s="9">
        <v>77464.7766113281</v>
      </c>
      <c r="M36" s="9">
        <v>117687.236572265</v>
      </c>
      <c r="N36" s="9">
        <v>291131.986328125</v>
      </c>
      <c r="O36" s="16">
        <f t="shared" si="9"/>
        <v>3032725.5112304674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6">
        <f t="shared" si="10"/>
        <v>0</v>
      </c>
    </row>
    <row r="37" spans="1:28" ht="12">
      <c r="A37" s="7" t="s">
        <v>14</v>
      </c>
      <c r="B37" s="7">
        <v>2009</v>
      </c>
      <c r="C37" s="9">
        <v>94349.8006591796</v>
      </c>
      <c r="D37" s="9">
        <v>85352.7031860351</v>
      </c>
      <c r="E37" s="9">
        <v>56111.5891113281</v>
      </c>
      <c r="F37" s="9">
        <v>72412.9157714843</v>
      </c>
      <c r="G37" s="9">
        <v>55831.3406982421</v>
      </c>
      <c r="H37" s="9">
        <v>130916.791503906</v>
      </c>
      <c r="I37" s="9">
        <v>360317.83984375</v>
      </c>
      <c r="J37" s="9">
        <v>381422.75390625</v>
      </c>
      <c r="K37" s="9">
        <v>61227.8242797851</v>
      </c>
      <c r="L37" s="9">
        <v>15195.9405517578</v>
      </c>
      <c r="M37" s="9">
        <v>30678.6010742187</v>
      </c>
      <c r="N37" s="9">
        <v>73996.355102539</v>
      </c>
      <c r="O37" s="16">
        <f t="shared" si="9"/>
        <v>1417814.455688476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6">
        <f t="shared" si="10"/>
        <v>0</v>
      </c>
    </row>
    <row r="38" spans="1:28" ht="13.5" thickBot="1">
      <c r="A38" s="7"/>
      <c r="B38" s="14" t="s">
        <v>25</v>
      </c>
      <c r="C38" s="15">
        <f>SUM(C30:C37)</f>
        <v>7125802.518096924</v>
      </c>
      <c r="D38" s="15">
        <f aca="true" t="shared" si="11" ref="D38:AB38">SUM(D30:D37)</f>
        <v>6064602.43432617</v>
      </c>
      <c r="E38" s="15">
        <f t="shared" si="11"/>
        <v>5816303.796066284</v>
      </c>
      <c r="F38" s="15">
        <f t="shared" si="11"/>
        <v>3915612.184326172</v>
      </c>
      <c r="G38" s="15">
        <f t="shared" si="11"/>
        <v>5471759.991333008</v>
      </c>
      <c r="H38" s="15">
        <f t="shared" si="11"/>
        <v>6514505.882432936</v>
      </c>
      <c r="I38" s="15">
        <f t="shared" si="11"/>
        <v>8043344.854832648</v>
      </c>
      <c r="J38" s="15">
        <f t="shared" si="11"/>
        <v>8064728.694580077</v>
      </c>
      <c r="K38" s="15">
        <f t="shared" si="11"/>
        <v>5787476.549751282</v>
      </c>
      <c r="L38" s="15">
        <f t="shared" si="11"/>
        <v>5614298.137413025</v>
      </c>
      <c r="M38" s="15">
        <f t="shared" si="11"/>
        <v>5658848.148773192</v>
      </c>
      <c r="N38" s="15">
        <f t="shared" si="11"/>
        <v>6756634.116241454</v>
      </c>
      <c r="O38" s="17">
        <f t="shared" si="11"/>
        <v>74833917.30817318</v>
      </c>
      <c r="P38" s="15">
        <f t="shared" si="11"/>
        <v>1104048.630014419</v>
      </c>
      <c r="Q38" s="15">
        <f t="shared" si="11"/>
        <v>1249398.249443054</v>
      </c>
      <c r="R38" s="15">
        <f t="shared" si="11"/>
        <v>1256754.7509155269</v>
      </c>
      <c r="S38" s="15">
        <f t="shared" si="11"/>
        <v>591362.557617187</v>
      </c>
      <c r="T38" s="15">
        <f t="shared" si="11"/>
        <v>1707493.663085937</v>
      </c>
      <c r="U38" s="15">
        <f t="shared" si="11"/>
        <v>863823.80102539</v>
      </c>
      <c r="V38" s="15">
        <f t="shared" si="11"/>
        <v>866465.885711669</v>
      </c>
      <c r="W38" s="15">
        <f t="shared" si="11"/>
        <v>963172.332992553</v>
      </c>
      <c r="X38" s="15">
        <f t="shared" si="11"/>
        <v>1165826.26977539</v>
      </c>
      <c r="Y38" s="15">
        <f t="shared" si="11"/>
        <v>1446043.782714843</v>
      </c>
      <c r="Z38" s="15">
        <f t="shared" si="11"/>
        <v>1393703.914672851</v>
      </c>
      <c r="AA38" s="15">
        <f t="shared" si="11"/>
        <v>1056699.342514038</v>
      </c>
      <c r="AB38" s="17">
        <f t="shared" si="11"/>
        <v>13664793.180482857</v>
      </c>
    </row>
    <row r="39" ht="12.75" thickTop="1"/>
  </sheetData>
  <printOptions horizontalCentered="1" verticalCentered="1"/>
  <pageMargins left="0.25" right="0.25" top="0.25" bottom="0.25" header="0.5" footer="0.5"/>
  <pageSetup horizontalDpi="600" verticalDpi="600" orientation="landscape" scale="81" r:id="rId1"/>
  <colBreaks count="1" manualBreakCount="1">
    <brk id="15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37"/>
  <sheetViews>
    <sheetView view="pageBreakPreview" zoomScale="60" zoomScaleNormal="60" workbookViewId="0" topLeftCell="A1">
      <selection activeCell="A1" sqref="A1"/>
    </sheetView>
  </sheetViews>
  <sheetFormatPr defaultColWidth="9.140625" defaultRowHeight="12.75"/>
  <cols>
    <col min="1" max="1" width="13.57421875" style="21" customWidth="1"/>
    <col min="2" max="2" width="6.00390625" style="21" customWidth="1"/>
    <col min="3" max="14" width="8.7109375" style="23" bestFit="1" customWidth="1"/>
    <col min="15" max="15" width="11.28125" style="24" bestFit="1" customWidth="1"/>
    <col min="16" max="21" width="7.7109375" style="23" bestFit="1" customWidth="1"/>
    <col min="22" max="27" width="7.57421875" style="23" bestFit="1" customWidth="1"/>
    <col min="28" max="28" width="8.7109375" style="24" bestFit="1" customWidth="1"/>
    <col min="29" max="16384" width="9.140625" style="21" customWidth="1"/>
  </cols>
  <sheetData>
    <row r="1" spans="1:28" s="19" customFormat="1" ht="12">
      <c r="A1" s="72" t="s">
        <v>27</v>
      </c>
      <c r="C1" s="90" t="s">
        <v>2</v>
      </c>
      <c r="D1" s="90" t="s">
        <v>2</v>
      </c>
      <c r="E1" s="90" t="s">
        <v>2</v>
      </c>
      <c r="F1" s="90" t="s">
        <v>2</v>
      </c>
      <c r="G1" s="90" t="s">
        <v>2</v>
      </c>
      <c r="H1" s="90" t="s">
        <v>2</v>
      </c>
      <c r="I1" s="90" t="s">
        <v>2</v>
      </c>
      <c r="J1" s="90" t="s">
        <v>2</v>
      </c>
      <c r="K1" s="90" t="s">
        <v>2</v>
      </c>
      <c r="L1" s="90" t="s">
        <v>2</v>
      </c>
      <c r="M1" s="90" t="s">
        <v>2</v>
      </c>
      <c r="N1" s="90" t="s">
        <v>2</v>
      </c>
      <c r="O1" s="91" t="s">
        <v>3</v>
      </c>
      <c r="P1" s="90" t="s">
        <v>4</v>
      </c>
      <c r="Q1" s="90" t="s">
        <v>4</v>
      </c>
      <c r="R1" s="90" t="s">
        <v>4</v>
      </c>
      <c r="S1" s="90" t="s">
        <v>4</v>
      </c>
      <c r="T1" s="90" t="s">
        <v>4</v>
      </c>
      <c r="U1" s="90" t="s">
        <v>4</v>
      </c>
      <c r="V1" s="90" t="s">
        <v>4</v>
      </c>
      <c r="W1" s="90" t="s">
        <v>4</v>
      </c>
      <c r="X1" s="90" t="s">
        <v>4</v>
      </c>
      <c r="Y1" s="90" t="s">
        <v>4</v>
      </c>
      <c r="Z1" s="90" t="s">
        <v>4</v>
      </c>
      <c r="AA1" s="90" t="s">
        <v>4</v>
      </c>
      <c r="AB1" s="91" t="s">
        <v>5</v>
      </c>
    </row>
    <row r="2" spans="1:28" s="20" customFormat="1" ht="12">
      <c r="A2" s="20" t="s">
        <v>0</v>
      </c>
      <c r="B2" s="20" t="s">
        <v>1</v>
      </c>
      <c r="C2" s="92">
        <v>1</v>
      </c>
      <c r="D2" s="92">
        <v>2</v>
      </c>
      <c r="E2" s="92">
        <v>3</v>
      </c>
      <c r="F2" s="92">
        <v>4</v>
      </c>
      <c r="G2" s="92">
        <v>5</v>
      </c>
      <c r="H2" s="92">
        <v>6</v>
      </c>
      <c r="I2" s="92">
        <v>7</v>
      </c>
      <c r="J2" s="92">
        <v>8</v>
      </c>
      <c r="K2" s="92">
        <v>9</v>
      </c>
      <c r="L2" s="92">
        <v>10</v>
      </c>
      <c r="M2" s="92">
        <v>11</v>
      </c>
      <c r="N2" s="92">
        <v>12</v>
      </c>
      <c r="O2" s="93"/>
      <c r="P2" s="92">
        <v>1</v>
      </c>
      <c r="Q2" s="92">
        <v>2</v>
      </c>
      <c r="R2" s="92">
        <v>3</v>
      </c>
      <c r="S2" s="92">
        <v>4</v>
      </c>
      <c r="T2" s="92">
        <v>5</v>
      </c>
      <c r="U2" s="92">
        <v>6</v>
      </c>
      <c r="V2" s="92">
        <v>7</v>
      </c>
      <c r="W2" s="92">
        <v>8</v>
      </c>
      <c r="X2" s="92">
        <v>9</v>
      </c>
      <c r="Y2" s="92">
        <v>10</v>
      </c>
      <c r="Z2" s="92">
        <v>11</v>
      </c>
      <c r="AA2" s="92">
        <v>12</v>
      </c>
      <c r="AB2" s="94"/>
    </row>
    <row r="3" spans="1:28" ht="12">
      <c r="A3" s="21" t="s">
        <v>6</v>
      </c>
      <c r="B3" s="21">
        <v>2006</v>
      </c>
      <c r="E3" s="23">
        <f>'Fuel Cost in ops'!E3/'Generation MWHrs'!E3</f>
        <v>14.314756471650048</v>
      </c>
      <c r="F3" s="23">
        <f>'Fuel Cost in ops'!F3/'Generation MWHrs'!F3</f>
        <v>14.558641447238365</v>
      </c>
      <c r="G3" s="23">
        <f>'Fuel Cost in ops'!G3/'Generation MWHrs'!G3</f>
        <v>14.470353796019106</v>
      </c>
      <c r="H3" s="23">
        <f>'Fuel Cost in ops'!H3/'Generation MWHrs'!H3</f>
        <v>14.505955256055959</v>
      </c>
      <c r="I3" s="23">
        <f>'Fuel Cost in ops'!I3/'Generation MWHrs'!I3</f>
        <v>15.081437338593423</v>
      </c>
      <c r="J3" s="23">
        <f>'Fuel Cost in ops'!J3/'Generation MWHrs'!J3</f>
        <v>15.08529198959407</v>
      </c>
      <c r="K3" s="23">
        <f>'Fuel Cost in ops'!K3/'Generation MWHrs'!K3</f>
        <v>15.12093622257269</v>
      </c>
      <c r="L3" s="23">
        <f>'Fuel Cost in ops'!L3/'Generation MWHrs'!L3</f>
        <v>15.054202204810442</v>
      </c>
      <c r="M3" s="23">
        <f>'Fuel Cost in ops'!M3/'Generation MWHrs'!M3</f>
        <v>15.093084742165242</v>
      </c>
      <c r="N3" s="23">
        <f>'Fuel Cost in ops'!N3/'Generation MWHrs'!N3</f>
        <v>15.027833920431375</v>
      </c>
      <c r="O3" s="24">
        <f>'Fuel Cost in ops'!O3/'Generation MWHrs'!O3</f>
        <v>14.847920246094262</v>
      </c>
      <c r="R3" s="23">
        <f>'Fuel Cost in ops'!R3/'Generation MWHrs'!R3</f>
        <v>14.30768129100427</v>
      </c>
      <c r="S3" s="23">
        <f>'Fuel Cost in ops'!S3/'Generation MWHrs'!S3</f>
        <v>14.55865307158433</v>
      </c>
      <c r="T3" s="23">
        <f>'Fuel Cost in ops'!T3/'Generation MWHrs'!T3</f>
        <v>14.472302980571781</v>
      </c>
      <c r="U3" s="23">
        <f>'Fuel Cost in ops'!U3/'Generation MWHrs'!U3</f>
        <v>14.509119139518013</v>
      </c>
      <c r="V3" s="23">
        <f>'Fuel Cost in ops'!V3/'Generation MWHrs'!V3</f>
        <v>15.082462777918948</v>
      </c>
      <c r="W3" s="23">
        <f>'Fuel Cost in ops'!W3/'Generation MWHrs'!W3</f>
        <v>15.091671021418609</v>
      </c>
      <c r="X3" s="23">
        <f>'Fuel Cost in ops'!X3/'Generation MWHrs'!X3</f>
        <v>15.114952651277962</v>
      </c>
      <c r="Y3" s="23">
        <f>'Fuel Cost in ops'!Y3/'Generation MWHrs'!Y3</f>
        <v>15.048262443384413</v>
      </c>
      <c r="Z3" s="23">
        <f>'Fuel Cost in ops'!Z3/'Generation MWHrs'!Z3</f>
        <v>15.08281193693809</v>
      </c>
      <c r="AA3" s="23">
        <f>'Fuel Cost in ops'!AA3/'Generation MWHrs'!AA3</f>
        <v>15.035743918842783</v>
      </c>
      <c r="AB3" s="24">
        <f>'Fuel Cost in ops'!AB3/'Generation MWHrs'!AB3</f>
        <v>14.76162918685687</v>
      </c>
    </row>
    <row r="4" spans="1:28" ht="12">
      <c r="A4" s="21" t="s">
        <v>8</v>
      </c>
      <c r="B4" s="21">
        <v>2006</v>
      </c>
      <c r="E4" s="23">
        <f>'Fuel Cost in ops'!E4/'Generation MWHrs'!E4</f>
        <v>20.92058394647515</v>
      </c>
      <c r="F4" s="23">
        <f>'Fuel Cost in ops'!F4/'Generation MWHrs'!F4</f>
        <v>21.714061358163892</v>
      </c>
      <c r="G4" s="23">
        <f>'Fuel Cost in ops'!G4/'Generation MWHrs'!G4</f>
        <v>19.456160747318712</v>
      </c>
      <c r="H4" s="23">
        <f>'Fuel Cost in ops'!H4/'Generation MWHrs'!H4</f>
        <v>21.618321661802575</v>
      </c>
      <c r="I4" s="23">
        <f>'Fuel Cost in ops'!I4/'Generation MWHrs'!I4</f>
        <v>21.72288092451096</v>
      </c>
      <c r="J4" s="23">
        <f>'Fuel Cost in ops'!J4/'Generation MWHrs'!J4</f>
        <v>21.112177028284616</v>
      </c>
      <c r="K4" s="23">
        <f>'Fuel Cost in ops'!K4/'Generation MWHrs'!K4</f>
        <v>20.935310253552267</v>
      </c>
      <c r="L4" s="23">
        <f>'Fuel Cost in ops'!L4/'Generation MWHrs'!L4</f>
        <v>22.04571616816289</v>
      </c>
      <c r="M4" s="23">
        <f>'Fuel Cost in ops'!M4/'Generation MWHrs'!M4</f>
        <v>21.568302761465585</v>
      </c>
      <c r="N4" s="23">
        <f>'Fuel Cost in ops'!N4/'Generation MWHrs'!N4</f>
        <v>21.537208937828442</v>
      </c>
      <c r="O4" s="24">
        <f>'Fuel Cost in ops'!O4/'Generation MWHrs'!O4</f>
        <v>21.442829248030847</v>
      </c>
      <c r="R4" s="23">
        <f>'Fuel Cost in ops'!R4/'Generation MWHrs'!R4</f>
        <v>21.165980482080368</v>
      </c>
      <c r="S4" s="23">
        <f>'Fuel Cost in ops'!S4/'Generation MWHrs'!S4</f>
        <v>21.712690431635128</v>
      </c>
      <c r="T4" s="23">
        <f>'Fuel Cost in ops'!T4/'Generation MWHrs'!T4</f>
        <v>20.392238562071007</v>
      </c>
      <c r="U4" s="23">
        <f>'Fuel Cost in ops'!U4/'Generation MWHrs'!U4</f>
        <v>22.660457065551</v>
      </c>
      <c r="V4" s="23">
        <f>'Fuel Cost in ops'!V4/'Generation MWHrs'!V4</f>
        <v>22.474407386160426</v>
      </c>
      <c r="W4" s="23">
        <f>'Fuel Cost in ops'!W4/'Generation MWHrs'!W4</f>
        <v>21.365471279953702</v>
      </c>
      <c r="X4" s="23">
        <f>'Fuel Cost in ops'!X4/'Generation MWHrs'!X4</f>
        <v>21.56561066691236</v>
      </c>
      <c r="Y4" s="23">
        <f>'Fuel Cost in ops'!Y4/'Generation MWHrs'!Y4</f>
        <v>21.968231187179793</v>
      </c>
      <c r="Z4" s="23">
        <f>'Fuel Cost in ops'!Z4/'Generation MWHrs'!Z4</f>
        <v>21.531909089643246</v>
      </c>
      <c r="AA4" s="23">
        <f>'Fuel Cost in ops'!AA4/'Generation MWHrs'!AA4</f>
        <v>21.55140192898335</v>
      </c>
      <c r="AB4" s="24">
        <f>'Fuel Cost in ops'!AB4/'Generation MWHrs'!AB4</f>
        <v>21.688484887994715</v>
      </c>
    </row>
    <row r="5" spans="1:15" ht="12">
      <c r="A5" s="21" t="s">
        <v>9</v>
      </c>
      <c r="B5" s="21">
        <v>2006</v>
      </c>
      <c r="E5" s="23">
        <f>'Fuel Cost in ops'!E5/'Generation MWHrs'!E5</f>
        <v>95.65008870123883</v>
      </c>
      <c r="F5" s="23">
        <f>'Fuel Cost in ops'!F5/'Generation MWHrs'!F5</f>
        <v>98.06265071048142</v>
      </c>
      <c r="G5" s="23">
        <f>'Fuel Cost in ops'!G5/'Generation MWHrs'!G5</f>
        <v>101.89067122328224</v>
      </c>
      <c r="H5" s="23">
        <f>'Fuel Cost in ops'!H5/'Generation MWHrs'!H5</f>
        <v>108.88399489814648</v>
      </c>
      <c r="I5" s="23">
        <f>'Fuel Cost in ops'!I5/'Generation MWHrs'!I5</f>
        <v>109.11408860779628</v>
      </c>
      <c r="J5" s="23">
        <f>'Fuel Cost in ops'!J5/'Generation MWHrs'!J5</f>
        <v>110.65300208092802</v>
      </c>
      <c r="K5" s="23">
        <f>'Fuel Cost in ops'!K5/'Generation MWHrs'!K5</f>
        <v>116.4674303721122</v>
      </c>
      <c r="L5" s="23">
        <f>'Fuel Cost in ops'!L5/'Generation MWHrs'!L5</f>
        <v>118.37830977260808</v>
      </c>
      <c r="M5" s="23">
        <f>'Fuel Cost in ops'!M5/'Generation MWHrs'!M5</f>
        <v>130.12540700475128</v>
      </c>
      <c r="N5" s="23">
        <f>'Fuel Cost in ops'!N5/'Generation MWHrs'!N5</f>
        <v>151.47452000368096</v>
      </c>
      <c r="O5" s="24">
        <f>'Fuel Cost in ops'!O5/'Generation MWHrs'!O5</f>
        <v>110.0328239591913</v>
      </c>
    </row>
    <row r="6" spans="1:15" ht="12">
      <c r="A6" s="21" t="s">
        <v>10</v>
      </c>
      <c r="B6" s="21">
        <v>2006</v>
      </c>
      <c r="E6" s="23">
        <f>'Fuel Cost in ops'!E6/'Generation MWHrs'!E6</f>
        <v>95.65011843680779</v>
      </c>
      <c r="F6" s="23">
        <f>'Fuel Cost in ops'!F6/'Generation MWHrs'!F6</f>
        <v>98.31289847184209</v>
      </c>
      <c r="G6" s="23">
        <f>'Fuel Cost in ops'!G6/'Generation MWHrs'!G6</f>
        <v>101.42433483415061</v>
      </c>
      <c r="H6" s="23">
        <f>'Fuel Cost in ops'!H6/'Generation MWHrs'!H6</f>
        <v>109.06169467030227</v>
      </c>
      <c r="I6" s="23">
        <f>'Fuel Cost in ops'!I6/'Generation MWHrs'!I6</f>
        <v>108.71453273428966</v>
      </c>
      <c r="J6" s="23">
        <f>'Fuel Cost in ops'!J6/'Generation MWHrs'!J6</f>
        <v>109.7235565961157</v>
      </c>
      <c r="K6" s="23">
        <f>'Fuel Cost in ops'!K6/'Generation MWHrs'!K6</f>
        <v>115.78789742253528</v>
      </c>
      <c r="L6" s="23">
        <f>'Fuel Cost in ops'!L6/'Generation MWHrs'!L6</f>
        <v>118.75376399144216</v>
      </c>
      <c r="M6" s="23">
        <f>'Fuel Cost in ops'!M6/'Generation MWHrs'!M6</f>
        <v>128.64201321514676</v>
      </c>
      <c r="N6" s="23">
        <f>'Fuel Cost in ops'!N6/'Generation MWHrs'!N6</f>
        <v>150.79535631575004</v>
      </c>
      <c r="O6" s="24">
        <f>'Fuel Cost in ops'!O6/'Generation MWHrs'!O6</f>
        <v>109.79331243343181</v>
      </c>
    </row>
    <row r="7" spans="1:15" ht="12">
      <c r="A7" s="21" t="s">
        <v>11</v>
      </c>
      <c r="B7" s="21">
        <v>2006</v>
      </c>
      <c r="E7" s="23">
        <f>'Fuel Cost in ops'!E7/'Generation MWHrs'!E7</f>
        <v>95.65009122954706</v>
      </c>
      <c r="F7" s="23">
        <f>'Fuel Cost in ops'!F7/'Generation MWHrs'!F7</f>
        <v>97.8075919796852</v>
      </c>
      <c r="G7" s="23">
        <f>'Fuel Cost in ops'!G7/'Generation MWHrs'!G7</f>
        <v>100.26914089056426</v>
      </c>
      <c r="H7" s="23">
        <f>'Fuel Cost in ops'!H7/'Generation MWHrs'!H7</f>
        <v>105.43165308406455</v>
      </c>
      <c r="I7" s="23">
        <f>'Fuel Cost in ops'!I7/'Generation MWHrs'!I7</f>
        <v>107.08800962714537</v>
      </c>
      <c r="J7" s="23">
        <f>'Fuel Cost in ops'!J7/'Generation MWHrs'!J7</f>
        <v>108.59100983268615</v>
      </c>
      <c r="K7" s="23">
        <f>'Fuel Cost in ops'!K7/'Generation MWHrs'!K7</f>
        <v>115.33450662303798</v>
      </c>
      <c r="L7" s="23">
        <f>'Fuel Cost in ops'!L7/'Generation MWHrs'!L7</f>
        <v>113.3295396606776</v>
      </c>
      <c r="M7" s="23">
        <f>'Fuel Cost in ops'!M7/'Generation MWHrs'!M7</f>
        <v>127.26213289472972</v>
      </c>
      <c r="N7" s="23">
        <f>'Fuel Cost in ops'!N7/'Generation MWHrs'!N7</f>
        <v>150.13251970118142</v>
      </c>
      <c r="O7" s="24">
        <f>'Fuel Cost in ops'!O7/'Generation MWHrs'!O7</f>
        <v>108.42513246529643</v>
      </c>
    </row>
    <row r="8" spans="1:15" ht="12">
      <c r="A8" s="21" t="s">
        <v>12</v>
      </c>
      <c r="B8" s="21">
        <v>2006</v>
      </c>
      <c r="E8" s="23">
        <f>'Fuel Cost in ops'!E8/'Generation MWHrs'!E8</f>
        <v>90.25606787897854</v>
      </c>
      <c r="F8" s="23">
        <f>'Fuel Cost in ops'!F8/'Generation MWHrs'!F8</f>
        <v>96.78472129191057</v>
      </c>
      <c r="G8" s="23">
        <f>'Fuel Cost in ops'!G8/'Generation MWHrs'!G8</f>
        <v>100.23750895709824</v>
      </c>
      <c r="H8" s="23">
        <f>'Fuel Cost in ops'!H8/'Generation MWHrs'!H8</f>
        <v>106.33258279204445</v>
      </c>
      <c r="I8" s="23">
        <f>'Fuel Cost in ops'!I8/'Generation MWHrs'!I8</f>
        <v>106.64707712426399</v>
      </c>
      <c r="J8" s="23">
        <f>'Fuel Cost in ops'!J8/'Generation MWHrs'!J8</f>
        <v>107.7076600397275</v>
      </c>
      <c r="K8" s="23">
        <f>'Fuel Cost in ops'!K8/'Generation MWHrs'!K8</f>
        <v>118.44141055840291</v>
      </c>
      <c r="L8" s="23">
        <f>'Fuel Cost in ops'!L8/'Generation MWHrs'!L8</f>
        <v>115.57733195712254</v>
      </c>
      <c r="M8" s="23">
        <f>'Fuel Cost in ops'!M8/'Generation MWHrs'!M8</f>
        <v>135.97539220746964</v>
      </c>
      <c r="N8" s="23">
        <f>'Fuel Cost in ops'!N8/'Generation MWHrs'!N8</f>
        <v>146.8189380107634</v>
      </c>
      <c r="O8" s="24">
        <f>'Fuel Cost in ops'!O8/'Generation MWHrs'!O8</f>
        <v>108.85245050115564</v>
      </c>
    </row>
    <row r="9" spans="1:15" ht="12">
      <c r="A9" s="21" t="s">
        <v>13</v>
      </c>
      <c r="B9" s="21">
        <v>2006</v>
      </c>
      <c r="E9" s="23">
        <f>'Fuel Cost in ops'!E9/'Generation MWHrs'!E9</f>
        <v>415.92956502151435</v>
      </c>
      <c r="F9" s="23">
        <f>'Fuel Cost in ops'!F9/'Generation MWHrs'!F9</f>
        <v>440.68500288276067</v>
      </c>
      <c r="G9" s="23">
        <f>'Fuel Cost in ops'!G9/'Generation MWHrs'!G9</f>
        <v>466.0174275511853</v>
      </c>
      <c r="H9" s="23">
        <f>'Fuel Cost in ops'!H9/'Generation MWHrs'!H9</f>
        <v>484.8316444294279</v>
      </c>
      <c r="I9" s="23">
        <f>'Fuel Cost in ops'!I9/'Generation MWHrs'!I9</f>
        <v>481.0100815481171</v>
      </c>
      <c r="J9" s="23">
        <f>'Fuel Cost in ops'!J9/'Generation MWHrs'!J9</f>
        <v>484.3270812400653</v>
      </c>
      <c r="K9" s="23">
        <f>'Fuel Cost in ops'!K9/'Generation MWHrs'!K9</f>
        <v>507.6340926428866</v>
      </c>
      <c r="L9" s="23">
        <f>'Fuel Cost in ops'!L9/'Generation MWHrs'!L9</f>
        <v>519.6969742535005</v>
      </c>
      <c r="M9" s="23">
        <f>'Fuel Cost in ops'!M9/'Generation MWHrs'!M9</f>
        <v>586.290734396487</v>
      </c>
      <c r="N9" s="23">
        <f>'Fuel Cost in ops'!N9/'Generation MWHrs'!N9</f>
        <v>634.0833052529251</v>
      </c>
      <c r="O9" s="24">
        <f>'Fuel Cost in ops'!O9/'Generation MWHrs'!O9</f>
        <v>504.7841456601303</v>
      </c>
    </row>
    <row r="10" spans="1:28" ht="12">
      <c r="A10" s="56" t="s">
        <v>14</v>
      </c>
      <c r="B10" s="56">
        <v>2006</v>
      </c>
      <c r="C10" s="57"/>
      <c r="D10" s="57"/>
      <c r="E10" s="57">
        <f>'Fuel Cost in ops'!E10/'Generation MWHrs'!E10</f>
        <v>95.64996474815943</v>
      </c>
      <c r="F10" s="57">
        <f>'Fuel Cost in ops'!F10/'Generation MWHrs'!F10</f>
        <v>98.04048975477659</v>
      </c>
      <c r="G10" s="57">
        <f>'Fuel Cost in ops'!G10/'Generation MWHrs'!G10</f>
        <v>101.0764555452676</v>
      </c>
      <c r="H10" s="57">
        <f>'Fuel Cost in ops'!H10/'Generation MWHrs'!H10</f>
        <v>107.22717258724123</v>
      </c>
      <c r="I10" s="57">
        <f>'Fuel Cost in ops'!I10/'Generation MWHrs'!I10</f>
        <v>107.48857397786887</v>
      </c>
      <c r="J10" s="57">
        <f>'Fuel Cost in ops'!J10/'Generation MWHrs'!J10</f>
        <v>109.02551671296754</v>
      </c>
      <c r="K10" s="57">
        <f>'Fuel Cost in ops'!K10/'Generation MWHrs'!K10</f>
        <v>117.78910539277538</v>
      </c>
      <c r="L10" s="57">
        <f>'Fuel Cost in ops'!L10/'Generation MWHrs'!L10</f>
        <v>117.74618520383538</v>
      </c>
      <c r="M10" s="57">
        <f>'Fuel Cost in ops'!M10/'Generation MWHrs'!M10</f>
        <v>133.71927519840844</v>
      </c>
      <c r="N10" s="57">
        <f>'Fuel Cost in ops'!N10/'Generation MWHrs'!N10</f>
        <v>149.72302872166378</v>
      </c>
      <c r="O10" s="58">
        <f>'Fuel Cost in ops'!O10/'Generation MWHrs'!O10</f>
        <v>109.07791297029921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</row>
    <row r="12" spans="1:28" ht="12">
      <c r="A12" s="21" t="s">
        <v>6</v>
      </c>
      <c r="B12" s="21">
        <v>2007</v>
      </c>
      <c r="C12" s="23">
        <f>'Fuel Cost in ops'!C12/'Generation MWHrs'!C12</f>
        <v>15.457728357158869</v>
      </c>
      <c r="D12" s="23">
        <f>'Fuel Cost in ops'!D12/'Generation MWHrs'!D12</f>
        <v>15.408402981742071</v>
      </c>
      <c r="E12" s="23">
        <f>'Fuel Cost in ops'!E12/'Generation MWHrs'!E12</f>
        <v>15.531452256302615</v>
      </c>
      <c r="F12" s="23" t="e">
        <f>'Fuel Cost in ops'!F12/'Generation MWHrs'!F12</f>
        <v>#DIV/0!</v>
      </c>
      <c r="G12" s="23">
        <f>'Fuel Cost in ops'!G12/'Generation MWHrs'!G12</f>
        <v>15.573038572758165</v>
      </c>
      <c r="H12" s="23">
        <f>'Fuel Cost in ops'!H12/'Generation MWHrs'!H12</f>
        <v>15.438805654555557</v>
      </c>
      <c r="I12" s="23">
        <f>'Fuel Cost in ops'!I12/'Generation MWHrs'!I12</f>
        <v>15.561449780116146</v>
      </c>
      <c r="J12" s="23">
        <f>'Fuel Cost in ops'!J12/'Generation MWHrs'!J12</f>
        <v>15.579332395739339</v>
      </c>
      <c r="K12" s="23">
        <f>'Fuel Cost in ops'!K12/'Generation MWHrs'!K12</f>
        <v>15.597306775974802</v>
      </c>
      <c r="L12" s="23">
        <f>'Fuel Cost in ops'!L12/'Generation MWHrs'!L12</f>
        <v>15.529999688882597</v>
      </c>
      <c r="M12" s="23">
        <f>'Fuel Cost in ops'!M12/'Generation MWHrs'!M12</f>
        <v>15.502262313614459</v>
      </c>
      <c r="N12" s="23">
        <f>'Fuel Cost in ops'!N12/'Generation MWHrs'!N12</f>
        <v>15.456637693025115</v>
      </c>
      <c r="O12" s="24">
        <f>'Fuel Cost in ops'!O12/'Generation MWHrs'!O12</f>
        <v>15.510143349125668</v>
      </c>
      <c r="P12" s="23">
        <f>'Fuel Cost in ops'!P12/'Generation MWHrs'!P12</f>
        <v>15.481393205932887</v>
      </c>
      <c r="Q12" s="23">
        <f>'Fuel Cost in ops'!Q12/'Generation MWHrs'!Q12</f>
        <v>15.41759323990355</v>
      </c>
      <c r="R12" s="23">
        <f>'Fuel Cost in ops'!R12/'Generation MWHrs'!R12</f>
        <v>15.528989558814253</v>
      </c>
      <c r="S12" s="23" t="e">
        <f>'Fuel Cost in ops'!S12/'Generation MWHrs'!S12</f>
        <v>#DIV/0!</v>
      </c>
      <c r="T12" s="23">
        <f>'Fuel Cost in ops'!T12/'Generation MWHrs'!T12</f>
        <v>15.576455275233313</v>
      </c>
      <c r="U12" s="23">
        <f>'Fuel Cost in ops'!U12/'Generation MWHrs'!U12</f>
        <v>15.445354106124322</v>
      </c>
      <c r="V12" s="23">
        <f>'Fuel Cost in ops'!V12/'Generation MWHrs'!V12</f>
        <v>15.575295964535123</v>
      </c>
      <c r="W12" s="23">
        <f>'Fuel Cost in ops'!W12/'Generation MWHrs'!W12</f>
        <v>15.585429813278143</v>
      </c>
      <c r="X12" s="23">
        <f>'Fuel Cost in ops'!X12/'Generation MWHrs'!X12</f>
        <v>15.595151555299156</v>
      </c>
      <c r="Y12" s="23">
        <f>'Fuel Cost in ops'!Y12/'Generation MWHrs'!Y12</f>
        <v>15.526583208596305</v>
      </c>
      <c r="Z12" s="23">
        <f>'Fuel Cost in ops'!Z12/'Generation MWHrs'!Z12</f>
        <v>15.510823502551881</v>
      </c>
      <c r="AA12" s="23">
        <f>'Fuel Cost in ops'!AA12/'Generation MWHrs'!AA12</f>
        <v>15.477098966313484</v>
      </c>
      <c r="AB12" s="24">
        <f>'Fuel Cost in ops'!AB12/'Generation MWHrs'!AB12</f>
        <v>15.533650773260689</v>
      </c>
    </row>
    <row r="13" spans="1:28" ht="12">
      <c r="A13" s="21" t="s">
        <v>8</v>
      </c>
      <c r="B13" s="21">
        <v>2007</v>
      </c>
      <c r="C13" s="23">
        <f>'Fuel Cost in ops'!C13/'Generation MWHrs'!C13</f>
        <v>21.571668648777127</v>
      </c>
      <c r="D13" s="23">
        <f>'Fuel Cost in ops'!D13/'Generation MWHrs'!D13</f>
        <v>21.498665861995597</v>
      </c>
      <c r="E13" s="23">
        <f>'Fuel Cost in ops'!E13/'Generation MWHrs'!E13</f>
        <v>22.3669066367165</v>
      </c>
      <c r="F13" s="23">
        <f>'Fuel Cost in ops'!F13/'Generation MWHrs'!F13</f>
        <v>22.508570833533184</v>
      </c>
      <c r="G13" s="23">
        <f>'Fuel Cost in ops'!G13/'Generation MWHrs'!G13</f>
        <v>21.71790448174517</v>
      </c>
      <c r="H13" s="23">
        <f>'Fuel Cost in ops'!H13/'Generation MWHrs'!H13</f>
        <v>22.240480056415972</v>
      </c>
      <c r="I13" s="23">
        <f>'Fuel Cost in ops'!I13/'Generation MWHrs'!I13</f>
        <v>22.29336373286756</v>
      </c>
      <c r="J13" s="23">
        <f>'Fuel Cost in ops'!J13/'Generation MWHrs'!J13</f>
        <v>22.242421344272014</v>
      </c>
      <c r="K13" s="23">
        <f>'Fuel Cost in ops'!K13/'Generation MWHrs'!K13</f>
        <v>22.645255144283375</v>
      </c>
      <c r="L13" s="23">
        <f>'Fuel Cost in ops'!L13/'Generation MWHrs'!L13</f>
        <v>23.389907982720686</v>
      </c>
      <c r="M13" s="23">
        <f>'Fuel Cost in ops'!M13/'Generation MWHrs'!M13</f>
        <v>23.00047792384673</v>
      </c>
      <c r="N13" s="23">
        <f>'Fuel Cost in ops'!N13/'Generation MWHrs'!N13</f>
        <v>22.460658456288428</v>
      </c>
      <c r="O13" s="24">
        <f>'Fuel Cost in ops'!O13/'Generation MWHrs'!O13</f>
        <v>22.290203594451828</v>
      </c>
      <c r="P13" s="23">
        <f>'Fuel Cost in ops'!P13/'Generation MWHrs'!P13</f>
        <v>21.50500236944109</v>
      </c>
      <c r="Q13" s="23">
        <f>'Fuel Cost in ops'!Q13/'Generation MWHrs'!Q13</f>
        <v>21.406409610965845</v>
      </c>
      <c r="R13" s="23">
        <f>'Fuel Cost in ops'!R13/'Generation MWHrs'!R13</f>
        <v>22.398068320213145</v>
      </c>
      <c r="S13" s="23" t="e">
        <f>'Fuel Cost in ops'!S13/'Generation MWHrs'!S13</f>
        <v>#DIV/0!</v>
      </c>
      <c r="T13" s="23">
        <f>'Fuel Cost in ops'!T13/'Generation MWHrs'!T13</f>
        <v>22.508333672671032</v>
      </c>
      <c r="U13" s="23">
        <f>'Fuel Cost in ops'!U13/'Generation MWHrs'!U13</f>
        <v>23.112314784569364</v>
      </c>
      <c r="V13" s="23">
        <f>'Fuel Cost in ops'!V13/'Generation MWHrs'!V13</f>
        <v>22.995884425632795</v>
      </c>
      <c r="W13" s="23">
        <f>'Fuel Cost in ops'!W13/'Generation MWHrs'!W13</f>
        <v>22.546665699379236</v>
      </c>
      <c r="X13" s="23">
        <f>'Fuel Cost in ops'!X13/'Generation MWHrs'!X13</f>
        <v>23.368606239940284</v>
      </c>
      <c r="Y13" s="23">
        <f>'Fuel Cost in ops'!Y13/'Generation MWHrs'!Y13</f>
        <v>23.662161604122876</v>
      </c>
      <c r="Z13" s="23">
        <f>'Fuel Cost in ops'!Z13/'Generation MWHrs'!Z13</f>
        <v>23.211004748485237</v>
      </c>
      <c r="AA13" s="23">
        <f>'Fuel Cost in ops'!AA13/'Generation MWHrs'!AA13</f>
        <v>22.502586888192702</v>
      </c>
      <c r="AB13" s="24">
        <f>'Fuel Cost in ops'!AB13/'Generation MWHrs'!AB13</f>
        <v>22.553887358675293</v>
      </c>
    </row>
    <row r="14" spans="1:15" ht="12">
      <c r="A14" s="21" t="s">
        <v>9</v>
      </c>
      <c r="B14" s="21">
        <v>2007</v>
      </c>
      <c r="C14" s="23">
        <f>'Fuel Cost in ops'!C14/'Generation MWHrs'!C14</f>
        <v>154.9324591446336</v>
      </c>
      <c r="D14" s="23">
        <f>'Fuel Cost in ops'!D14/'Generation MWHrs'!D14</f>
        <v>149.12469288470024</v>
      </c>
      <c r="E14" s="23">
        <f>'Fuel Cost in ops'!E14/'Generation MWHrs'!E14</f>
        <v>138.86452006122818</v>
      </c>
      <c r="F14" s="23">
        <f>'Fuel Cost in ops'!F14/'Generation MWHrs'!F14</f>
        <v>123.37019751301749</v>
      </c>
      <c r="G14" s="23">
        <f>'Fuel Cost in ops'!G14/'Generation MWHrs'!G14</f>
        <v>122.75519816571698</v>
      </c>
      <c r="H14" s="23">
        <f>'Fuel Cost in ops'!H14/'Generation MWHrs'!H14</f>
        <v>129.73045953167468</v>
      </c>
      <c r="I14" s="23">
        <f>'Fuel Cost in ops'!I14/'Generation MWHrs'!I14</f>
        <v>124.34068462511712</v>
      </c>
      <c r="J14" s="23">
        <f>'Fuel Cost in ops'!J14/'Generation MWHrs'!J14</f>
        <v>124.6810195697541</v>
      </c>
      <c r="K14" s="23">
        <f>'Fuel Cost in ops'!K14/'Generation MWHrs'!K14</f>
        <v>137.73086450868533</v>
      </c>
      <c r="L14" s="23">
        <f>'Fuel Cost in ops'!L14/'Generation MWHrs'!L14</f>
        <v>125.72894829163818</v>
      </c>
      <c r="M14" s="23">
        <f>'Fuel Cost in ops'!M14/'Generation MWHrs'!M14</f>
        <v>137.6509081938399</v>
      </c>
      <c r="N14" s="23">
        <f>'Fuel Cost in ops'!N14/'Generation MWHrs'!N14</f>
        <v>149.65578878859625</v>
      </c>
      <c r="O14" s="24">
        <f>'Fuel Cost in ops'!O14/'Generation MWHrs'!O14</f>
        <v>127.80172717166393</v>
      </c>
    </row>
    <row r="15" spans="1:15" ht="12">
      <c r="A15" s="21" t="s">
        <v>10</v>
      </c>
      <c r="B15" s="21">
        <v>2007</v>
      </c>
      <c r="C15" s="23">
        <f>'Fuel Cost in ops'!C15/'Generation MWHrs'!C15</f>
        <v>152.39302761732588</v>
      </c>
      <c r="D15" s="23">
        <f>'Fuel Cost in ops'!D15/'Generation MWHrs'!D15</f>
        <v>149.52080195948008</v>
      </c>
      <c r="E15" s="23">
        <f>'Fuel Cost in ops'!E15/'Generation MWHrs'!E15</f>
        <v>139.7938095779215</v>
      </c>
      <c r="F15" s="23">
        <f>'Fuel Cost in ops'!F15/'Generation MWHrs'!F15</f>
        <v>124.3258301418221</v>
      </c>
      <c r="G15" s="23">
        <f>'Fuel Cost in ops'!G15/'Generation MWHrs'!G15</f>
        <v>120.0439726957306</v>
      </c>
      <c r="H15" s="23">
        <f>'Fuel Cost in ops'!H15/'Generation MWHrs'!H15</f>
        <v>130.57158347401935</v>
      </c>
      <c r="I15" s="23">
        <f>'Fuel Cost in ops'!I15/'Generation MWHrs'!I15</f>
        <v>125.09262113411826</v>
      </c>
      <c r="J15" s="23">
        <f>'Fuel Cost in ops'!J15/'Generation MWHrs'!J15</f>
        <v>125.19009696340247</v>
      </c>
      <c r="K15" s="23">
        <f>'Fuel Cost in ops'!K15/'Generation MWHrs'!K15</f>
        <v>137.68189654448656</v>
      </c>
      <c r="L15" s="23">
        <f>'Fuel Cost in ops'!L15/'Generation MWHrs'!L15</f>
        <v>123.57763713341207</v>
      </c>
      <c r="M15" s="23">
        <f>'Fuel Cost in ops'!M15/'Generation MWHrs'!M15</f>
        <v>136.36683416851804</v>
      </c>
      <c r="N15" s="23">
        <f>'Fuel Cost in ops'!N15/'Generation MWHrs'!N15</f>
        <v>143.07373110919988</v>
      </c>
      <c r="O15" s="24">
        <f>'Fuel Cost in ops'!O15/'Generation MWHrs'!O15</f>
        <v>128.0166106854665</v>
      </c>
    </row>
    <row r="16" spans="1:15" ht="12">
      <c r="A16" s="21" t="s">
        <v>11</v>
      </c>
      <c r="B16" s="21">
        <v>2007</v>
      </c>
      <c r="C16" s="23">
        <f>'Fuel Cost in ops'!C16/'Generation MWHrs'!C16</f>
        <v>147.97454450509065</v>
      </c>
      <c r="D16" s="23">
        <f>'Fuel Cost in ops'!D16/'Generation MWHrs'!D16</f>
        <v>145.91615807103219</v>
      </c>
      <c r="E16" s="23">
        <f>'Fuel Cost in ops'!E16/'Generation MWHrs'!E16</f>
        <v>138.0517823060423</v>
      </c>
      <c r="F16" s="23">
        <f>'Fuel Cost in ops'!F16/'Generation MWHrs'!F16</f>
        <v>121.79542941641373</v>
      </c>
      <c r="G16" s="23">
        <f>'Fuel Cost in ops'!G16/'Generation MWHrs'!G16</f>
        <v>118.44313753678273</v>
      </c>
      <c r="H16" s="23">
        <f>'Fuel Cost in ops'!H16/'Generation MWHrs'!H16</f>
        <v>124.29942482097337</v>
      </c>
      <c r="I16" s="23">
        <f>'Fuel Cost in ops'!I16/'Generation MWHrs'!I16</f>
        <v>122.36624437697668</v>
      </c>
      <c r="J16" s="23">
        <f>'Fuel Cost in ops'!J16/'Generation MWHrs'!J16</f>
        <v>123.27222136771604</v>
      </c>
      <c r="K16" s="23">
        <f>'Fuel Cost in ops'!K16/'Generation MWHrs'!K16</f>
        <v>137.31497720851388</v>
      </c>
      <c r="L16" s="23">
        <f>'Fuel Cost in ops'!L16/'Generation MWHrs'!L16</f>
        <v>125.59746832080081</v>
      </c>
      <c r="M16" s="23">
        <f>'Fuel Cost in ops'!M16/'Generation MWHrs'!M16</f>
        <v>131.7960491662</v>
      </c>
      <c r="N16" s="23">
        <f>'Fuel Cost in ops'!N16/'Generation MWHrs'!N16</f>
        <v>147.81903124778273</v>
      </c>
      <c r="O16" s="24">
        <f>'Fuel Cost in ops'!O16/'Generation MWHrs'!O16</f>
        <v>127.13596120463895</v>
      </c>
    </row>
    <row r="17" spans="1:15" ht="12">
      <c r="A17" s="21" t="s">
        <v>12</v>
      </c>
      <c r="B17" s="21">
        <v>2007</v>
      </c>
      <c r="C17" s="23">
        <f>'Fuel Cost in ops'!C17/'Generation MWHrs'!C17</f>
        <v>151.77197607225807</v>
      </c>
      <c r="D17" s="23">
        <f>'Fuel Cost in ops'!D17/'Generation MWHrs'!D17</f>
        <v>150.75547938027768</v>
      </c>
      <c r="E17" s="23">
        <f>'Fuel Cost in ops'!E17/'Generation MWHrs'!E17</f>
        <v>143.2028195792169</v>
      </c>
      <c r="F17" s="23">
        <f>'Fuel Cost in ops'!F17/'Generation MWHrs'!F17</f>
        <v>121.70138627517157</v>
      </c>
      <c r="G17" s="23">
        <f>'Fuel Cost in ops'!G17/'Generation MWHrs'!G17</f>
        <v>120.76131787898133</v>
      </c>
      <c r="H17" s="23">
        <f>'Fuel Cost in ops'!H17/'Generation MWHrs'!H17</f>
        <v>124.93001239145003</v>
      </c>
      <c r="I17" s="23">
        <f>'Fuel Cost in ops'!I17/'Generation MWHrs'!I17</f>
        <v>121.72944699519222</v>
      </c>
      <c r="J17" s="23">
        <f>'Fuel Cost in ops'!J17/'Generation MWHrs'!J17</f>
        <v>121.13734874986174</v>
      </c>
      <c r="K17" s="23">
        <f>'Fuel Cost in ops'!K17/'Generation MWHrs'!K17</f>
        <v>133.8457729511002</v>
      </c>
      <c r="L17" s="23">
        <f>'Fuel Cost in ops'!L17/'Generation MWHrs'!L17</f>
        <v>126.51226651934316</v>
      </c>
      <c r="M17" s="23">
        <f>'Fuel Cost in ops'!M17/'Generation MWHrs'!M17</f>
        <v>134.77023899869587</v>
      </c>
      <c r="N17" s="23">
        <f>'Fuel Cost in ops'!N17/'Generation MWHrs'!N17</f>
        <v>149.807911443837</v>
      </c>
      <c r="O17" s="24">
        <f>'Fuel Cost in ops'!O17/'Generation MWHrs'!O17</f>
        <v>128.47055082550585</v>
      </c>
    </row>
    <row r="18" spans="1:15" ht="12">
      <c r="A18" s="21" t="s">
        <v>13</v>
      </c>
      <c r="B18" s="21">
        <v>2007</v>
      </c>
      <c r="C18" s="23">
        <f>'Fuel Cost in ops'!C18/'Generation MWHrs'!C18</f>
        <v>661.8592972722181</v>
      </c>
      <c r="D18" s="23">
        <f>'Fuel Cost in ops'!D18/'Generation MWHrs'!D18</f>
        <v>667.5856570925713</v>
      </c>
      <c r="E18" s="23">
        <f>'Fuel Cost in ops'!E18/'Generation MWHrs'!E18</f>
        <v>632.2442737318993</v>
      </c>
      <c r="F18" s="23">
        <f>'Fuel Cost in ops'!F18/'Generation MWHrs'!F18</f>
        <v>531.7815634935868</v>
      </c>
      <c r="G18" s="23">
        <f>'Fuel Cost in ops'!G18/'Generation MWHrs'!G18</f>
        <v>572.8250241270413</v>
      </c>
      <c r="H18" s="23">
        <f>'Fuel Cost in ops'!H18/'Generation MWHrs'!H18</f>
        <v>568.320214760252</v>
      </c>
      <c r="I18" s="23">
        <f>'Fuel Cost in ops'!I18/'Generation MWHrs'!I18</f>
        <v>554.0483548845597</v>
      </c>
      <c r="J18" s="23">
        <f>'Fuel Cost in ops'!J18/'Generation MWHrs'!J18</f>
        <v>550.3550857413478</v>
      </c>
      <c r="K18" s="23">
        <f>'Fuel Cost in ops'!K18/'Generation MWHrs'!K18</f>
        <v>584.6569903413184</v>
      </c>
      <c r="L18" s="23">
        <f>'Fuel Cost in ops'!L18/'Generation MWHrs'!L18</f>
        <v>576.584380785253</v>
      </c>
      <c r="M18" s="23">
        <f>'Fuel Cost in ops'!M18/'Generation MWHrs'!M18</f>
        <v>591.4182122723761</v>
      </c>
      <c r="N18" s="23">
        <f>'Fuel Cost in ops'!N18/'Generation MWHrs'!N18</f>
        <v>625.0688727004369</v>
      </c>
      <c r="O18" s="24">
        <f>'Fuel Cost in ops'!O18/'Generation MWHrs'!O18</f>
        <v>594.6368166422458</v>
      </c>
    </row>
    <row r="19" spans="1:28" ht="12">
      <c r="A19" s="56" t="s">
        <v>14</v>
      </c>
      <c r="B19" s="56">
        <v>2007</v>
      </c>
      <c r="C19" s="57">
        <f>'Fuel Cost in ops'!C19/'Generation MWHrs'!C19</f>
        <v>153.06679118755838</v>
      </c>
      <c r="D19" s="57">
        <f>'Fuel Cost in ops'!D19/'Generation MWHrs'!D19</f>
        <v>152.0460786501357</v>
      </c>
      <c r="E19" s="57">
        <f>'Fuel Cost in ops'!E19/'Generation MWHrs'!E19</f>
        <v>142.49666787886997</v>
      </c>
      <c r="F19" s="57">
        <f>'Fuel Cost in ops'!F19/'Generation MWHrs'!F19</f>
        <v>123.25304828663252</v>
      </c>
      <c r="G19" s="57">
        <f>'Fuel Cost in ops'!G19/'Generation MWHrs'!G19</f>
        <v>122.22710777151843</v>
      </c>
      <c r="H19" s="57">
        <f>'Fuel Cost in ops'!H19/'Generation MWHrs'!H19</f>
        <v>126.99198751039977</v>
      </c>
      <c r="I19" s="57">
        <f>'Fuel Cost in ops'!I19/'Generation MWHrs'!I19</f>
        <v>122.75476715969144</v>
      </c>
      <c r="J19" s="57">
        <f>'Fuel Cost in ops'!J19/'Generation MWHrs'!J19</f>
        <v>122.87266743773854</v>
      </c>
      <c r="K19" s="57">
        <f>'Fuel Cost in ops'!K19/'Generation MWHrs'!K19</f>
        <v>137.1016887662996</v>
      </c>
      <c r="L19" s="57">
        <f>'Fuel Cost in ops'!L19/'Generation MWHrs'!L19</f>
        <v>131.903394935185</v>
      </c>
      <c r="M19" s="57">
        <f>'Fuel Cost in ops'!M19/'Generation MWHrs'!M19</f>
        <v>139.28610942139122</v>
      </c>
      <c r="N19" s="57">
        <f>'Fuel Cost in ops'!N19/'Generation MWHrs'!N19</f>
        <v>151.77721327441702</v>
      </c>
      <c r="O19" s="58">
        <f>'Fuel Cost in ops'!O19/'Generation MWHrs'!O19</f>
        <v>128.75158739750384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8"/>
    </row>
    <row r="21" spans="1:28" ht="12">
      <c r="A21" s="21" t="s">
        <v>6</v>
      </c>
      <c r="B21" s="21">
        <v>2008</v>
      </c>
      <c r="C21" s="23">
        <f>'Fuel Cost in ops'!C21/'Generation MWHrs'!C21</f>
        <v>17.13309128155916</v>
      </c>
      <c r="D21" s="23">
        <f>'Fuel Cost in ops'!D21/'Generation MWHrs'!D21</f>
        <v>17.145316376847056</v>
      </c>
      <c r="E21" s="23">
        <f>'Fuel Cost in ops'!E21/'Generation MWHrs'!E21</f>
        <v>17.138168861135163</v>
      </c>
      <c r="F21" s="23">
        <f>'Fuel Cost in ops'!F21/'Generation MWHrs'!F21</f>
        <v>17.216443886581793</v>
      </c>
      <c r="G21" s="23">
        <f>'Fuel Cost in ops'!G21/'Generation MWHrs'!G21</f>
        <v>17.18073353295401</v>
      </c>
      <c r="H21" s="23">
        <f>'Fuel Cost in ops'!H21/'Generation MWHrs'!H21</f>
        <v>17.21184609152317</v>
      </c>
      <c r="I21" s="23">
        <f>'Fuel Cost in ops'!I21/'Generation MWHrs'!I21</f>
        <v>17.266634833958115</v>
      </c>
      <c r="J21" s="23">
        <f>'Fuel Cost in ops'!J21/'Generation MWHrs'!J21</f>
        <v>17.28935227400421</v>
      </c>
      <c r="K21" s="23">
        <f>'Fuel Cost in ops'!K21/'Generation MWHrs'!K21</f>
        <v>17.301021220160177</v>
      </c>
      <c r="L21" s="23">
        <f>'Fuel Cost in ops'!L21/'Generation MWHrs'!L21</f>
        <v>17.249716893891087</v>
      </c>
      <c r="M21" s="23">
        <f>'Fuel Cost in ops'!M21/'Generation MWHrs'!M21</f>
        <v>17.194429774648302</v>
      </c>
      <c r="N21" s="23">
        <f>'Fuel Cost in ops'!N21/'Generation MWHrs'!N21</f>
        <v>17.159358911803896</v>
      </c>
      <c r="O21" s="24">
        <f>'Fuel Cost in ops'!O21/'Generation MWHrs'!O21</f>
        <v>17.206362746656254</v>
      </c>
      <c r="P21" s="23">
        <f>'Fuel Cost in ops'!P21/'Generation MWHrs'!P21</f>
        <v>17.14481025054285</v>
      </c>
      <c r="Q21" s="23">
        <f>'Fuel Cost in ops'!Q21/'Generation MWHrs'!Q21</f>
        <v>17.145497500820543</v>
      </c>
      <c r="R21" s="23">
        <f>'Fuel Cost in ops'!R21/'Generation MWHrs'!R21</f>
        <v>17.14613603306209</v>
      </c>
      <c r="S21" s="23">
        <f>'Fuel Cost in ops'!S21/'Generation MWHrs'!S21</f>
        <v>17.21390910984065</v>
      </c>
      <c r="T21" s="23">
        <f>'Fuel Cost in ops'!T21/'Generation MWHrs'!T21</f>
        <v>17.195297571459317</v>
      </c>
      <c r="U21" s="23">
        <f>'Fuel Cost in ops'!U21/'Generation MWHrs'!U21</f>
        <v>17.234321496985167</v>
      </c>
      <c r="V21" s="23">
        <f>'Fuel Cost in ops'!V21/'Generation MWHrs'!V21</f>
        <v>17.276152807106467</v>
      </c>
      <c r="W21" s="23">
        <f>'Fuel Cost in ops'!W21/'Generation MWHrs'!W21</f>
        <v>17.285332341144834</v>
      </c>
      <c r="X21" s="23">
        <f>'Fuel Cost in ops'!X21/'Generation MWHrs'!X21</f>
        <v>17.29029425545403</v>
      </c>
      <c r="Y21" s="23">
        <f>'Fuel Cost in ops'!Y21/'Generation MWHrs'!Y21</f>
        <v>17.21600598720995</v>
      </c>
      <c r="Z21" s="23">
        <f>'Fuel Cost in ops'!Z21/'Generation MWHrs'!Z21</f>
        <v>17.19121151974237</v>
      </c>
      <c r="AA21" s="23">
        <f>'Fuel Cost in ops'!AA21/'Generation MWHrs'!AA21</f>
        <v>17.16281543900813</v>
      </c>
      <c r="AB21" s="24">
        <f>'Fuel Cost in ops'!AB21/'Generation MWHrs'!AB21</f>
        <v>17.21281950245209</v>
      </c>
    </row>
    <row r="22" spans="1:28" ht="12">
      <c r="A22" s="21" t="s">
        <v>8</v>
      </c>
      <c r="B22" s="21">
        <v>2008</v>
      </c>
      <c r="C22" s="23">
        <f>'Fuel Cost in ops'!C22/'Generation MWHrs'!C22</f>
        <v>22.326210892774917</v>
      </c>
      <c r="D22" s="23">
        <f>'Fuel Cost in ops'!D22/'Generation MWHrs'!D22</f>
        <v>22.42066549743859</v>
      </c>
      <c r="E22" s="23">
        <f>'Fuel Cost in ops'!E22/'Generation MWHrs'!E22</f>
        <v>22.52488688246052</v>
      </c>
      <c r="F22" s="23">
        <f>'Fuel Cost in ops'!F22/'Generation MWHrs'!F22</f>
        <v>22.830599613216574</v>
      </c>
      <c r="G22" s="23">
        <f>'Fuel Cost in ops'!G22/'Generation MWHrs'!G22</f>
        <v>23.07577064065099</v>
      </c>
      <c r="H22" s="23">
        <f>'Fuel Cost in ops'!H22/'Generation MWHrs'!H22</f>
        <v>23.086262203910643</v>
      </c>
      <c r="I22" s="23">
        <f>'Fuel Cost in ops'!I22/'Generation MWHrs'!I22</f>
        <v>23.077699339000173</v>
      </c>
      <c r="J22" s="23">
        <f>'Fuel Cost in ops'!J22/'Generation MWHrs'!J22</f>
        <v>23.04780137134002</v>
      </c>
      <c r="K22" s="23">
        <f>'Fuel Cost in ops'!K22/'Generation MWHrs'!K22</f>
        <v>23.889174960479362</v>
      </c>
      <c r="L22" s="23">
        <f>'Fuel Cost in ops'!L22/'Generation MWHrs'!L22</f>
        <v>23.657326889262457</v>
      </c>
      <c r="M22" s="23">
        <f>'Fuel Cost in ops'!M22/'Generation MWHrs'!M22</f>
        <v>23.32420296555747</v>
      </c>
      <c r="N22" s="23">
        <f>'Fuel Cost in ops'!N22/'Generation MWHrs'!N22</f>
        <v>22.812917434324593</v>
      </c>
      <c r="O22" s="24">
        <f>'Fuel Cost in ops'!O22/'Generation MWHrs'!O22</f>
        <v>22.98305464867482</v>
      </c>
      <c r="P22" s="23">
        <f>'Fuel Cost in ops'!P22/'Generation MWHrs'!P22</f>
        <v>22.261317766949766</v>
      </c>
      <c r="Q22" s="23">
        <f>'Fuel Cost in ops'!Q22/'Generation MWHrs'!Q22</f>
        <v>22.315680844427167</v>
      </c>
      <c r="R22" s="23">
        <f>'Fuel Cost in ops'!R22/'Generation MWHrs'!R22</f>
        <v>22.58535155439099</v>
      </c>
      <c r="S22" s="23">
        <f>'Fuel Cost in ops'!S22/'Generation MWHrs'!S22</f>
        <v>22.86903443418855</v>
      </c>
      <c r="T22" s="23">
        <f>'Fuel Cost in ops'!T22/'Generation MWHrs'!T22</f>
        <v>23.646787028009587</v>
      </c>
      <c r="U22" s="23">
        <f>'Fuel Cost in ops'!U22/'Generation MWHrs'!U22</f>
        <v>23.80350246830232</v>
      </c>
      <c r="V22" s="23">
        <f>'Fuel Cost in ops'!V22/'Generation MWHrs'!V22</f>
        <v>23.425623783834588</v>
      </c>
      <c r="W22" s="23">
        <f>'Fuel Cost in ops'!W22/'Generation MWHrs'!W22</f>
        <v>23.122462614686604</v>
      </c>
      <c r="X22" s="23">
        <f>'Fuel Cost in ops'!X22/'Generation MWHrs'!X22</f>
        <v>24.358529996370535</v>
      </c>
      <c r="Y22" s="23">
        <f>'Fuel Cost in ops'!Y22/'Generation MWHrs'!Y22</f>
        <v>23.654021850313594</v>
      </c>
      <c r="Z22" s="23">
        <f>'Fuel Cost in ops'!Z22/'Generation MWHrs'!Z22</f>
        <v>23.207967970667642</v>
      </c>
      <c r="AA22" s="23">
        <f>'Fuel Cost in ops'!AA22/'Generation MWHrs'!AA22</f>
        <v>22.783850335163013</v>
      </c>
      <c r="AB22" s="24">
        <f>'Fuel Cost in ops'!AB22/'Generation MWHrs'!AB22</f>
        <v>23.098972401361504</v>
      </c>
    </row>
    <row r="23" spans="1:15" ht="12">
      <c r="A23" s="21" t="s">
        <v>9</v>
      </c>
      <c r="B23" s="21">
        <v>2008</v>
      </c>
      <c r="C23" s="23">
        <f>'Fuel Cost in ops'!C23/'Generation MWHrs'!C23</f>
        <v>152.23677691126608</v>
      </c>
      <c r="D23" s="23">
        <f>'Fuel Cost in ops'!D23/'Generation MWHrs'!D23</f>
        <v>148.57695836664462</v>
      </c>
      <c r="E23" s="23">
        <f>'Fuel Cost in ops'!E23/'Generation MWHrs'!E23</f>
        <v>148.1754807779504</v>
      </c>
      <c r="F23" s="23">
        <f>'Fuel Cost in ops'!F23/'Generation MWHrs'!F23</f>
        <v>116.69294047096446</v>
      </c>
      <c r="G23" s="23">
        <f>'Fuel Cost in ops'!G23/'Generation MWHrs'!G23</f>
        <v>122.95922588085791</v>
      </c>
      <c r="H23" s="23">
        <f>'Fuel Cost in ops'!H23/'Generation MWHrs'!H23</f>
        <v>123.28775047587469</v>
      </c>
      <c r="I23" s="23">
        <f>'Fuel Cost in ops'!I23/'Generation MWHrs'!I23</f>
        <v>117.87750979838782</v>
      </c>
      <c r="J23" s="23">
        <f>'Fuel Cost in ops'!J23/'Generation MWHrs'!J23</f>
        <v>118.29870743404314</v>
      </c>
      <c r="K23" s="23">
        <f>'Fuel Cost in ops'!K23/'Generation MWHrs'!K23</f>
        <v>132.61785178907854</v>
      </c>
      <c r="L23" s="23">
        <f>'Fuel Cost in ops'!L23/'Generation MWHrs'!L23</f>
        <v>123.36791525092056</v>
      </c>
      <c r="M23" s="23">
        <f>'Fuel Cost in ops'!M23/'Generation MWHrs'!M23</f>
        <v>142.37178773974554</v>
      </c>
      <c r="N23" s="23">
        <f>'Fuel Cost in ops'!N23/'Generation MWHrs'!N23</f>
        <v>149.2279847678781</v>
      </c>
      <c r="O23" s="24">
        <f>'Fuel Cost in ops'!O23/'Generation MWHrs'!O23</f>
        <v>123.2485068750417</v>
      </c>
    </row>
    <row r="24" spans="1:15" ht="12">
      <c r="A24" s="21" t="s">
        <v>10</v>
      </c>
      <c r="B24" s="21">
        <v>2008</v>
      </c>
      <c r="C24" s="23">
        <f>'Fuel Cost in ops'!C24/'Generation MWHrs'!C24</f>
        <v>150.79517426406773</v>
      </c>
      <c r="D24" s="23">
        <f>'Fuel Cost in ops'!D24/'Generation MWHrs'!D24</f>
        <v>146.37314982715745</v>
      </c>
      <c r="E24" s="23">
        <f>'Fuel Cost in ops'!E24/'Generation MWHrs'!E24</f>
        <v>144.72382614684952</v>
      </c>
      <c r="F24" s="23">
        <f>'Fuel Cost in ops'!F24/'Generation MWHrs'!F24</f>
        <v>115.24040257599069</v>
      </c>
      <c r="G24" s="23">
        <f>'Fuel Cost in ops'!G24/'Generation MWHrs'!G24</f>
        <v>120.9671536464219</v>
      </c>
      <c r="H24" s="23">
        <f>'Fuel Cost in ops'!H24/'Generation MWHrs'!H24</f>
        <v>123.01569885101614</v>
      </c>
      <c r="I24" s="23">
        <f>'Fuel Cost in ops'!I24/'Generation MWHrs'!I24</f>
        <v>118.28446729141463</v>
      </c>
      <c r="J24" s="23">
        <f>'Fuel Cost in ops'!J24/'Generation MWHrs'!J24</f>
        <v>118.83468829228978</v>
      </c>
      <c r="K24" s="23">
        <f>'Fuel Cost in ops'!K24/'Generation MWHrs'!K24</f>
        <v>131.4774721224608</v>
      </c>
      <c r="L24" s="23">
        <f>'Fuel Cost in ops'!L24/'Generation MWHrs'!L24</f>
        <v>125.63194282535493</v>
      </c>
      <c r="M24" s="23">
        <f>'Fuel Cost in ops'!M24/'Generation MWHrs'!M24</f>
        <v>139.2023194323813</v>
      </c>
      <c r="N24" s="23">
        <f>'Fuel Cost in ops'!N24/'Generation MWHrs'!N24</f>
        <v>141.7507757526885</v>
      </c>
      <c r="O24" s="24">
        <f>'Fuel Cost in ops'!O24/'Generation MWHrs'!O24</f>
        <v>122.84370138959177</v>
      </c>
    </row>
    <row r="25" spans="1:15" ht="12">
      <c r="A25" s="21" t="s">
        <v>11</v>
      </c>
      <c r="B25" s="21">
        <v>2008</v>
      </c>
      <c r="C25" s="23">
        <f>'Fuel Cost in ops'!C25/'Generation MWHrs'!C25</f>
        <v>145.0416484070421</v>
      </c>
      <c r="D25" s="23">
        <f>'Fuel Cost in ops'!D25/'Generation MWHrs'!D25</f>
        <v>144.97758954010385</v>
      </c>
      <c r="E25" s="23">
        <f>'Fuel Cost in ops'!E25/'Generation MWHrs'!E25</f>
        <v>139.84935420576778</v>
      </c>
      <c r="F25" s="23">
        <f>'Fuel Cost in ops'!F25/'Generation MWHrs'!F25</f>
        <v>116.8780471385436</v>
      </c>
      <c r="G25" s="23">
        <f>'Fuel Cost in ops'!G25/'Generation MWHrs'!G25</f>
        <v>120.31430431953608</v>
      </c>
      <c r="H25" s="23">
        <f>'Fuel Cost in ops'!H25/'Generation MWHrs'!H25</f>
        <v>119.9060958423896</v>
      </c>
      <c r="I25" s="23">
        <f>'Fuel Cost in ops'!I25/'Generation MWHrs'!I25</f>
        <v>118.55670035743512</v>
      </c>
      <c r="J25" s="23">
        <f>'Fuel Cost in ops'!J25/'Generation MWHrs'!J25</f>
        <v>118.69559048386672</v>
      </c>
      <c r="K25" s="23">
        <f>'Fuel Cost in ops'!K25/'Generation MWHrs'!K25</f>
        <v>132.37439714669156</v>
      </c>
      <c r="L25" s="23">
        <f>'Fuel Cost in ops'!L25/'Generation MWHrs'!L25</f>
        <v>122.25895455983924</v>
      </c>
      <c r="M25" s="23">
        <f>'Fuel Cost in ops'!M25/'Generation MWHrs'!M25</f>
        <v>124.0516288086834</v>
      </c>
      <c r="N25" s="23">
        <f>'Fuel Cost in ops'!N25/'Generation MWHrs'!N25</f>
        <v>141.4750146838817</v>
      </c>
      <c r="O25" s="24">
        <f>'Fuel Cost in ops'!O25/'Generation MWHrs'!O25</f>
        <v>125.56997092899189</v>
      </c>
    </row>
    <row r="26" spans="1:15" ht="12">
      <c r="A26" s="21" t="s">
        <v>12</v>
      </c>
      <c r="B26" s="21">
        <v>2008</v>
      </c>
      <c r="C26" s="23">
        <f>'Fuel Cost in ops'!C26/'Generation MWHrs'!C26</f>
        <v>149.76437230893956</v>
      </c>
      <c r="D26" s="23" t="e">
        <f>'Fuel Cost in ops'!D26/'Generation MWHrs'!D26</f>
        <v>#DIV/0!</v>
      </c>
      <c r="E26" s="23" t="e">
        <f>'Fuel Cost in ops'!E26/'Generation MWHrs'!E26</f>
        <v>#DIV/0!</v>
      </c>
      <c r="F26" s="23" t="e">
        <f>'Fuel Cost in ops'!F26/'Generation MWHrs'!F26</f>
        <v>#DIV/0!</v>
      </c>
      <c r="G26" s="23">
        <f>'Fuel Cost in ops'!G26/'Generation MWHrs'!G26</f>
        <v>117.25348124979767</v>
      </c>
      <c r="H26" s="23">
        <f>'Fuel Cost in ops'!H26/'Generation MWHrs'!H26</f>
        <v>114.837827493475</v>
      </c>
      <c r="I26" s="23">
        <f>'Fuel Cost in ops'!I26/'Generation MWHrs'!I26</f>
        <v>112.35664058831665</v>
      </c>
      <c r="J26" s="23">
        <f>'Fuel Cost in ops'!J26/'Generation MWHrs'!J26</f>
        <v>112.52796595485846</v>
      </c>
      <c r="K26" s="23">
        <f>'Fuel Cost in ops'!K26/'Generation MWHrs'!K26</f>
        <v>122.27218823096429</v>
      </c>
      <c r="L26" s="23">
        <f>'Fuel Cost in ops'!L26/'Generation MWHrs'!L26</f>
        <v>115.5165574671648</v>
      </c>
      <c r="M26" s="23">
        <f>'Fuel Cost in ops'!M26/'Generation MWHrs'!M26</f>
        <v>128.8794080188587</v>
      </c>
      <c r="N26" s="23">
        <f>'Fuel Cost in ops'!N26/'Generation MWHrs'!N26</f>
        <v>136.32193373721705</v>
      </c>
      <c r="O26" s="24">
        <f>'Fuel Cost in ops'!O26/'Generation MWHrs'!O26</f>
        <v>117.63718247392242</v>
      </c>
    </row>
    <row r="27" spans="1:15" ht="12">
      <c r="A27" s="21" t="s">
        <v>13</v>
      </c>
      <c r="B27" s="21">
        <v>2008</v>
      </c>
      <c r="C27" s="23">
        <f>'Fuel Cost in ops'!C27/'Generation MWHrs'!C27</f>
        <v>645.4152295717003</v>
      </c>
      <c r="D27" s="23">
        <f>'Fuel Cost in ops'!D27/'Generation MWHrs'!D27</f>
        <v>654.1649117959986</v>
      </c>
      <c r="E27" s="23">
        <f>'Fuel Cost in ops'!E27/'Generation MWHrs'!E27</f>
        <v>628.1622882650312</v>
      </c>
      <c r="F27" s="23">
        <f>'Fuel Cost in ops'!F27/'Generation MWHrs'!F27</f>
        <v>499.56478315535014</v>
      </c>
      <c r="G27" s="23">
        <f>'Fuel Cost in ops'!G27/'Generation MWHrs'!G27</f>
        <v>537.2157739045616</v>
      </c>
      <c r="H27" s="23">
        <f>'Fuel Cost in ops'!H27/'Generation MWHrs'!H27</f>
        <v>503.4762785111786</v>
      </c>
      <c r="I27" s="23">
        <f>'Fuel Cost in ops'!I27/'Generation MWHrs'!I27</f>
        <v>503.2270871291057</v>
      </c>
      <c r="J27" s="23">
        <f>'Fuel Cost in ops'!J27/'Generation MWHrs'!J27</f>
        <v>505.7934541234679</v>
      </c>
      <c r="K27" s="23">
        <f>'Fuel Cost in ops'!K27/'Generation MWHrs'!K27</f>
        <v>512.0348705385064</v>
      </c>
      <c r="L27" s="23">
        <f>'Fuel Cost in ops'!L27/'Generation MWHrs'!L27</f>
        <v>484.0890279726437</v>
      </c>
      <c r="M27" s="23">
        <f>'Fuel Cost in ops'!M27/'Generation MWHrs'!M27</f>
        <v>514.9245898444165</v>
      </c>
      <c r="N27" s="23">
        <f>'Fuel Cost in ops'!N27/'Generation MWHrs'!N27</f>
        <v>573.16996982944</v>
      </c>
      <c r="O27" s="24">
        <f>'Fuel Cost in ops'!O27/'Generation MWHrs'!O27</f>
        <v>545.526625197268</v>
      </c>
    </row>
    <row r="28" spans="1:28" ht="12">
      <c r="A28" s="56" t="s">
        <v>14</v>
      </c>
      <c r="B28" s="56">
        <v>2008</v>
      </c>
      <c r="C28" s="57">
        <f>'Fuel Cost in ops'!C28/'Generation MWHrs'!C28</f>
        <v>149.94784809357228</v>
      </c>
      <c r="D28" s="57">
        <f>'Fuel Cost in ops'!D28/'Generation MWHrs'!D28</f>
        <v>150.70411309948403</v>
      </c>
      <c r="E28" s="57">
        <f>'Fuel Cost in ops'!E28/'Generation MWHrs'!E28</f>
        <v>146.9682869494145</v>
      </c>
      <c r="F28" s="57">
        <f>'Fuel Cost in ops'!F28/'Generation MWHrs'!F28</f>
        <v>119.78350584959001</v>
      </c>
      <c r="G28" s="57">
        <f>'Fuel Cost in ops'!G28/'Generation MWHrs'!G28</f>
        <v>120.94470682802276</v>
      </c>
      <c r="H28" s="57">
        <f>'Fuel Cost in ops'!H28/'Generation MWHrs'!H28</f>
        <v>121.37064388219376</v>
      </c>
      <c r="I28" s="57">
        <f>'Fuel Cost in ops'!I28/'Generation MWHrs'!I28</f>
        <v>117.00336974181128</v>
      </c>
      <c r="J28" s="57">
        <f>'Fuel Cost in ops'!J28/'Generation MWHrs'!J28</f>
        <v>117.47366710097121</v>
      </c>
      <c r="K28" s="57">
        <f>'Fuel Cost in ops'!K28/'Generation MWHrs'!K28</f>
        <v>131.15361073338184</v>
      </c>
      <c r="L28" s="57">
        <f>'Fuel Cost in ops'!L28/'Generation MWHrs'!L28</f>
        <v>127.06697295260722</v>
      </c>
      <c r="M28" s="57">
        <f>'Fuel Cost in ops'!M28/'Generation MWHrs'!M28</f>
        <v>138.12674479245518</v>
      </c>
      <c r="N28" s="57">
        <f>'Fuel Cost in ops'!N28/'Generation MWHrs'!N28</f>
        <v>145.77331209999878</v>
      </c>
      <c r="O28" s="58">
        <f>'Fuel Cost in ops'!O28/'Generation MWHrs'!O28</f>
        <v>125.38563798329805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8"/>
    </row>
    <row r="30" spans="1:28" ht="12">
      <c r="A30" s="21" t="s">
        <v>6</v>
      </c>
      <c r="B30" s="21">
        <v>2009</v>
      </c>
      <c r="C30" s="23">
        <f>'Fuel Cost in ops'!C30/'Generation MWHrs'!C30</f>
        <v>17.439105184948755</v>
      </c>
      <c r="D30" s="23">
        <f>'Fuel Cost in ops'!D30/'Generation MWHrs'!D30</f>
        <v>17.46388449194841</v>
      </c>
      <c r="E30" s="23">
        <f>'Fuel Cost in ops'!E30/'Generation MWHrs'!E30</f>
        <v>17.467785849982214</v>
      </c>
      <c r="F30" s="23">
        <f>'Fuel Cost in ops'!F30/'Generation MWHrs'!F30</f>
        <v>17.531476336241475</v>
      </c>
      <c r="G30" s="23">
        <f>'Fuel Cost in ops'!G30/'Generation MWHrs'!G30</f>
        <v>17.518582586144017</v>
      </c>
      <c r="H30" s="23">
        <f>'Fuel Cost in ops'!H30/'Generation MWHrs'!H30</f>
        <v>17.577136980829657</v>
      </c>
      <c r="I30" s="23">
        <f>'Fuel Cost in ops'!I30/'Generation MWHrs'!I30</f>
        <v>17.611565569821806</v>
      </c>
      <c r="J30" s="23">
        <f>'Fuel Cost in ops'!J30/'Generation MWHrs'!J30</f>
        <v>17.616433925282262</v>
      </c>
      <c r="K30" s="23">
        <f>'Fuel Cost in ops'!K30/'Generation MWHrs'!K30</f>
        <v>17.633070850244337</v>
      </c>
      <c r="L30" s="23">
        <f>'Fuel Cost in ops'!L30/'Generation MWHrs'!L30</f>
        <v>17.57617300361201</v>
      </c>
      <c r="M30" s="23">
        <f>'Fuel Cost in ops'!M30/'Generation MWHrs'!M30</f>
        <v>17.51657333622983</v>
      </c>
      <c r="N30" s="23">
        <f>'Fuel Cost in ops'!N30/'Generation MWHrs'!N30</f>
        <v>17.49564767359062</v>
      </c>
      <c r="O30" s="24">
        <f>'Fuel Cost in ops'!O30/'Generation MWHrs'!O30</f>
        <v>17.53780626752338</v>
      </c>
      <c r="P30" s="23">
        <f>'Fuel Cost in ops'!P30/'Generation MWHrs'!P30</f>
        <v>17.453181649494883</v>
      </c>
      <c r="Q30" s="23">
        <f>'Fuel Cost in ops'!Q30/'Generation MWHrs'!Q30</f>
        <v>17.483679580760956</v>
      </c>
      <c r="R30" s="23">
        <f>'Fuel Cost in ops'!R30/'Generation MWHrs'!R30</f>
        <v>17.489961052610163</v>
      </c>
      <c r="S30" s="23">
        <f>'Fuel Cost in ops'!S30/'Generation MWHrs'!S30</f>
        <v>17.526957526473044</v>
      </c>
      <c r="T30" s="23">
        <f>'Fuel Cost in ops'!T30/'Generation MWHrs'!T30</f>
        <v>17.54021004846434</v>
      </c>
      <c r="U30" s="23">
        <f>'Fuel Cost in ops'!U30/'Generation MWHrs'!U30</f>
        <v>17.573744690631095</v>
      </c>
      <c r="V30" s="23">
        <f>'Fuel Cost in ops'!V30/'Generation MWHrs'!V30</f>
        <v>17.623679508613726</v>
      </c>
      <c r="W30" s="23">
        <f>'Fuel Cost in ops'!W30/'Generation MWHrs'!W30</f>
        <v>17.631192522125573</v>
      </c>
      <c r="X30" s="23">
        <f>'Fuel Cost in ops'!X30/'Generation MWHrs'!X30</f>
        <v>17.634481619671046</v>
      </c>
      <c r="Y30" s="23">
        <f>'Fuel Cost in ops'!Y30/'Generation MWHrs'!Y30</f>
        <v>17.560219822565948</v>
      </c>
      <c r="Z30" s="23">
        <f>'Fuel Cost in ops'!Z30/'Generation MWHrs'!Z30</f>
        <v>17.534408263323414</v>
      </c>
      <c r="AA30" s="23">
        <f>'Fuel Cost in ops'!AA30/'Generation MWHrs'!AA30</f>
        <v>17.507897563618226</v>
      </c>
      <c r="AB30" s="24">
        <f>'Fuel Cost in ops'!AB30/'Generation MWHrs'!AB30</f>
        <v>17.55763334957425</v>
      </c>
    </row>
    <row r="31" spans="1:28" ht="12">
      <c r="A31" s="21" t="s">
        <v>8</v>
      </c>
      <c r="B31" s="21">
        <v>2009</v>
      </c>
      <c r="C31" s="23">
        <f>'Fuel Cost in ops'!C31/'Generation MWHrs'!C31</f>
        <v>22.46715939913007</v>
      </c>
      <c r="D31" s="23">
        <f>'Fuel Cost in ops'!D31/'Generation MWHrs'!D31</f>
        <v>22.507434835414966</v>
      </c>
      <c r="E31" s="23">
        <f>'Fuel Cost in ops'!E31/'Generation MWHrs'!E31</f>
        <v>22.70347948668465</v>
      </c>
      <c r="F31" s="23">
        <f>'Fuel Cost in ops'!F31/'Generation MWHrs'!F31</f>
        <v>23.031337068882014</v>
      </c>
      <c r="G31" s="23">
        <f>'Fuel Cost in ops'!G31/'Generation MWHrs'!G31</f>
        <v>23.174909305716238</v>
      </c>
      <c r="H31" s="23">
        <f>'Fuel Cost in ops'!H31/'Generation MWHrs'!H31</f>
        <v>23.35192785726815</v>
      </c>
      <c r="I31" s="23">
        <f>'Fuel Cost in ops'!I31/'Generation MWHrs'!I31</f>
        <v>23.289188682989174</v>
      </c>
      <c r="J31" s="23">
        <f>'Fuel Cost in ops'!J31/'Generation MWHrs'!J31</f>
        <v>23.221913716997676</v>
      </c>
      <c r="K31" s="23">
        <f>'Fuel Cost in ops'!K31/'Generation MWHrs'!K31</f>
        <v>23.82099583675659</v>
      </c>
      <c r="L31" s="23">
        <f>'Fuel Cost in ops'!L31/'Generation MWHrs'!L31</f>
        <v>23.65345989254824</v>
      </c>
      <c r="M31" s="23">
        <f>'Fuel Cost in ops'!M31/'Generation MWHrs'!M31</f>
        <v>23.22254913776774</v>
      </c>
      <c r="N31" s="23">
        <f>'Fuel Cost in ops'!N31/'Generation MWHrs'!N31</f>
        <v>22.70834468736193</v>
      </c>
      <c r="O31" s="24">
        <f>'Fuel Cost in ops'!O31/'Generation MWHrs'!O31</f>
        <v>23.059977530661552</v>
      </c>
      <c r="P31" s="23">
        <f>'Fuel Cost in ops'!P31/'Generation MWHrs'!P31</f>
        <v>22.410421727537592</v>
      </c>
      <c r="Q31" s="23">
        <f>'Fuel Cost in ops'!Q31/'Generation MWHrs'!Q31</f>
        <v>22.41666531583637</v>
      </c>
      <c r="R31" s="23">
        <f>'Fuel Cost in ops'!R31/'Generation MWHrs'!R31</f>
        <v>22.680546785635638</v>
      </c>
      <c r="S31" s="23">
        <f>'Fuel Cost in ops'!S31/'Generation MWHrs'!S31</f>
        <v>23.159632449209845</v>
      </c>
      <c r="T31" s="23">
        <f>'Fuel Cost in ops'!T31/'Generation MWHrs'!T31</f>
        <v>23.620509161916925</v>
      </c>
      <c r="U31" s="23">
        <f>'Fuel Cost in ops'!U31/'Generation MWHrs'!U31</f>
        <v>24.012194461771085</v>
      </c>
      <c r="V31" s="23">
        <f>'Fuel Cost in ops'!V31/'Generation MWHrs'!V31</f>
        <v>23.467918598034128</v>
      </c>
      <c r="W31" s="23">
        <f>'Fuel Cost in ops'!W31/'Generation MWHrs'!W31</f>
        <v>23.230378696547206</v>
      </c>
      <c r="X31" s="23">
        <f>'Fuel Cost in ops'!X31/'Generation MWHrs'!X31</f>
        <v>24.08013859509592</v>
      </c>
      <c r="Y31" s="23">
        <f>'Fuel Cost in ops'!Y31/'Generation MWHrs'!Y31</f>
        <v>23.448802476903953</v>
      </c>
      <c r="Z31" s="23">
        <f>'Fuel Cost in ops'!Z31/'Generation MWHrs'!Z31</f>
        <v>23.132890728868137</v>
      </c>
      <c r="AA31" s="23">
        <f>'Fuel Cost in ops'!AA31/'Generation MWHrs'!AA31</f>
        <v>22.686340846576513</v>
      </c>
      <c r="AB31" s="24">
        <f>'Fuel Cost in ops'!AB31/'Generation MWHrs'!AB31</f>
        <v>23.12415437297255</v>
      </c>
    </row>
    <row r="32" spans="1:15" ht="12">
      <c r="A32" s="21" t="s">
        <v>9</v>
      </c>
      <c r="B32" s="21">
        <v>2009</v>
      </c>
      <c r="C32" s="23">
        <f>'Fuel Cost in ops'!C32/'Generation MWHrs'!C32</f>
        <v>140.94699117570178</v>
      </c>
      <c r="D32" s="23">
        <f>'Fuel Cost in ops'!D32/'Generation MWHrs'!D32</f>
        <v>143.19065466277647</v>
      </c>
      <c r="E32" s="23">
        <f>'Fuel Cost in ops'!E32/'Generation MWHrs'!E32</f>
        <v>139.21108121978702</v>
      </c>
      <c r="F32" s="23">
        <f>'Fuel Cost in ops'!F32/'Generation MWHrs'!F32</f>
        <v>116.66793228067948</v>
      </c>
      <c r="G32" s="23">
        <f>'Fuel Cost in ops'!G32/'Generation MWHrs'!G32</f>
        <v>120.81279044586347</v>
      </c>
      <c r="H32" s="23">
        <f>'Fuel Cost in ops'!H32/'Generation MWHrs'!H32</f>
        <v>117.61547770839448</v>
      </c>
      <c r="I32" s="23">
        <f>'Fuel Cost in ops'!I32/'Generation MWHrs'!I32</f>
        <v>115.2793278979555</v>
      </c>
      <c r="J32" s="23">
        <f>'Fuel Cost in ops'!J32/'Generation MWHrs'!J32</f>
        <v>115.47538823373972</v>
      </c>
      <c r="K32" s="23">
        <f>'Fuel Cost in ops'!K32/'Generation MWHrs'!K32</f>
        <v>131.5269268374359</v>
      </c>
      <c r="L32" s="23">
        <f>'Fuel Cost in ops'!L32/'Generation MWHrs'!L32</f>
        <v>120.21696498767089</v>
      </c>
      <c r="M32" s="23">
        <f>'Fuel Cost in ops'!M32/'Generation MWHrs'!M32</f>
        <v>127.51865626563907</v>
      </c>
      <c r="N32" s="23">
        <f>'Fuel Cost in ops'!N32/'Generation MWHrs'!N32</f>
        <v>140.04589371805483</v>
      </c>
      <c r="O32" s="24">
        <f>'Fuel Cost in ops'!O32/'Generation MWHrs'!O32</f>
        <v>119.30497374280552</v>
      </c>
    </row>
    <row r="33" spans="1:15" ht="12">
      <c r="A33" s="21" t="s">
        <v>10</v>
      </c>
      <c r="B33" s="21">
        <v>2009</v>
      </c>
      <c r="C33" s="23">
        <f>'Fuel Cost in ops'!C33/'Generation MWHrs'!C33</f>
        <v>134.80043364341415</v>
      </c>
      <c r="D33" s="23">
        <f>'Fuel Cost in ops'!D33/'Generation MWHrs'!D33</f>
        <v>142.21495578385978</v>
      </c>
      <c r="E33" s="23">
        <f>'Fuel Cost in ops'!E33/'Generation MWHrs'!E33</f>
        <v>136.560939771615</v>
      </c>
      <c r="F33" s="23">
        <f>'Fuel Cost in ops'!F33/'Generation MWHrs'!F33</f>
        <v>116.51000155712711</v>
      </c>
      <c r="G33" s="23">
        <f>'Fuel Cost in ops'!G33/'Generation MWHrs'!G33</f>
        <v>120.83501625796045</v>
      </c>
      <c r="H33" s="23">
        <f>'Fuel Cost in ops'!H33/'Generation MWHrs'!H33</f>
        <v>119.1573012693666</v>
      </c>
      <c r="I33" s="23">
        <f>'Fuel Cost in ops'!I33/'Generation MWHrs'!I33</f>
        <v>116.94227448594228</v>
      </c>
      <c r="J33" s="23">
        <f>'Fuel Cost in ops'!J33/'Generation MWHrs'!J33</f>
        <v>117.39358221872865</v>
      </c>
      <c r="K33" s="23">
        <f>'Fuel Cost in ops'!K33/'Generation MWHrs'!K33</f>
        <v>133.68650388123285</v>
      </c>
      <c r="L33" s="23">
        <f>'Fuel Cost in ops'!L33/'Generation MWHrs'!L33</f>
        <v>121.7797308669407</v>
      </c>
      <c r="M33" s="23">
        <f>'Fuel Cost in ops'!M33/'Generation MWHrs'!M33</f>
        <v>126.16985225073358</v>
      </c>
      <c r="N33" s="23">
        <f>'Fuel Cost in ops'!N33/'Generation MWHrs'!N33</f>
        <v>139.82098490370188</v>
      </c>
      <c r="O33" s="24">
        <f>'Fuel Cost in ops'!O33/'Generation MWHrs'!O33</f>
        <v>120.26390885469482</v>
      </c>
    </row>
    <row r="34" spans="1:15" ht="12">
      <c r="A34" s="21" t="s">
        <v>11</v>
      </c>
      <c r="B34" s="21">
        <v>2009</v>
      </c>
      <c r="C34" s="23">
        <f>'Fuel Cost in ops'!C34/'Generation MWHrs'!C34</f>
        <v>136.72117140579414</v>
      </c>
      <c r="D34" s="23">
        <f>'Fuel Cost in ops'!D34/'Generation MWHrs'!D34</f>
        <v>138.51520708631514</v>
      </c>
      <c r="E34" s="23">
        <f>'Fuel Cost in ops'!E34/'Generation MWHrs'!E34</f>
        <v>142.2266558839789</v>
      </c>
      <c r="F34" s="23">
        <f>'Fuel Cost in ops'!F34/'Generation MWHrs'!F34</f>
        <v>116.36162292464363</v>
      </c>
      <c r="G34" s="23">
        <f>'Fuel Cost in ops'!G34/'Generation MWHrs'!G34</f>
        <v>118.75069163080548</v>
      </c>
      <c r="H34" s="23">
        <f>'Fuel Cost in ops'!H34/'Generation MWHrs'!H34</f>
        <v>116.3963714925451</v>
      </c>
      <c r="I34" s="23">
        <f>'Fuel Cost in ops'!I34/'Generation MWHrs'!I34</f>
        <v>116.57946595853814</v>
      </c>
      <c r="J34" s="23">
        <f>'Fuel Cost in ops'!J34/'Generation MWHrs'!J34</f>
        <v>117.17840466487941</v>
      </c>
      <c r="K34" s="23">
        <f>'Fuel Cost in ops'!K34/'Generation MWHrs'!K34</f>
        <v>135.93217213912968</v>
      </c>
      <c r="L34" s="23">
        <f>'Fuel Cost in ops'!L34/'Generation MWHrs'!L34</f>
        <v>117.1036824716027</v>
      </c>
      <c r="M34" s="23">
        <f>'Fuel Cost in ops'!M34/'Generation MWHrs'!M34</f>
        <v>121.14809526924067</v>
      </c>
      <c r="N34" s="23">
        <f>'Fuel Cost in ops'!N34/'Generation MWHrs'!N34</f>
        <v>131.22789235890704</v>
      </c>
      <c r="O34" s="24">
        <f>'Fuel Cost in ops'!O34/'Generation MWHrs'!O34</f>
        <v>120.79188222500078</v>
      </c>
    </row>
    <row r="35" spans="1:15" ht="12">
      <c r="A35" s="21" t="s">
        <v>12</v>
      </c>
      <c r="B35" s="21">
        <v>2009</v>
      </c>
      <c r="C35" s="23">
        <f>'Fuel Cost in ops'!C35/'Generation MWHrs'!C35</f>
        <v>136.63777659029833</v>
      </c>
      <c r="D35" s="23">
        <f>'Fuel Cost in ops'!D35/'Generation MWHrs'!D35</f>
        <v>136.83831523519555</v>
      </c>
      <c r="E35" s="23">
        <f>'Fuel Cost in ops'!E35/'Generation MWHrs'!E35</f>
        <v>138.92260717964098</v>
      </c>
      <c r="F35" s="23">
        <f>'Fuel Cost in ops'!F35/'Generation MWHrs'!F35</f>
        <v>102.96526561225909</v>
      </c>
      <c r="G35" s="23">
        <f>'Fuel Cost in ops'!G35/'Generation MWHrs'!G35</f>
        <v>104.32762798671583</v>
      </c>
      <c r="H35" s="23">
        <f>'Fuel Cost in ops'!H35/'Generation MWHrs'!H35</f>
        <v>104.1809299762474</v>
      </c>
      <c r="I35" s="23">
        <f>'Fuel Cost in ops'!I35/'Generation MWHrs'!I35</f>
        <v>104.05670407146768</v>
      </c>
      <c r="J35" s="23">
        <f>'Fuel Cost in ops'!J35/'Generation MWHrs'!J35</f>
        <v>104.6543811296607</v>
      </c>
      <c r="K35" s="23">
        <f>'Fuel Cost in ops'!K35/'Generation MWHrs'!K35</f>
        <v>110.32144347450561</v>
      </c>
      <c r="L35" s="23">
        <f>'Fuel Cost in ops'!L35/'Generation MWHrs'!L35</f>
        <v>105.70845385186941</v>
      </c>
      <c r="M35" s="23">
        <f>'Fuel Cost in ops'!M35/'Generation MWHrs'!M35</f>
        <v>114.07169459085722</v>
      </c>
      <c r="N35" s="23">
        <f>'Fuel Cost in ops'!N35/'Generation MWHrs'!N35</f>
        <v>123.27495197003739</v>
      </c>
      <c r="O35" s="24">
        <f>'Fuel Cost in ops'!O35/'Generation MWHrs'!O35</f>
        <v>111.11676252008894</v>
      </c>
    </row>
    <row r="36" spans="1:15" ht="12">
      <c r="A36" s="21" t="s">
        <v>13</v>
      </c>
      <c r="B36" s="21">
        <v>2009</v>
      </c>
      <c r="C36" s="23">
        <f>'Fuel Cost in ops'!C36/'Generation MWHrs'!C36</f>
        <v>611.7699532086834</v>
      </c>
      <c r="D36" s="23">
        <f>'Fuel Cost in ops'!D36/'Generation MWHrs'!D36</f>
        <v>611.0312012381485</v>
      </c>
      <c r="E36" s="23">
        <f>'Fuel Cost in ops'!E36/'Generation MWHrs'!E36</f>
        <v>579.5130378412202</v>
      </c>
      <c r="F36" s="23">
        <f>'Fuel Cost in ops'!F36/'Generation MWHrs'!F36</f>
        <v>462.41071042982344</v>
      </c>
      <c r="G36" s="23">
        <f>'Fuel Cost in ops'!G36/'Generation MWHrs'!G36</f>
        <v>458.36587530389096</v>
      </c>
      <c r="H36" s="23">
        <f>'Fuel Cost in ops'!H36/'Generation MWHrs'!H36</f>
        <v>461.7505804310458</v>
      </c>
      <c r="I36" s="23">
        <f>'Fuel Cost in ops'!I36/'Generation MWHrs'!I36</f>
        <v>467.5051654057549</v>
      </c>
      <c r="J36" s="23">
        <f>'Fuel Cost in ops'!J36/'Generation MWHrs'!J36</f>
        <v>470.6753715259089</v>
      </c>
      <c r="K36" s="23">
        <f>'Fuel Cost in ops'!K36/'Generation MWHrs'!K36</f>
        <v>465.03641753280914</v>
      </c>
      <c r="L36" s="23">
        <f>'Fuel Cost in ops'!L36/'Generation MWHrs'!L36</f>
        <v>440.7169424166543</v>
      </c>
      <c r="M36" s="23">
        <f>'Fuel Cost in ops'!M36/'Generation MWHrs'!M36</f>
        <v>473.1899366064182</v>
      </c>
      <c r="N36" s="23">
        <f>'Fuel Cost in ops'!N36/'Generation MWHrs'!N36</f>
        <v>536.8473756418562</v>
      </c>
      <c r="O36" s="24">
        <f>'Fuel Cost in ops'!O36/'Generation MWHrs'!O36</f>
        <v>510.51549278803463</v>
      </c>
    </row>
    <row r="37" spans="1:28" ht="12">
      <c r="A37" s="56" t="s">
        <v>14</v>
      </c>
      <c r="B37" s="56">
        <v>2009</v>
      </c>
      <c r="C37" s="57">
        <f>'Fuel Cost in ops'!C37/'Generation MWHrs'!C37</f>
        <v>140.49161773258427</v>
      </c>
      <c r="D37" s="57">
        <f>'Fuel Cost in ops'!D37/'Generation MWHrs'!D37</f>
        <v>144.53332043723483</v>
      </c>
      <c r="E37" s="57">
        <f>'Fuel Cost in ops'!E37/'Generation MWHrs'!E37</f>
        <v>142.23693697174417</v>
      </c>
      <c r="F37" s="57">
        <f>'Fuel Cost in ops'!F37/'Generation MWHrs'!F37</f>
        <v>116.47165767886959</v>
      </c>
      <c r="G37" s="57">
        <f>'Fuel Cost in ops'!G37/'Generation MWHrs'!G37</f>
        <v>118.59765031563505</v>
      </c>
      <c r="H37" s="57">
        <f>'Fuel Cost in ops'!H37/'Generation MWHrs'!H37</f>
        <v>116.16021154956854</v>
      </c>
      <c r="I37" s="57">
        <f>'Fuel Cost in ops'!I37/'Generation MWHrs'!I37</f>
        <v>113.93577046127794</v>
      </c>
      <c r="J37" s="57">
        <f>'Fuel Cost in ops'!J37/'Generation MWHrs'!J37</f>
        <v>114.40329063102061</v>
      </c>
      <c r="K37" s="57">
        <f>'Fuel Cost in ops'!K37/'Generation MWHrs'!K37</f>
        <v>129.8739620620379</v>
      </c>
      <c r="L37" s="57">
        <f>'Fuel Cost in ops'!L37/'Generation MWHrs'!L37</f>
        <v>120.31784706838481</v>
      </c>
      <c r="M37" s="57">
        <f>'Fuel Cost in ops'!M37/'Generation MWHrs'!M37</f>
        <v>127.81684470201905</v>
      </c>
      <c r="N37" s="57">
        <f>'Fuel Cost in ops'!N37/'Generation MWHrs'!N37</f>
        <v>139.14766025354393</v>
      </c>
      <c r="O37" s="58">
        <f>'Fuel Cost in ops'!O37/'Generation MWHrs'!O37</f>
        <v>120.74574524507905</v>
      </c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8"/>
    </row>
  </sheetData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8"/>
  <sheetViews>
    <sheetView view="pageBreakPreview" zoomScale="60" zoomScaleNormal="60" workbookViewId="0" topLeftCell="A1">
      <selection activeCell="A1" sqref="A1"/>
    </sheetView>
  </sheetViews>
  <sheetFormatPr defaultColWidth="9.140625" defaultRowHeight="12.75"/>
  <cols>
    <col min="1" max="1" width="11.421875" style="7" bestFit="1" customWidth="1"/>
    <col min="2" max="2" width="5.140625" style="7" bestFit="1" customWidth="1"/>
    <col min="3" max="4" width="9.8515625" style="7" bestFit="1" customWidth="1"/>
    <col min="5" max="10" width="10.140625" style="7" bestFit="1" customWidth="1"/>
    <col min="11" max="11" width="9.8515625" style="7" bestFit="1" customWidth="1"/>
    <col min="12" max="14" width="10.140625" style="7" bestFit="1" customWidth="1"/>
    <col min="15" max="15" width="11.57421875" style="27" customWidth="1"/>
    <col min="16" max="16" width="9.421875" style="7" bestFit="1" customWidth="1"/>
    <col min="17" max="17" width="9.8515625" style="7" bestFit="1" customWidth="1"/>
    <col min="18" max="18" width="10.140625" style="7" bestFit="1" customWidth="1"/>
    <col min="19" max="19" width="9.8515625" style="7" bestFit="1" customWidth="1"/>
    <col min="20" max="20" width="9.7109375" style="7" bestFit="1" customWidth="1"/>
    <col min="21" max="21" width="9.8515625" style="7" bestFit="1" customWidth="1"/>
    <col min="22" max="22" width="9.7109375" style="7" bestFit="1" customWidth="1"/>
    <col min="23" max="25" width="9.8515625" style="7" bestFit="1" customWidth="1"/>
    <col min="26" max="27" width="10.140625" style="7" bestFit="1" customWidth="1"/>
    <col min="28" max="28" width="11.28125" style="27" bestFit="1" customWidth="1"/>
    <col min="29" max="16384" width="9.140625" style="7" customWidth="1"/>
  </cols>
  <sheetData>
    <row r="1" spans="1:28" s="8" customFormat="1" ht="12">
      <c r="A1" s="71" t="s">
        <v>28</v>
      </c>
      <c r="C1" s="77" t="s">
        <v>2</v>
      </c>
      <c r="D1" s="77" t="s">
        <v>2</v>
      </c>
      <c r="E1" s="77" t="s">
        <v>2</v>
      </c>
      <c r="F1" s="77" t="s">
        <v>2</v>
      </c>
      <c r="G1" s="77" t="s">
        <v>2</v>
      </c>
      <c r="H1" s="77" t="s">
        <v>2</v>
      </c>
      <c r="I1" s="77" t="s">
        <v>2</v>
      </c>
      <c r="J1" s="77" t="s">
        <v>2</v>
      </c>
      <c r="K1" s="77" t="s">
        <v>2</v>
      </c>
      <c r="L1" s="77" t="s">
        <v>2</v>
      </c>
      <c r="M1" s="77" t="s">
        <v>2</v>
      </c>
      <c r="N1" s="77" t="s">
        <v>2</v>
      </c>
      <c r="O1" s="88" t="s">
        <v>3</v>
      </c>
      <c r="P1" s="77" t="s">
        <v>4</v>
      </c>
      <c r="Q1" s="77" t="s">
        <v>4</v>
      </c>
      <c r="R1" s="77" t="s">
        <v>4</v>
      </c>
      <c r="S1" s="77" t="s">
        <v>4</v>
      </c>
      <c r="T1" s="77" t="s">
        <v>4</v>
      </c>
      <c r="U1" s="77" t="s">
        <v>4</v>
      </c>
      <c r="V1" s="77" t="s">
        <v>4</v>
      </c>
      <c r="W1" s="77" t="s">
        <v>4</v>
      </c>
      <c r="X1" s="77" t="s">
        <v>4</v>
      </c>
      <c r="Y1" s="77" t="s">
        <v>4</v>
      </c>
      <c r="Z1" s="77" t="s">
        <v>4</v>
      </c>
      <c r="AA1" s="77" t="s">
        <v>4</v>
      </c>
      <c r="AB1" s="88" t="s">
        <v>5</v>
      </c>
    </row>
    <row r="2" spans="1:28" s="10" customFormat="1" ht="12">
      <c r="A2" s="10" t="s">
        <v>0</v>
      </c>
      <c r="B2" s="10" t="s">
        <v>1</v>
      </c>
      <c r="C2" s="79">
        <v>1</v>
      </c>
      <c r="D2" s="79">
        <v>2</v>
      </c>
      <c r="E2" s="79">
        <v>3</v>
      </c>
      <c r="F2" s="79">
        <v>4</v>
      </c>
      <c r="G2" s="79">
        <v>5</v>
      </c>
      <c r="H2" s="79">
        <v>6</v>
      </c>
      <c r="I2" s="79">
        <v>7</v>
      </c>
      <c r="J2" s="79">
        <v>8</v>
      </c>
      <c r="K2" s="79">
        <v>9</v>
      </c>
      <c r="L2" s="79">
        <v>10</v>
      </c>
      <c r="M2" s="79">
        <v>11</v>
      </c>
      <c r="N2" s="79">
        <v>12</v>
      </c>
      <c r="O2" s="89"/>
      <c r="P2" s="79">
        <v>1</v>
      </c>
      <c r="Q2" s="79">
        <v>2</v>
      </c>
      <c r="R2" s="79">
        <v>3</v>
      </c>
      <c r="S2" s="79">
        <v>4</v>
      </c>
      <c r="T2" s="79">
        <v>5</v>
      </c>
      <c r="U2" s="79">
        <v>6</v>
      </c>
      <c r="V2" s="79">
        <v>7</v>
      </c>
      <c r="W2" s="79">
        <v>8</v>
      </c>
      <c r="X2" s="79">
        <v>9</v>
      </c>
      <c r="Y2" s="79">
        <v>10</v>
      </c>
      <c r="Z2" s="79">
        <v>11</v>
      </c>
      <c r="AA2" s="79">
        <v>12</v>
      </c>
      <c r="AB2" s="89"/>
    </row>
    <row r="3" spans="2:28" s="28" customFormat="1" ht="12">
      <c r="B3" s="29" t="s">
        <v>29</v>
      </c>
      <c r="D3" s="60">
        <v>440.44</v>
      </c>
      <c r="E3" s="31">
        <v>459.4053965220715</v>
      </c>
      <c r="F3" s="31">
        <v>473.6561505632435</v>
      </c>
      <c r="G3" s="31">
        <v>476.4718904582871</v>
      </c>
      <c r="H3" s="31">
        <v>486.846239222664</v>
      </c>
      <c r="I3" s="31">
        <v>495.7040695780863</v>
      </c>
      <c r="J3" s="31">
        <v>507.6281480210599</v>
      </c>
      <c r="K3" s="31">
        <v>526.4836582992203</v>
      </c>
      <c r="L3" s="31">
        <v>553.4950328307832</v>
      </c>
      <c r="M3" s="31">
        <v>579.7715424730795</v>
      </c>
      <c r="N3" s="31">
        <v>599.7418095063726</v>
      </c>
      <c r="O3" s="32"/>
      <c r="Q3" s="60">
        <v>440.44</v>
      </c>
      <c r="R3" s="31">
        <v>459.4053965220715</v>
      </c>
      <c r="S3" s="31">
        <v>473.6561505632435</v>
      </c>
      <c r="T3" s="31">
        <v>476.4718904582871</v>
      </c>
      <c r="U3" s="31">
        <v>486.846239222664</v>
      </c>
      <c r="V3" s="31">
        <v>495.7040695780863</v>
      </c>
      <c r="W3" s="31">
        <v>507.6281480210599</v>
      </c>
      <c r="X3" s="31">
        <v>526.4836582992203</v>
      </c>
      <c r="Y3" s="31">
        <v>553.4950328307832</v>
      </c>
      <c r="Z3" s="31">
        <v>579.7715424730795</v>
      </c>
      <c r="AA3" s="31">
        <v>599.7418095063726</v>
      </c>
      <c r="AB3" s="59"/>
    </row>
    <row r="4" spans="1:28" ht="12">
      <c r="A4" s="7" t="s">
        <v>6</v>
      </c>
      <c r="B4" s="7">
        <v>2006</v>
      </c>
      <c r="C4" s="9">
        <v>0</v>
      </c>
      <c r="D4" s="9">
        <v>0</v>
      </c>
      <c r="E4" s="9">
        <f>E3*'SO2 Tons'!E3</f>
        <v>163196.98146346724</v>
      </c>
      <c r="F4" s="9">
        <f>F3*'SO2 Tons'!F3</f>
        <v>118404.01863082062</v>
      </c>
      <c r="G4" s="9">
        <f>G3*'SO2 Tons'!G3</f>
        <v>181204.5770126898</v>
      </c>
      <c r="H4" s="9">
        <f>H3*'SO2 Tons'!H3</f>
        <v>186583.35317498952</v>
      </c>
      <c r="I4" s="9">
        <f>I3*'SO2 Tons'!I3</f>
        <v>202051.82579084748</v>
      </c>
      <c r="J4" s="9">
        <f>J3*'SO2 Tons'!J3</f>
        <v>206068.33768730523</v>
      </c>
      <c r="K4" s="9">
        <f>K3*'SO2 Tons'!K3</f>
        <v>200833.8978266143</v>
      </c>
      <c r="L4" s="9">
        <f>L3*'SO2 Tons'!L3</f>
        <v>211408.7267328332</v>
      </c>
      <c r="M4" s="9">
        <f>M3*'SO2 Tons'!M3</f>
        <v>219356.36758457127</v>
      </c>
      <c r="N4" s="9">
        <f>N3*'SO2 Tons'!N3</f>
        <v>241141.66209636343</v>
      </c>
      <c r="O4" s="16">
        <f>SUM(C4:N4)</f>
        <v>1930249.7480005021</v>
      </c>
      <c r="P4" s="9">
        <v>0</v>
      </c>
      <c r="Q4" s="9">
        <v>0</v>
      </c>
      <c r="R4" s="9">
        <f>R3*'SO2 Tons'!R3</f>
        <v>4751.61010617064</v>
      </c>
      <c r="S4" s="9">
        <f>S3*'SO2 Tons'!S3</f>
        <v>7608.722573053573</v>
      </c>
      <c r="T4" s="9">
        <f>T3*'SO2 Tons'!T3</f>
        <v>13454.459623010453</v>
      </c>
      <c r="U4" s="9">
        <f>U3*'SO2 Tons'!U3</f>
        <v>4797.8784676055175</v>
      </c>
      <c r="V4" s="9">
        <f>V3*'SO2 Tons'!V3</f>
        <v>2075.98044844863</v>
      </c>
      <c r="W4" s="9">
        <f>W3*'SO2 Tons'!W3</f>
        <v>2105.3988092126006</v>
      </c>
      <c r="X4" s="9">
        <f>X3*'SO2 Tons'!X3</f>
        <v>7905.32239443976</v>
      </c>
      <c r="Y4" s="9">
        <f>Y3*'SO2 Tons'!Y3</f>
        <v>10773.130186492926</v>
      </c>
      <c r="Z4" s="9">
        <f>Z3*'SO2 Tons'!Z3</f>
        <v>7622.201289811991</v>
      </c>
      <c r="AA4" s="9">
        <f>AA3*'SO2 Tons'!AA3</f>
        <v>1946.1306991244571</v>
      </c>
      <c r="AB4" s="16">
        <f>SUM(P4:AA4)</f>
        <v>63040.83459737055</v>
      </c>
    </row>
    <row r="5" spans="1:28" ht="12">
      <c r="A5" s="7" t="s">
        <v>8</v>
      </c>
      <c r="B5" s="7">
        <v>2006</v>
      </c>
      <c r="C5" s="9">
        <v>0</v>
      </c>
      <c r="D5" s="9">
        <v>0</v>
      </c>
      <c r="E5" s="9">
        <f>E3*'SO2 Tons'!E4</f>
        <v>175551.31410660708</v>
      </c>
      <c r="F5" s="9">
        <f>F3*'SO2 Tons'!F4</f>
        <v>214088.3014223666</v>
      </c>
      <c r="G5" s="9">
        <f>G3*'SO2 Tons'!G4</f>
        <v>22711.214059320784</v>
      </c>
      <c r="H5" s="9">
        <f>H3*'SO2 Tons'!H4</f>
        <v>298469.58685576706</v>
      </c>
      <c r="I5" s="9">
        <f>I3*'SO2 Tons'!I4</f>
        <v>382749.5740709629</v>
      </c>
      <c r="J5" s="9">
        <f>J3*'SO2 Tons'!J4</f>
        <v>420564.13840259105</v>
      </c>
      <c r="K5" s="9">
        <f>K3*'SO2 Tons'!K4</f>
        <v>301384.564398802</v>
      </c>
      <c r="L5" s="9">
        <f>L3*'SO2 Tons'!L4</f>
        <v>191794.26234251252</v>
      </c>
      <c r="M5" s="9">
        <f>M3*'SO2 Tons'!M4</f>
        <v>234220.07074490475</v>
      </c>
      <c r="N5" s="9">
        <f>N3*'SO2 Tons'!N4</f>
        <v>388759.0496010649</v>
      </c>
      <c r="O5" s="16">
        <f>SUM(C5:N5)</f>
        <v>2630292.0760048996</v>
      </c>
      <c r="P5" s="9">
        <v>0</v>
      </c>
      <c r="Q5" s="9">
        <v>0</v>
      </c>
      <c r="R5" s="9">
        <f>R3*'SO2 Tons'!R4</f>
        <v>268932.0608365108</v>
      </c>
      <c r="S5" s="9">
        <f>S3*'SO2 Tons'!S4</f>
        <v>200536.36988017726</v>
      </c>
      <c r="T5" s="9">
        <f>T3*'SO2 Tons'!T4</f>
        <v>26290.451742072626</v>
      </c>
      <c r="U5" s="9">
        <f>U3*'SO2 Tons'!U4</f>
        <v>142766.0216272084</v>
      </c>
      <c r="V5" s="9">
        <f>V3*'SO2 Tons'!V4</f>
        <v>118640.55081749776</v>
      </c>
      <c r="W5" s="9">
        <f>W3*'SO2 Tons'!W4</f>
        <v>152717.85265383695</v>
      </c>
      <c r="X5" s="9">
        <f>X3*'SO2 Tons'!X4</f>
        <v>227708.62072486823</v>
      </c>
      <c r="Y5" s="9">
        <f>Y3*'SO2 Tons'!Y4</f>
        <v>332317.9709359788</v>
      </c>
      <c r="Z5" s="9">
        <f>Z3*'SO2 Tons'!Z4</f>
        <v>336979.90784894855</v>
      </c>
      <c r="AA5" s="9">
        <f>AA3*'SO2 Tons'!AA4</f>
        <v>257093.8736050562</v>
      </c>
      <c r="AB5" s="16">
        <f>SUM(P5:AA5)</f>
        <v>2063983.6806721557</v>
      </c>
    </row>
    <row r="6" spans="1:28" ht="12">
      <c r="A6" s="7" t="s">
        <v>9</v>
      </c>
      <c r="B6" s="7">
        <v>2006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6">
        <f aca="true" t="shared" si="0" ref="O6:O41">SUM(C6:N6)</f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16">
        <v>0</v>
      </c>
    </row>
    <row r="7" spans="1:28" ht="12">
      <c r="A7" s="7" t="s">
        <v>10</v>
      </c>
      <c r="B7" s="7">
        <v>2006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16">
        <f t="shared" si="0"/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16">
        <v>0</v>
      </c>
    </row>
    <row r="8" spans="1:28" ht="12">
      <c r="A8" s="7" t="s">
        <v>11</v>
      </c>
      <c r="B8" s="7">
        <v>2006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6">
        <f t="shared" si="0"/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16">
        <v>0</v>
      </c>
    </row>
    <row r="9" spans="1:28" ht="12">
      <c r="A9" s="7" t="s">
        <v>12</v>
      </c>
      <c r="B9" s="7">
        <v>2006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6">
        <f t="shared" si="0"/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16">
        <v>0</v>
      </c>
    </row>
    <row r="10" spans="1:28" ht="12">
      <c r="A10" s="7" t="s">
        <v>13</v>
      </c>
      <c r="B10" s="7">
        <v>2006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6">
        <f t="shared" si="0"/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16">
        <v>0</v>
      </c>
    </row>
    <row r="11" spans="1:28" ht="12">
      <c r="A11" s="7" t="s">
        <v>14</v>
      </c>
      <c r="B11" s="7">
        <v>2006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6">
        <f t="shared" si="0"/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16">
        <v>0</v>
      </c>
    </row>
    <row r="12" spans="1:28" ht="13.5" thickBot="1">
      <c r="A12" s="7"/>
      <c r="B12" s="14" t="s">
        <v>25</v>
      </c>
      <c r="C12" s="15">
        <f>SUM(C4:C11)</f>
        <v>0</v>
      </c>
      <c r="D12" s="15">
        <f aca="true" t="shared" si="1" ref="D12:AB12">SUM(D4:D11)</f>
        <v>0</v>
      </c>
      <c r="E12" s="15">
        <f t="shared" si="1"/>
        <v>338748.29557007435</v>
      </c>
      <c r="F12" s="15">
        <f t="shared" si="1"/>
        <v>332492.3200531872</v>
      </c>
      <c r="G12" s="15">
        <f t="shared" si="1"/>
        <v>203915.7910720106</v>
      </c>
      <c r="H12" s="15">
        <f t="shared" si="1"/>
        <v>485052.9400307566</v>
      </c>
      <c r="I12" s="15">
        <f t="shared" si="1"/>
        <v>584801.3998618104</v>
      </c>
      <c r="J12" s="15">
        <f t="shared" si="1"/>
        <v>626632.4760898963</v>
      </c>
      <c r="K12" s="15">
        <f t="shared" si="1"/>
        <v>502218.4622254163</v>
      </c>
      <c r="L12" s="15">
        <f t="shared" si="1"/>
        <v>403202.9890753457</v>
      </c>
      <c r="M12" s="15">
        <f t="shared" si="1"/>
        <v>453576.43832947605</v>
      </c>
      <c r="N12" s="15">
        <f t="shared" si="1"/>
        <v>629900.7116974283</v>
      </c>
      <c r="O12" s="17">
        <f t="shared" si="1"/>
        <v>4560541.824005402</v>
      </c>
      <c r="P12" s="15">
        <f t="shared" si="1"/>
        <v>0</v>
      </c>
      <c r="Q12" s="15">
        <f t="shared" si="1"/>
        <v>0</v>
      </c>
      <c r="R12" s="15">
        <f t="shared" si="1"/>
        <v>273683.67094268143</v>
      </c>
      <c r="S12" s="15">
        <f t="shared" si="1"/>
        <v>208145.09245323084</v>
      </c>
      <c r="T12" s="15">
        <f t="shared" si="1"/>
        <v>39744.91136508308</v>
      </c>
      <c r="U12" s="15">
        <f t="shared" si="1"/>
        <v>147563.9000948139</v>
      </c>
      <c r="V12" s="15">
        <f t="shared" si="1"/>
        <v>120716.53126594638</v>
      </c>
      <c r="W12" s="15">
        <f t="shared" si="1"/>
        <v>154823.25146304956</v>
      </c>
      <c r="X12" s="15">
        <f t="shared" si="1"/>
        <v>235613.94311930798</v>
      </c>
      <c r="Y12" s="15">
        <f t="shared" si="1"/>
        <v>343091.10112247174</v>
      </c>
      <c r="Z12" s="15">
        <f t="shared" si="1"/>
        <v>344602.10913876054</v>
      </c>
      <c r="AA12" s="15">
        <f t="shared" si="1"/>
        <v>259040.00430418065</v>
      </c>
      <c r="AB12" s="17">
        <f t="shared" si="1"/>
        <v>2127024.5152695263</v>
      </c>
    </row>
    <row r="13" spans="2:28" ht="12.75" thickTop="1">
      <c r="B13" s="29" t="s">
        <v>29</v>
      </c>
      <c r="C13" s="31">
        <v>226.3562687184998</v>
      </c>
      <c r="D13" s="31">
        <v>249.4523902625357</v>
      </c>
      <c r="E13" s="31">
        <v>260.65258958487135</v>
      </c>
      <c r="F13" s="31">
        <v>260.65258958487135</v>
      </c>
      <c r="G13" s="31">
        <v>281.6820732142471</v>
      </c>
      <c r="H13" s="31">
        <v>297.3042878554581</v>
      </c>
      <c r="I13" s="31">
        <v>312.7088116898203</v>
      </c>
      <c r="J13" s="31">
        <v>331.50192332705257</v>
      </c>
      <c r="K13" s="31">
        <v>353.2279432643594</v>
      </c>
      <c r="L13" s="31">
        <v>378.6396383237892</v>
      </c>
      <c r="M13" s="31">
        <v>405.80988886573346</v>
      </c>
      <c r="N13" s="31">
        <v>431.368456365595</v>
      </c>
      <c r="O13" s="16"/>
      <c r="P13" s="31">
        <v>226.3562687184998</v>
      </c>
      <c r="Q13" s="31">
        <v>249.4523902625357</v>
      </c>
      <c r="R13" s="31">
        <v>260.65258958487135</v>
      </c>
      <c r="S13" s="31">
        <v>260.65258958487135</v>
      </c>
      <c r="T13" s="31">
        <v>281.6820732142471</v>
      </c>
      <c r="U13" s="31">
        <v>297.3042878554581</v>
      </c>
      <c r="V13" s="31">
        <v>312.7088116898203</v>
      </c>
      <c r="W13" s="31">
        <v>331.50192332705257</v>
      </c>
      <c r="X13" s="31">
        <v>353.2279432643594</v>
      </c>
      <c r="Y13" s="31">
        <v>378.6396383237892</v>
      </c>
      <c r="Z13" s="31">
        <v>405.80988886573346</v>
      </c>
      <c r="AA13" s="31">
        <v>431.368456365595</v>
      </c>
      <c r="AB13" s="16"/>
    </row>
    <row r="14" spans="1:28" ht="12">
      <c r="A14" s="7" t="s">
        <v>6</v>
      </c>
      <c r="B14" s="7">
        <v>2007</v>
      </c>
      <c r="C14" s="9">
        <f>C13*'SO2 Tons'!C11</f>
        <v>95613.76209449342</v>
      </c>
      <c r="D14" s="9">
        <f>D13*'SO2 Tons'!D11</f>
        <v>92911.1816897769</v>
      </c>
      <c r="E14" s="9">
        <f>E13*'SO2 Tons'!E11</f>
        <v>55563.2663062447</v>
      </c>
      <c r="F14" s="9">
        <f>F13*'SO2 Tons'!F11</f>
        <v>0</v>
      </c>
      <c r="G14" s="9">
        <f>G13*'SO2 Tons'!G11</f>
        <v>83556.39919788578</v>
      </c>
      <c r="H14" s="9">
        <f>H13*'SO2 Tons'!H11</f>
        <v>117203.99534282477</v>
      </c>
      <c r="I14" s="9">
        <f>I13*'SO2 Tons'!I11</f>
        <v>130499.06622625024</v>
      </c>
      <c r="J14" s="9">
        <f>J13*'SO2 Tons'!J11</f>
        <v>137188.14773752048</v>
      </c>
      <c r="K14" s="9">
        <f>K13*'SO2 Tons'!K11</f>
        <v>135648.13507819013</v>
      </c>
      <c r="L14" s="9">
        <f>L13*'SO2 Tons'!L11</f>
        <v>147276.65267597785</v>
      </c>
      <c r="M14" s="9">
        <f>M13*'SO2 Tons'!M11</f>
        <v>157220.91600874276</v>
      </c>
      <c r="N14" s="9">
        <f>N13*'SO2 Tons'!N11</f>
        <v>182736.30667038218</v>
      </c>
      <c r="O14" s="16">
        <f t="shared" si="0"/>
        <v>1335417.8290282893</v>
      </c>
      <c r="P14" s="9">
        <f>P13*'SO2 Tons'!P11</f>
        <v>2436.383116210523</v>
      </c>
      <c r="Q14" s="9">
        <f>Q13*'SO2 Tons'!Q11</f>
        <v>3763.468930511626</v>
      </c>
      <c r="R14" s="9">
        <f>R13*'SO2 Tons'!R11</f>
        <v>2163.2871435368256</v>
      </c>
      <c r="S14" s="9">
        <f>S13*'SO2 Tons'!S11</f>
        <v>0</v>
      </c>
      <c r="T14" s="9">
        <f>T13*'SO2 Tons'!T11</f>
        <v>12484.995206552629</v>
      </c>
      <c r="U14" s="9">
        <f>U13*'SO2 Tons'!U11</f>
        <v>6308.78963605616</v>
      </c>
      <c r="V14" s="9">
        <f>V13*'SO2 Tons'!V11</f>
        <v>5843.42500206846</v>
      </c>
      <c r="W14" s="9">
        <f>W13*'SO2 Tons'!W11</f>
        <v>6868.701391044783</v>
      </c>
      <c r="X14" s="9">
        <f>X13*'SO2 Tons'!X11</f>
        <v>11484.727475297112</v>
      </c>
      <c r="Y14" s="9">
        <f>Y13*'SO2 Tons'!Y11</f>
        <v>13581.30058074339</v>
      </c>
      <c r="Z14" s="9">
        <f>Z13*'SO2 Tons'!Z11</f>
        <v>12121.921160564701</v>
      </c>
      <c r="AA14" s="9">
        <f>AA13*'SO2 Tons'!AA11</f>
        <v>4358.740591147241</v>
      </c>
      <c r="AB14" s="16">
        <f>SUM(P14:AA14)</f>
        <v>81415.74023373346</v>
      </c>
    </row>
    <row r="15" spans="1:28" ht="12">
      <c r="A15" s="7" t="s">
        <v>8</v>
      </c>
      <c r="B15" s="7">
        <v>2007</v>
      </c>
      <c r="C15" s="9">
        <f>C13*'SO2 Tons'!C12</f>
        <v>154997.70714133928</v>
      </c>
      <c r="D15" s="9">
        <f>D13*'SO2 Tons'!D12</f>
        <v>131809.75937256686</v>
      </c>
      <c r="E15" s="9">
        <f>E13*'SO2 Tons'!E12</f>
        <v>182956.640777011</v>
      </c>
      <c r="F15" s="9">
        <f>F13*'SO2 Tons'!F12</f>
        <v>233958.66773007152</v>
      </c>
      <c r="G15" s="9">
        <f>G13*'SO2 Tons'!G12</f>
        <v>163285.75548492422</v>
      </c>
      <c r="H15" s="9">
        <f>H13*'SO2 Tons'!H12</f>
        <v>177781.49168131547</v>
      </c>
      <c r="I15" s="9">
        <f>I13*'SO2 Tons'!I12</f>
        <v>219103.8681292676</v>
      </c>
      <c r="J15" s="9">
        <f>J13*'SO2 Tons'!J12</f>
        <v>232162.46619246452</v>
      </c>
      <c r="K15" s="9">
        <f>K13*'SO2 Tons'!K12</f>
        <v>180185.2896084184</v>
      </c>
      <c r="L15" s="9">
        <f>L13*'SO2 Tons'!L12</f>
        <v>140818.12011255688</v>
      </c>
      <c r="M15" s="9">
        <f>M13*'SO2 Tons'!M12</f>
        <v>153392.40721033196</v>
      </c>
      <c r="N15" s="9">
        <f>N13*'SO2 Tons'!N12</f>
        <v>241578.20649080514</v>
      </c>
      <c r="O15" s="16">
        <f t="shared" si="0"/>
        <v>2212030.3799310727</v>
      </c>
      <c r="P15" s="9">
        <f>P13*'SO2 Tons'!P12</f>
        <v>116934.23542025866</v>
      </c>
      <c r="Q15" s="9">
        <f>Q13*'SO2 Tons'!Q12</f>
        <v>140998.81849010894</v>
      </c>
      <c r="R15" s="9">
        <f>R13*'SO2 Tons'!R12</f>
        <v>68422.78827762404</v>
      </c>
      <c r="S15" s="9">
        <f>S13*'SO2 Tons'!S12</f>
        <v>0</v>
      </c>
      <c r="T15" s="9">
        <f>T13*'SO2 Tons'!T12</f>
        <v>118996.78868359076</v>
      </c>
      <c r="U15" s="9">
        <f>U13*'SO2 Tons'!U12</f>
        <v>92894.14716108372</v>
      </c>
      <c r="V15" s="9">
        <f>V13*'SO2 Tons'!V12</f>
        <v>92108.53472384218</v>
      </c>
      <c r="W15" s="9">
        <f>W13*'SO2 Tons'!W12</f>
        <v>112234.499922549</v>
      </c>
      <c r="X15" s="9">
        <f>X13*'SO2 Tons'!X12</f>
        <v>125985.82604681124</v>
      </c>
      <c r="Y15" s="9">
        <f>Y13*'SO2 Tons'!Y12</f>
        <v>150958.72325432685</v>
      </c>
      <c r="Z15" s="9">
        <f>Z13*'SO2 Tons'!Z12</f>
        <v>170629.15065984987</v>
      </c>
      <c r="AA15" s="9">
        <f>AA13*'SO2 Tons'!AA12</f>
        <v>170668.02274995804</v>
      </c>
      <c r="AB15" s="16">
        <f>SUM(P15:AA15)</f>
        <v>1360831.5353900036</v>
      </c>
    </row>
    <row r="16" spans="1:28" ht="12">
      <c r="A16" s="7" t="s">
        <v>9</v>
      </c>
      <c r="B16" s="7">
        <v>2007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6">
        <f t="shared" si="0"/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16">
        <v>0</v>
      </c>
    </row>
    <row r="17" spans="1:28" ht="12">
      <c r="A17" s="7" t="s">
        <v>10</v>
      </c>
      <c r="B17" s="7">
        <v>2007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6">
        <f t="shared" si="0"/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16">
        <v>0</v>
      </c>
    </row>
    <row r="18" spans="1:28" ht="12">
      <c r="A18" s="7" t="s">
        <v>11</v>
      </c>
      <c r="B18" s="7">
        <v>2007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6">
        <f t="shared" si="0"/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16">
        <v>0</v>
      </c>
    </row>
    <row r="19" spans="1:28" ht="12">
      <c r="A19" s="7" t="s">
        <v>12</v>
      </c>
      <c r="B19" s="7">
        <v>2007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6">
        <f t="shared" si="0"/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16">
        <v>0</v>
      </c>
    </row>
    <row r="20" spans="1:28" ht="12">
      <c r="A20" s="7" t="s">
        <v>13</v>
      </c>
      <c r="B20" s="7">
        <v>2007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6">
        <f t="shared" si="0"/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16">
        <v>0</v>
      </c>
    </row>
    <row r="21" spans="1:28" ht="12">
      <c r="A21" s="7" t="s">
        <v>14</v>
      </c>
      <c r="B21" s="7">
        <v>2007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6">
        <f t="shared" si="0"/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16">
        <v>0</v>
      </c>
    </row>
    <row r="22" spans="1:28" ht="13.5" thickBot="1">
      <c r="A22" s="7"/>
      <c r="B22" s="14" t="s">
        <v>25</v>
      </c>
      <c r="C22" s="15">
        <f>SUM(C14:C21)</f>
        <v>250611.4692358327</v>
      </c>
      <c r="D22" s="15">
        <f aca="true" t="shared" si="2" ref="D22:AB22">SUM(D14:D21)</f>
        <v>224720.94106234377</v>
      </c>
      <c r="E22" s="15">
        <f t="shared" si="2"/>
        <v>238519.9070832557</v>
      </c>
      <c r="F22" s="15">
        <f t="shared" si="2"/>
        <v>233958.66773007152</v>
      </c>
      <c r="G22" s="15">
        <f t="shared" si="2"/>
        <v>246842.15468281</v>
      </c>
      <c r="H22" s="15">
        <f t="shared" si="2"/>
        <v>294985.48702414025</v>
      </c>
      <c r="I22" s="15">
        <f t="shared" si="2"/>
        <v>349602.93435551785</v>
      </c>
      <c r="J22" s="15">
        <f t="shared" si="2"/>
        <v>369350.613929985</v>
      </c>
      <c r="K22" s="15">
        <f t="shared" si="2"/>
        <v>315833.4246866085</v>
      </c>
      <c r="L22" s="15">
        <f t="shared" si="2"/>
        <v>288094.77278853476</v>
      </c>
      <c r="M22" s="15">
        <f t="shared" si="2"/>
        <v>310613.32321907475</v>
      </c>
      <c r="N22" s="15">
        <f t="shared" si="2"/>
        <v>424314.5131611873</v>
      </c>
      <c r="O22" s="17">
        <f t="shared" si="2"/>
        <v>3547448.208959362</v>
      </c>
      <c r="P22" s="15">
        <f t="shared" si="2"/>
        <v>119370.61853646918</v>
      </c>
      <c r="Q22" s="15">
        <f t="shared" si="2"/>
        <v>144762.28742062056</v>
      </c>
      <c r="R22" s="15">
        <f t="shared" si="2"/>
        <v>70586.07542116087</v>
      </c>
      <c r="S22" s="15">
        <f t="shared" si="2"/>
        <v>0</v>
      </c>
      <c r="T22" s="15">
        <f t="shared" si="2"/>
        <v>131481.7838901434</v>
      </c>
      <c r="U22" s="15">
        <f t="shared" si="2"/>
        <v>99202.93679713988</v>
      </c>
      <c r="V22" s="15">
        <f t="shared" si="2"/>
        <v>97951.95972591064</v>
      </c>
      <c r="W22" s="15">
        <f t="shared" si="2"/>
        <v>119103.20131359379</v>
      </c>
      <c r="X22" s="15">
        <f t="shared" si="2"/>
        <v>137470.55352210836</v>
      </c>
      <c r="Y22" s="15">
        <f t="shared" si="2"/>
        <v>164540.02383507023</v>
      </c>
      <c r="Z22" s="15">
        <f t="shared" si="2"/>
        <v>182751.07182041457</v>
      </c>
      <c r="AA22" s="15">
        <f t="shared" si="2"/>
        <v>175026.76334110528</v>
      </c>
      <c r="AB22" s="17">
        <f t="shared" si="2"/>
        <v>1442247.2756237371</v>
      </c>
    </row>
    <row r="23" spans="2:28" ht="12.75" thickTop="1">
      <c r="B23" s="29" t="s">
        <v>29</v>
      </c>
      <c r="C23" s="31">
        <v>126.21418927303999</v>
      </c>
      <c r="D23" s="31">
        <v>141.11943296199635</v>
      </c>
      <c r="E23" s="31">
        <v>151.48977701261583</v>
      </c>
      <c r="F23" s="31">
        <v>155.64305371227485</v>
      </c>
      <c r="G23" s="31">
        <v>169.96095172881616</v>
      </c>
      <c r="H23" s="31">
        <v>178.78454330681475</v>
      </c>
      <c r="I23" s="31">
        <v>187.82048269582307</v>
      </c>
      <c r="J23" s="31">
        <v>198.2504213897373</v>
      </c>
      <c r="K23" s="31">
        <v>208.96995052281892</v>
      </c>
      <c r="L23" s="31">
        <v>223.51811151145802</v>
      </c>
      <c r="M23" s="31">
        <v>238.79441194726482</v>
      </c>
      <c r="N23" s="31">
        <v>252.34866373119294</v>
      </c>
      <c r="O23" s="16"/>
      <c r="P23" s="31">
        <v>226.3562687184998</v>
      </c>
      <c r="Q23" s="31">
        <v>249.4523902625357</v>
      </c>
      <c r="R23" s="31">
        <v>260.65258958487135</v>
      </c>
      <c r="S23" s="31">
        <v>260.65258958487135</v>
      </c>
      <c r="T23" s="31">
        <v>281.6820732142471</v>
      </c>
      <c r="U23" s="31">
        <v>297.3042878554581</v>
      </c>
      <c r="V23" s="31">
        <v>312.7088116898203</v>
      </c>
      <c r="W23" s="31">
        <v>331.50192332705257</v>
      </c>
      <c r="X23" s="31">
        <v>353.2279432643594</v>
      </c>
      <c r="Y23" s="31">
        <v>378.6396383237892</v>
      </c>
      <c r="Z23" s="31">
        <v>405.80988886573346</v>
      </c>
      <c r="AA23" s="31">
        <v>431.368456365595</v>
      </c>
      <c r="AB23" s="16"/>
    </row>
    <row r="24" spans="1:28" ht="12">
      <c r="A24" s="7" t="s">
        <v>6</v>
      </c>
      <c r="B24" s="7">
        <v>2008</v>
      </c>
      <c r="C24" s="9">
        <f>C23*'SO2 Tons'!C19</f>
        <v>54928.15960792278</v>
      </c>
      <c r="D24" s="9">
        <f>D23*'SO2 Tons'!D19</f>
        <v>54882.20471229219</v>
      </c>
      <c r="E24" s="9">
        <f>E23*'SO2 Tons'!E19</f>
        <v>64135.18017750984</v>
      </c>
      <c r="F24" s="9">
        <f>F23*'SO2 Tons'!F19</f>
        <v>41626.419562863295</v>
      </c>
      <c r="G24" s="9">
        <f>G23*'SO2 Tons'!G19</f>
        <v>64991.62627097802</v>
      </c>
      <c r="H24" s="9">
        <f>H23*'SO2 Tons'!H19</f>
        <v>72084.54010958056</v>
      </c>
      <c r="I24" s="9">
        <f>I23*'SO2 Tons'!I19</f>
        <v>80287.38552942347</v>
      </c>
      <c r="J24" s="9">
        <f>J23*'SO2 Tons'!J19</f>
        <v>84442.47338943413</v>
      </c>
      <c r="K24" s="9">
        <f>K23*'SO2 Tons'!K19</f>
        <v>82018.44803130231</v>
      </c>
      <c r="L24" s="9">
        <f>L23*'SO2 Tons'!L19</f>
        <v>87220.976834748</v>
      </c>
      <c r="M24" s="9">
        <f>M23*'SO2 Tons'!M19</f>
        <v>93929.35708245532</v>
      </c>
      <c r="N24" s="9">
        <f>N23*'SO2 Tons'!N19</f>
        <v>109079.29439297297</v>
      </c>
      <c r="O24" s="16">
        <f t="shared" si="0"/>
        <v>889626.0657014829</v>
      </c>
      <c r="P24" s="9">
        <f>P23*'SO2 Tons'!P19</f>
        <v>2371.4785428525656</v>
      </c>
      <c r="Q24" s="9">
        <f>Q23*'SO2 Tons'!Q19</f>
        <v>5827.1937484603895</v>
      </c>
      <c r="R24" s="9">
        <f>R23*'SO2 Tons'!R19</f>
        <v>5296.9088487239205</v>
      </c>
      <c r="S24" s="9">
        <f>S23*'SO2 Tons'!S19</f>
        <v>6345.016644227806</v>
      </c>
      <c r="T24" s="9">
        <f>T23*'SO2 Tons'!T19</f>
        <v>16398.97462652797</v>
      </c>
      <c r="U24" s="9">
        <f>U23*'SO2 Tons'!U19</f>
        <v>6034.658893042291</v>
      </c>
      <c r="V24" s="9">
        <f>V23*'SO2 Tons'!V19</f>
        <v>5844.060334231755</v>
      </c>
      <c r="W24" s="9">
        <f>W23*'SO2 Tons'!W19</f>
        <v>6558.315312456222</v>
      </c>
      <c r="X24" s="9">
        <f>X23*'SO2 Tons'!X19</f>
        <v>11939.338002012913</v>
      </c>
      <c r="Y24" s="9">
        <f>Y23*'SO2 Tons'!Y19</f>
        <v>15758.914522382636</v>
      </c>
      <c r="Z24" s="9">
        <f>Z23*'SO2 Tons'!Z19</f>
        <v>11022.638333957715</v>
      </c>
      <c r="AA24" s="9">
        <f>AA23*'SO2 Tons'!AA19</f>
        <v>4696.59375473125</v>
      </c>
      <c r="AB24" s="16">
        <f>SUM(P24:AA24)</f>
        <v>98094.09156360744</v>
      </c>
    </row>
    <row r="25" spans="1:28" ht="12">
      <c r="A25" s="7" t="s">
        <v>8</v>
      </c>
      <c r="B25" s="7">
        <v>2008</v>
      </c>
      <c r="C25" s="9">
        <f>C23*'SO2 Tons'!C20</f>
        <v>73723.7857816654</v>
      </c>
      <c r="D25" s="9">
        <f>D23*'SO2 Tons'!D20</f>
        <v>58477.01102712519</v>
      </c>
      <c r="E25" s="9">
        <f>E23*'SO2 Tons'!E20</f>
        <v>44251.37835404533</v>
      </c>
      <c r="F25" s="9">
        <f>F23*'SO2 Tons'!F20</f>
        <v>56250.98273630491</v>
      </c>
      <c r="G25" s="9">
        <f>G23*'SO2 Tons'!G20</f>
        <v>61512.99964933335</v>
      </c>
      <c r="H25" s="9">
        <f>H23*'SO2 Tons'!H20</f>
        <v>93063.2234778545</v>
      </c>
      <c r="I25" s="9">
        <f>I23*'SO2 Tons'!I20</f>
        <v>113376.28635635784</v>
      </c>
      <c r="J25" s="9">
        <f>J23*'SO2 Tons'!J20</f>
        <v>118665.56355284255</v>
      </c>
      <c r="K25" s="9">
        <f>K23*'SO2 Tons'!K20</f>
        <v>86211.67492737397</v>
      </c>
      <c r="L25" s="9">
        <f>L23*'SO2 Tons'!L20</f>
        <v>82634.8058689283</v>
      </c>
      <c r="M25" s="9">
        <f>M23*'SO2 Tons'!M20</f>
        <v>86044.60142109827</v>
      </c>
      <c r="N25" s="9">
        <f>N23*'SO2 Tons'!N20</f>
        <v>132912.62954897172</v>
      </c>
      <c r="O25" s="16">
        <f t="shared" si="0"/>
        <v>1007124.9427019013</v>
      </c>
      <c r="P25" s="9">
        <f>P23*'SO2 Tons'!P20</f>
        <v>96042.11066221083</v>
      </c>
      <c r="Q25" s="9">
        <f>Q23*'SO2 Tons'!Q20</f>
        <v>126972.6883121449</v>
      </c>
      <c r="R25" s="9">
        <f>R23*'SO2 Tons'!R20</f>
        <v>89590.48427024888</v>
      </c>
      <c r="S25" s="9">
        <f>S23*'SO2 Tons'!S20</f>
        <v>30778.593051073145</v>
      </c>
      <c r="T25" s="9">
        <f>T23*'SO2 Tons'!T20</f>
        <v>121096.93751435407</v>
      </c>
      <c r="U25" s="9">
        <f>U23*'SO2 Tons'!U20</f>
        <v>81684.81467750962</v>
      </c>
      <c r="V25" s="9">
        <f>V23*'SO2 Tons'!V20</f>
        <v>86019.27247413105</v>
      </c>
      <c r="W25" s="9">
        <f>W23*'SO2 Tons'!W20</f>
        <v>102221.45842986762</v>
      </c>
      <c r="X25" s="9">
        <f>X23*'SO2 Tons'!X20</f>
        <v>103176.95598511727</v>
      </c>
      <c r="Y25" s="9">
        <f>Y23*'SO2 Tons'!Y20</f>
        <v>148561.73721262667</v>
      </c>
      <c r="Z25" s="9">
        <f>Z23*'SO2 Tons'!Z20</f>
        <v>170856.70662307512</v>
      </c>
      <c r="AA25" s="9">
        <f>AA23*'SO2 Tons'!AA20</f>
        <v>163405.52873357545</v>
      </c>
      <c r="AB25" s="16">
        <f>SUM(P25:AA25)</f>
        <v>1320407.2879459346</v>
      </c>
    </row>
    <row r="26" spans="1:28" ht="12">
      <c r="A26" s="7" t="s">
        <v>9</v>
      </c>
      <c r="B26" s="7">
        <v>2008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6">
        <f t="shared" si="0"/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6">
        <v>0</v>
      </c>
    </row>
    <row r="27" spans="1:28" ht="12">
      <c r="A27" s="7" t="s">
        <v>10</v>
      </c>
      <c r="B27" s="7">
        <v>2008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6">
        <f t="shared" si="0"/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16">
        <v>0</v>
      </c>
    </row>
    <row r="28" spans="1:28" ht="12">
      <c r="A28" s="7" t="s">
        <v>11</v>
      </c>
      <c r="B28" s="7">
        <v>2008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6">
        <f t="shared" si="0"/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6">
        <v>0</v>
      </c>
    </row>
    <row r="29" spans="1:28" ht="12">
      <c r="A29" s="7" t="s">
        <v>12</v>
      </c>
      <c r="B29" s="7">
        <v>2008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6">
        <f t="shared" si="0"/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16">
        <v>0</v>
      </c>
    </row>
    <row r="30" spans="1:28" ht="12">
      <c r="A30" s="7" t="s">
        <v>13</v>
      </c>
      <c r="B30" s="7">
        <v>2008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6">
        <f t="shared" si="0"/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16">
        <v>0</v>
      </c>
    </row>
    <row r="31" spans="1:28" ht="12">
      <c r="A31" s="7" t="s">
        <v>14</v>
      </c>
      <c r="B31" s="7">
        <v>2008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6">
        <f t="shared" si="0"/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16">
        <v>0</v>
      </c>
    </row>
    <row r="32" spans="1:28" ht="13.5" thickBot="1">
      <c r="A32" s="7"/>
      <c r="B32" s="14" t="s">
        <v>25</v>
      </c>
      <c r="C32" s="15">
        <f>SUM(C24:C31)</f>
        <v>128651.94538958819</v>
      </c>
      <c r="D32" s="15">
        <f aca="true" t="shared" si="3" ref="D32:AB32">SUM(D24:D31)</f>
        <v>113359.21573941738</v>
      </c>
      <c r="E32" s="15">
        <f t="shared" si="3"/>
        <v>108386.55853155517</v>
      </c>
      <c r="F32" s="15">
        <f t="shared" si="3"/>
        <v>97877.4022991682</v>
      </c>
      <c r="G32" s="15">
        <f t="shared" si="3"/>
        <v>126504.62592031137</v>
      </c>
      <c r="H32" s="15">
        <f t="shared" si="3"/>
        <v>165147.76358743507</v>
      </c>
      <c r="I32" s="15">
        <f t="shared" si="3"/>
        <v>193663.6718857813</v>
      </c>
      <c r="J32" s="15">
        <f t="shared" si="3"/>
        <v>203108.0369422767</v>
      </c>
      <c r="K32" s="15">
        <f t="shared" si="3"/>
        <v>168230.12295867628</v>
      </c>
      <c r="L32" s="15">
        <f t="shared" si="3"/>
        <v>169855.78270367632</v>
      </c>
      <c r="M32" s="15">
        <f t="shared" si="3"/>
        <v>179973.9585035536</v>
      </c>
      <c r="N32" s="15">
        <f t="shared" si="3"/>
        <v>241991.92394194467</v>
      </c>
      <c r="O32" s="17">
        <f t="shared" si="3"/>
        <v>1896751.0084033841</v>
      </c>
      <c r="P32" s="15">
        <f t="shared" si="3"/>
        <v>98413.5892050634</v>
      </c>
      <c r="Q32" s="15">
        <f t="shared" si="3"/>
        <v>132799.8820606053</v>
      </c>
      <c r="R32" s="15">
        <f t="shared" si="3"/>
        <v>94887.3931189728</v>
      </c>
      <c r="S32" s="15">
        <f t="shared" si="3"/>
        <v>37123.609695300955</v>
      </c>
      <c r="T32" s="15">
        <f t="shared" si="3"/>
        <v>137495.91214088205</v>
      </c>
      <c r="U32" s="15">
        <f t="shared" si="3"/>
        <v>87719.47357055191</v>
      </c>
      <c r="V32" s="15">
        <f t="shared" si="3"/>
        <v>91863.33280836281</v>
      </c>
      <c r="W32" s="15">
        <f t="shared" si="3"/>
        <v>108779.77374232384</v>
      </c>
      <c r="X32" s="15">
        <f t="shared" si="3"/>
        <v>115116.29398713018</v>
      </c>
      <c r="Y32" s="15">
        <f t="shared" si="3"/>
        <v>164320.6517350093</v>
      </c>
      <c r="Z32" s="15">
        <f t="shared" si="3"/>
        <v>181879.34495703282</v>
      </c>
      <c r="AA32" s="15">
        <f t="shared" si="3"/>
        <v>168102.12248830672</v>
      </c>
      <c r="AB32" s="17">
        <f t="shared" si="3"/>
        <v>1418501.379509542</v>
      </c>
    </row>
    <row r="33" spans="2:28" ht="12.75" thickTop="1">
      <c r="B33" s="29" t="s">
        <v>29</v>
      </c>
      <c r="C33" s="31">
        <v>144.55127875011524</v>
      </c>
      <c r="D33" s="31">
        <v>154.50662347564358</v>
      </c>
      <c r="E33" s="31">
        <v>164.67911777732604</v>
      </c>
      <c r="F33" s="31">
        <v>168.97364480180298</v>
      </c>
      <c r="G33" s="31">
        <v>180.23960453544862</v>
      </c>
      <c r="H33" s="31">
        <v>186.73483134046765</v>
      </c>
      <c r="I33" s="31">
        <v>193.62708081315225</v>
      </c>
      <c r="J33" s="31">
        <v>201.5602574722698</v>
      </c>
      <c r="K33" s="31">
        <v>210.41081192878687</v>
      </c>
      <c r="L33" s="31">
        <v>222.36141070615543</v>
      </c>
      <c r="M33" s="31">
        <v>234.45455744180438</v>
      </c>
      <c r="N33" s="31">
        <v>244.85439943743543</v>
      </c>
      <c r="O33" s="16"/>
      <c r="P33" s="31">
        <v>144.55127875011524</v>
      </c>
      <c r="Q33" s="31">
        <v>154.50662347564358</v>
      </c>
      <c r="R33" s="31">
        <v>164.67911777732604</v>
      </c>
      <c r="S33" s="31">
        <v>168.97364480180298</v>
      </c>
      <c r="T33" s="31">
        <v>180.23960453544862</v>
      </c>
      <c r="U33" s="31">
        <v>186.73483134046765</v>
      </c>
      <c r="V33" s="31">
        <v>193.62708081315225</v>
      </c>
      <c r="W33" s="31">
        <v>201.5602574722698</v>
      </c>
      <c r="X33" s="31">
        <v>210.41081192878687</v>
      </c>
      <c r="Y33" s="31">
        <v>222.36141070615543</v>
      </c>
      <c r="Z33" s="31">
        <v>234.45455744180438</v>
      </c>
      <c r="AA33" s="31">
        <v>244.85439943743543</v>
      </c>
      <c r="AB33" s="16"/>
    </row>
    <row r="34" spans="1:28" ht="12">
      <c r="A34" s="7" t="s">
        <v>6</v>
      </c>
      <c r="B34" s="7">
        <v>2009</v>
      </c>
      <c r="C34" s="9">
        <f>C33*'SO2 Tons'!C27</f>
        <v>65268.18109523786</v>
      </c>
      <c r="D34" s="9">
        <f>D33*'SO2 Tons'!D27</f>
        <v>61002.55611619534</v>
      </c>
      <c r="E34" s="9">
        <f>E33*'SO2 Tons'!E27</f>
        <v>62933.661689483226</v>
      </c>
      <c r="F34" s="9">
        <f>F33*'SO2 Tons'!F27</f>
        <v>24426.01395984816</v>
      </c>
      <c r="G34" s="9">
        <f>G33*'SO2 Tons'!G27</f>
        <v>70744.82859802374</v>
      </c>
      <c r="H34" s="9">
        <f>H33*'SO2 Tons'!H27</f>
        <v>77529.35090345769</v>
      </c>
      <c r="I34" s="9">
        <f>I33*'SO2 Tons'!I27</f>
        <v>84660.3875945225</v>
      </c>
      <c r="J34" s="9">
        <f>J33*'SO2 Tons'!J27</f>
        <v>87837.71719653078</v>
      </c>
      <c r="K34" s="9">
        <f>K33*'SO2 Tons'!K27</f>
        <v>84130.53466241204</v>
      </c>
      <c r="L34" s="9">
        <f>L33*'SO2 Tons'!L27</f>
        <v>92627.61345688798</v>
      </c>
      <c r="M34" s="9">
        <f>M33*'SO2 Tons'!M27</f>
        <v>95787.23655914674</v>
      </c>
      <c r="N34" s="9">
        <f>N33*'SO2 Tons'!N27</f>
        <v>108441.57716877022</v>
      </c>
      <c r="O34" s="16">
        <f t="shared" si="0"/>
        <v>915389.6590005163</v>
      </c>
      <c r="P34" s="9">
        <f>P33*'SO2 Tons'!P27</f>
        <v>1340.4337825925115</v>
      </c>
      <c r="Q34" s="9">
        <f>Q33*'SO2 Tons'!Q27</f>
        <v>2340.3432439120106</v>
      </c>
      <c r="R34" s="9">
        <f>R33*'SO2 Tons'!R27</f>
        <v>2443.4561928823005</v>
      </c>
      <c r="S34" s="9">
        <f>S33*'SO2 Tons'!S27</f>
        <v>2466.3822046008463</v>
      </c>
      <c r="T34" s="9">
        <f>T33*'SO2 Tons'!T27</f>
        <v>10435.494886850018</v>
      </c>
      <c r="U34" s="9">
        <f>U33*'SO2 Tons'!U27</f>
        <v>3876.339115012586</v>
      </c>
      <c r="V34" s="9">
        <f>V33*'SO2 Tons'!V27</f>
        <v>3526.6711354617114</v>
      </c>
      <c r="W34" s="9">
        <f>W33*'SO2 Tons'!W27</f>
        <v>3950.033385487173</v>
      </c>
      <c r="X34" s="9">
        <f>X33*'SO2 Tons'!X27</f>
        <v>7416.5722594321505</v>
      </c>
      <c r="Y34" s="9">
        <f>Y33*'SO2 Tons'!Y27</f>
        <v>7729.130310070169</v>
      </c>
      <c r="Z34" s="9">
        <f>Z33*'SO2 Tons'!Z27</f>
        <v>6761.063670833372</v>
      </c>
      <c r="AA34" s="9">
        <f>AA33*'SO2 Tons'!AA27</f>
        <v>2586.2822949156716</v>
      </c>
      <c r="AB34" s="16">
        <f>SUM(P34:AA34)</f>
        <v>54872.20248205051</v>
      </c>
    </row>
    <row r="35" spans="1:28" ht="12">
      <c r="A35" s="7" t="s">
        <v>8</v>
      </c>
      <c r="B35" s="7">
        <v>2009</v>
      </c>
      <c r="C35" s="9">
        <f>C33*'SO2 Tons'!C28</f>
        <v>84194.7156874046</v>
      </c>
      <c r="D35" s="9">
        <f>D33*'SO2 Tons'!D28</f>
        <v>67114.00376834674</v>
      </c>
      <c r="E35" s="9">
        <f>E33*'SO2 Tons'!E28</f>
        <v>77020.99077558074</v>
      </c>
      <c r="F35" s="9">
        <f>F33*'SO2 Tons'!F28</f>
        <v>108907.97845870316</v>
      </c>
      <c r="G35" s="9">
        <f>G33*'SO2 Tons'!G28</f>
        <v>63459.3481582644</v>
      </c>
      <c r="H35" s="9">
        <f>H33*'SO2 Tons'!H28</f>
        <v>93245.06896681093</v>
      </c>
      <c r="I35" s="9">
        <f>I33*'SO2 Tons'!I28</f>
        <v>114183.1512810539</v>
      </c>
      <c r="J35" s="9">
        <f>J33*'SO2 Tons'!J28</f>
        <v>117206.67383814305</v>
      </c>
      <c r="K35" s="9">
        <f>K33*'SO2 Tons'!K28</f>
        <v>87158.3541441782</v>
      </c>
      <c r="L35" s="9">
        <f>L33*'SO2 Tons'!L28</f>
        <v>78116.98718472358</v>
      </c>
      <c r="M35" s="9">
        <f>M33*'SO2 Tons'!M28</f>
        <v>87720.2500314999</v>
      </c>
      <c r="N35" s="9">
        <f>N33*'SO2 Tons'!N28</f>
        <v>132197.36512495662</v>
      </c>
      <c r="O35" s="16">
        <f t="shared" si="0"/>
        <v>1110524.887419666</v>
      </c>
      <c r="P35" s="9">
        <f>P33*'SO2 Tons'!P28</f>
        <v>59380.851305276534</v>
      </c>
      <c r="Q35" s="9">
        <f>Q33*'SO2 Tons'!Q28</f>
        <v>68497.27667695255</v>
      </c>
      <c r="R35" s="9">
        <f>R33*'SO2 Tons'!R28</f>
        <v>73748.69438205032</v>
      </c>
      <c r="S35" s="9">
        <f>S33*'SO2 Tons'!S28</f>
        <v>29781.812452140537</v>
      </c>
      <c r="T35" s="9">
        <f>T33*'SO2 Tons'!T28</f>
        <v>78852.38752305837</v>
      </c>
      <c r="U35" s="9">
        <f>U33*'SO2 Tons'!U28</f>
        <v>48543.648557612985</v>
      </c>
      <c r="V35" s="9">
        <f>V33*'SO2 Tons'!V28</f>
        <v>52785.86633359663</v>
      </c>
      <c r="W35" s="9">
        <f>W33*'SO2 Tons'!W28</f>
        <v>61663.05455911768</v>
      </c>
      <c r="X35" s="9">
        <f>X33*'SO2 Tons'!X28</f>
        <v>66920.26682532701</v>
      </c>
      <c r="Y35" s="9">
        <f>Y33*'SO2 Tons'!Y28</f>
        <v>96786.76190453162</v>
      </c>
      <c r="Z35" s="9">
        <f>Z33*'SO2 Tons'!Z28</f>
        <v>103279.59190950858</v>
      </c>
      <c r="AA35" s="9">
        <f>AA33*'SO2 Tons'!AA28</f>
        <v>94494.59981353376</v>
      </c>
      <c r="AB35" s="16">
        <f>SUM(P35:AA35)</f>
        <v>834734.8122427064</v>
      </c>
    </row>
    <row r="36" spans="1:28" ht="12">
      <c r="A36" s="7" t="s">
        <v>9</v>
      </c>
      <c r="B36" s="7">
        <v>2009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6">
        <f t="shared" si="0"/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16">
        <v>0</v>
      </c>
    </row>
    <row r="37" spans="1:28" ht="12">
      <c r="A37" s="7" t="s">
        <v>10</v>
      </c>
      <c r="B37" s="7">
        <v>2009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6">
        <f t="shared" si="0"/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16">
        <v>0</v>
      </c>
    </row>
    <row r="38" spans="1:28" ht="12">
      <c r="A38" s="7" t="s">
        <v>11</v>
      </c>
      <c r="B38" s="7">
        <v>2009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6">
        <f t="shared" si="0"/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16">
        <v>0</v>
      </c>
    </row>
    <row r="39" spans="1:28" ht="12">
      <c r="A39" s="7" t="s">
        <v>12</v>
      </c>
      <c r="B39" s="7">
        <v>2009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6">
        <f t="shared" si="0"/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16">
        <v>0</v>
      </c>
    </row>
    <row r="40" spans="1:28" ht="12">
      <c r="A40" s="7" t="s">
        <v>13</v>
      </c>
      <c r="B40" s="7">
        <v>2009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6">
        <f t="shared" si="0"/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16">
        <v>0</v>
      </c>
    </row>
    <row r="41" spans="1:28" ht="12">
      <c r="A41" s="7" t="s">
        <v>14</v>
      </c>
      <c r="B41" s="7">
        <v>2009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6">
        <f t="shared" si="0"/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16">
        <v>0</v>
      </c>
    </row>
    <row r="42" spans="1:28" ht="13.5" thickBot="1">
      <c r="A42" s="7"/>
      <c r="B42" s="14" t="s">
        <v>25</v>
      </c>
      <c r="C42" s="15">
        <f>SUM(C34:C41)</f>
        <v>149462.89678264246</v>
      </c>
      <c r="D42" s="15">
        <f aca="true" t="shared" si="4" ref="D42:AB42">SUM(D34:D41)</f>
        <v>128116.55988454208</v>
      </c>
      <c r="E42" s="15">
        <f t="shared" si="4"/>
        <v>139954.65246506396</v>
      </c>
      <c r="F42" s="15">
        <f t="shared" si="4"/>
        <v>133333.99241855132</v>
      </c>
      <c r="G42" s="15">
        <f t="shared" si="4"/>
        <v>134204.17675628816</v>
      </c>
      <c r="H42" s="15">
        <f t="shared" si="4"/>
        <v>170774.4198702686</v>
      </c>
      <c r="I42" s="15">
        <f t="shared" si="4"/>
        <v>198843.5388755764</v>
      </c>
      <c r="J42" s="15">
        <f t="shared" si="4"/>
        <v>205044.39103467384</v>
      </c>
      <c r="K42" s="15">
        <f t="shared" si="4"/>
        <v>171288.88880659023</v>
      </c>
      <c r="L42" s="15">
        <f t="shared" si="4"/>
        <v>170744.60064161156</v>
      </c>
      <c r="M42" s="15">
        <f t="shared" si="4"/>
        <v>183507.48659064664</v>
      </c>
      <c r="N42" s="15">
        <f t="shared" si="4"/>
        <v>240638.94229372684</v>
      </c>
      <c r="O42" s="17">
        <f t="shared" si="4"/>
        <v>2025914.546420182</v>
      </c>
      <c r="P42" s="15">
        <f t="shared" si="4"/>
        <v>60721.285087869044</v>
      </c>
      <c r="Q42" s="15">
        <f t="shared" si="4"/>
        <v>70837.61992086456</v>
      </c>
      <c r="R42" s="15">
        <f t="shared" si="4"/>
        <v>76192.15057493262</v>
      </c>
      <c r="S42" s="15">
        <f t="shared" si="4"/>
        <v>32248.194656741383</v>
      </c>
      <c r="T42" s="15">
        <f t="shared" si="4"/>
        <v>89287.88240990839</v>
      </c>
      <c r="U42" s="15">
        <f t="shared" si="4"/>
        <v>52419.98767262557</v>
      </c>
      <c r="V42" s="15">
        <f t="shared" si="4"/>
        <v>56312.53746905834</v>
      </c>
      <c r="W42" s="15">
        <f t="shared" si="4"/>
        <v>65613.08794460485</v>
      </c>
      <c r="X42" s="15">
        <f t="shared" si="4"/>
        <v>74336.83908475917</v>
      </c>
      <c r="Y42" s="15">
        <f t="shared" si="4"/>
        <v>104515.89221460179</v>
      </c>
      <c r="Z42" s="15">
        <f t="shared" si="4"/>
        <v>110040.65558034196</v>
      </c>
      <c r="AA42" s="15">
        <f t="shared" si="4"/>
        <v>97080.88210844943</v>
      </c>
      <c r="AB42" s="17">
        <f t="shared" si="4"/>
        <v>889607.0147247569</v>
      </c>
    </row>
    <row r="43" spans="3:28" ht="12.75" thickTop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6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6"/>
    </row>
    <row r="45" ht="14.25">
      <c r="A45" s="36" t="s">
        <v>38</v>
      </c>
    </row>
    <row r="46" spans="15:28" ht="12">
      <c r="O46" s="48">
        <f>SUM(O14:O15)</f>
        <v>3547448.208959362</v>
      </c>
      <c r="AB46" s="48">
        <f>SUM(AB14:AB15)</f>
        <v>1442247.2756237371</v>
      </c>
    </row>
    <row r="47" spans="15:28" ht="12">
      <c r="O47" s="48">
        <f>SUM(O24:O25)</f>
        <v>1896751.0084033841</v>
      </c>
      <c r="AB47" s="48">
        <f>SUM(AB24:AB25)</f>
        <v>1418501.379509542</v>
      </c>
    </row>
    <row r="48" spans="15:28" ht="12">
      <c r="O48" s="48">
        <f>SUM(O34:O35)</f>
        <v>2025914.546420182</v>
      </c>
      <c r="AB48" s="48">
        <f>SUM(AB34:AB35)</f>
        <v>889607.0147247569</v>
      </c>
    </row>
  </sheetData>
  <printOptions horizontalCentered="1" verticalCentered="1"/>
  <pageMargins left="0.25" right="0.25" top="0.25" bottom="0.25" header="0.5" footer="0.5"/>
  <pageSetup horizontalDpi="600" verticalDpi="600" orientation="landscape" scale="82" r:id="rId1"/>
  <colBreaks count="1" manualBreakCount="1">
    <brk id="15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38"/>
  <sheetViews>
    <sheetView view="pageBreakPreview" zoomScale="60" zoomScaleNormal="60" workbookViewId="0" topLeftCell="A1">
      <selection activeCell="A1" sqref="A1"/>
    </sheetView>
  </sheetViews>
  <sheetFormatPr defaultColWidth="9.140625" defaultRowHeight="12.75"/>
  <cols>
    <col min="1" max="1" width="13.28125" style="0" bestFit="1" customWidth="1"/>
    <col min="2" max="2" width="6.28125" style="0" bestFit="1" customWidth="1"/>
    <col min="3" max="14" width="6.57421875" style="0" bestFit="1" customWidth="1"/>
    <col min="15" max="15" width="14.7109375" style="26" bestFit="1" customWidth="1"/>
    <col min="16" max="27" width="6.57421875" style="0" bestFit="1" customWidth="1"/>
    <col min="28" max="28" width="10.8515625" style="26" bestFit="1" customWidth="1"/>
  </cols>
  <sheetData>
    <row r="1" spans="1:28" s="6" customFormat="1" ht="12.75">
      <c r="A1" s="64" t="s">
        <v>30</v>
      </c>
      <c r="C1" s="81" t="s">
        <v>2</v>
      </c>
      <c r="D1" s="81" t="s">
        <v>2</v>
      </c>
      <c r="E1" s="81" t="s">
        <v>2</v>
      </c>
      <c r="F1" s="81" t="s">
        <v>2</v>
      </c>
      <c r="G1" s="81" t="s">
        <v>2</v>
      </c>
      <c r="H1" s="81" t="s">
        <v>2</v>
      </c>
      <c r="I1" s="81" t="s">
        <v>2</v>
      </c>
      <c r="J1" s="81" t="s">
        <v>2</v>
      </c>
      <c r="K1" s="81" t="s">
        <v>2</v>
      </c>
      <c r="L1" s="81" t="s">
        <v>2</v>
      </c>
      <c r="M1" s="81" t="s">
        <v>2</v>
      </c>
      <c r="N1" s="81" t="s">
        <v>2</v>
      </c>
      <c r="O1" s="40" t="s">
        <v>3</v>
      </c>
      <c r="P1" s="81" t="s">
        <v>4</v>
      </c>
      <c r="Q1" s="81" t="s">
        <v>4</v>
      </c>
      <c r="R1" s="81" t="s">
        <v>4</v>
      </c>
      <c r="S1" s="81" t="s">
        <v>4</v>
      </c>
      <c r="T1" s="81" t="s">
        <v>4</v>
      </c>
      <c r="U1" s="81" t="s">
        <v>4</v>
      </c>
      <c r="V1" s="81" t="s">
        <v>4</v>
      </c>
      <c r="W1" s="81" t="s">
        <v>4</v>
      </c>
      <c r="X1" s="81" t="s">
        <v>4</v>
      </c>
      <c r="Y1" s="81" t="s">
        <v>4</v>
      </c>
      <c r="Z1" s="81" t="s">
        <v>4</v>
      </c>
      <c r="AA1" s="81" t="s">
        <v>4</v>
      </c>
      <c r="AB1" s="40" t="s">
        <v>5</v>
      </c>
    </row>
    <row r="2" spans="1:28" s="11" customFormat="1" ht="12.75">
      <c r="A2" s="11" t="s">
        <v>0</v>
      </c>
      <c r="B2" s="11" t="s">
        <v>1</v>
      </c>
      <c r="C2" s="82">
        <v>1</v>
      </c>
      <c r="D2" s="82">
        <v>2</v>
      </c>
      <c r="E2" s="82">
        <v>3</v>
      </c>
      <c r="F2" s="82">
        <v>4</v>
      </c>
      <c r="G2" s="82">
        <v>5</v>
      </c>
      <c r="H2" s="82">
        <v>6</v>
      </c>
      <c r="I2" s="82">
        <v>7</v>
      </c>
      <c r="J2" s="82">
        <v>8</v>
      </c>
      <c r="K2" s="82">
        <v>9</v>
      </c>
      <c r="L2" s="82">
        <v>10</v>
      </c>
      <c r="M2" s="82">
        <v>11</v>
      </c>
      <c r="N2" s="82">
        <v>12</v>
      </c>
      <c r="O2" s="87"/>
      <c r="P2" s="82">
        <v>1</v>
      </c>
      <c r="Q2" s="82">
        <v>2</v>
      </c>
      <c r="R2" s="82">
        <v>3</v>
      </c>
      <c r="S2" s="82">
        <v>4</v>
      </c>
      <c r="T2" s="82">
        <v>5</v>
      </c>
      <c r="U2" s="82">
        <v>6</v>
      </c>
      <c r="V2" s="82">
        <v>7</v>
      </c>
      <c r="W2" s="82">
        <v>8</v>
      </c>
      <c r="X2" s="82">
        <v>9</v>
      </c>
      <c r="Y2" s="82">
        <v>10</v>
      </c>
      <c r="Z2" s="82">
        <v>11</v>
      </c>
      <c r="AA2" s="82">
        <v>12</v>
      </c>
      <c r="AB2" s="87"/>
    </row>
    <row r="3" spans="1:28" ht="12.75">
      <c r="A3" t="s">
        <v>6</v>
      </c>
      <c r="B3">
        <v>2006</v>
      </c>
      <c r="C3" s="1">
        <v>0</v>
      </c>
      <c r="D3" s="1">
        <v>0</v>
      </c>
      <c r="E3" s="1">
        <v>355.235229492187</v>
      </c>
      <c r="F3" s="1">
        <v>249.978847503662</v>
      </c>
      <c r="G3" s="1">
        <v>380.304862976074</v>
      </c>
      <c r="H3" s="1">
        <v>383.249038696289</v>
      </c>
      <c r="I3" s="1">
        <v>407.605743408203</v>
      </c>
      <c r="J3" s="1">
        <v>405.943481445312</v>
      </c>
      <c r="K3" s="1">
        <v>381.462738037109</v>
      </c>
      <c r="L3" s="1">
        <v>381.952346801757</v>
      </c>
      <c r="M3" s="1">
        <v>378.349662780761</v>
      </c>
      <c r="N3" s="1">
        <v>402.075790405273</v>
      </c>
      <c r="O3" s="25">
        <f>SUM(C3:N3)</f>
        <v>3726.1577415466268</v>
      </c>
      <c r="P3" s="1">
        <v>0</v>
      </c>
      <c r="Q3" s="1">
        <v>0</v>
      </c>
      <c r="R3" s="1">
        <v>10.3429566612467</v>
      </c>
      <c r="S3" s="1">
        <v>16.0638103485107</v>
      </c>
      <c r="T3" s="1">
        <v>28.2376775890588</v>
      </c>
      <c r="U3" s="1">
        <v>9.85501803457736</v>
      </c>
      <c r="V3" s="1">
        <v>4.18794312141835</v>
      </c>
      <c r="W3" s="1">
        <v>4.14752179803326</v>
      </c>
      <c r="X3" s="1">
        <v>15.0153234004974</v>
      </c>
      <c r="Y3" s="1">
        <v>19.4638245105743</v>
      </c>
      <c r="Z3" s="1">
        <v>13.1469048261642</v>
      </c>
      <c r="AA3" s="1">
        <v>3.24494752287864</v>
      </c>
      <c r="AB3" s="25">
        <f>SUM(P3:AA3)</f>
        <v>123.70592781295973</v>
      </c>
    </row>
    <row r="4" spans="1:28" ht="12.75">
      <c r="A4" t="s">
        <v>8</v>
      </c>
      <c r="B4">
        <v>2006</v>
      </c>
      <c r="C4" s="1">
        <v>0</v>
      </c>
      <c r="D4" s="1">
        <v>0</v>
      </c>
      <c r="E4" s="1">
        <v>382.127235412597</v>
      </c>
      <c r="F4" s="1">
        <v>451.990966796875</v>
      </c>
      <c r="G4" s="1">
        <v>47.6653807163238</v>
      </c>
      <c r="H4" s="1">
        <v>613.067459106445</v>
      </c>
      <c r="I4" s="1">
        <v>772.133209228515</v>
      </c>
      <c r="J4" s="1">
        <v>828.488609313964</v>
      </c>
      <c r="K4" s="1">
        <v>572.448089599609</v>
      </c>
      <c r="L4" s="1">
        <v>346.514875411987</v>
      </c>
      <c r="M4" s="1">
        <v>403.986835479736</v>
      </c>
      <c r="N4" s="1">
        <v>648.21068572998</v>
      </c>
      <c r="O4" s="25">
        <f aca="true" t="shared" si="0" ref="O4:O34">SUM(C4:N4)</f>
        <v>5066.633346796032</v>
      </c>
      <c r="P4" s="1">
        <v>0</v>
      </c>
      <c r="Q4" s="1">
        <v>0</v>
      </c>
      <c r="R4" s="1">
        <v>585.3916015625</v>
      </c>
      <c r="S4" s="1">
        <v>423.379638671875</v>
      </c>
      <c r="T4" s="1">
        <v>55.1773405075073</v>
      </c>
      <c r="U4" s="1">
        <v>293.246635437011</v>
      </c>
      <c r="V4" s="1">
        <v>239.337455749511</v>
      </c>
      <c r="W4" s="1">
        <v>300.845911026</v>
      </c>
      <c r="X4" s="1">
        <v>432.508430480957</v>
      </c>
      <c r="Y4" s="1">
        <v>600.399192810058</v>
      </c>
      <c r="Z4" s="1">
        <v>581.228782653808</v>
      </c>
      <c r="AA4" s="1">
        <v>428.674255371093</v>
      </c>
      <c r="AB4" s="25">
        <f aca="true" t="shared" si="1" ref="AB4:AB34">SUM(P4:AA4)</f>
        <v>3940.1892442703206</v>
      </c>
    </row>
    <row r="5" spans="1:28" ht="12.75">
      <c r="A5" t="s">
        <v>9</v>
      </c>
      <c r="B5">
        <v>2006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25">
        <f t="shared" si="0"/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25">
        <f t="shared" si="1"/>
        <v>0</v>
      </c>
    </row>
    <row r="6" spans="1:28" ht="12.75">
      <c r="A6" t="s">
        <v>10</v>
      </c>
      <c r="B6">
        <v>2006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25">
        <f t="shared" si="0"/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25">
        <f t="shared" si="1"/>
        <v>0</v>
      </c>
    </row>
    <row r="7" spans="1:28" ht="12.75">
      <c r="A7" t="s">
        <v>11</v>
      </c>
      <c r="B7">
        <v>2006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25">
        <f t="shared" si="0"/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25">
        <f t="shared" si="1"/>
        <v>0</v>
      </c>
    </row>
    <row r="8" spans="1:28" ht="12.75">
      <c r="A8" t="s">
        <v>12</v>
      </c>
      <c r="B8">
        <v>2006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5">
        <f t="shared" si="0"/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25">
        <f t="shared" si="1"/>
        <v>0</v>
      </c>
    </row>
    <row r="9" spans="1:28" ht="12.75">
      <c r="A9" t="s">
        <v>13</v>
      </c>
      <c r="B9">
        <v>2006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5">
        <f t="shared" si="0"/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25">
        <f t="shared" si="1"/>
        <v>0</v>
      </c>
    </row>
    <row r="10" spans="1:28" ht="13.5" thickBot="1">
      <c r="A10" s="61" t="s">
        <v>14</v>
      </c>
      <c r="B10" s="61">
        <v>2006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3">
        <f t="shared" si="0"/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3">
        <f t="shared" si="1"/>
        <v>0</v>
      </c>
    </row>
    <row r="11" spans="1:28" ht="12.75">
      <c r="A11" t="s">
        <v>6</v>
      </c>
      <c r="B11">
        <v>2007</v>
      </c>
      <c r="C11" s="1">
        <v>422.403861999511</v>
      </c>
      <c r="D11" s="1">
        <v>372.460578918457</v>
      </c>
      <c r="E11" s="1">
        <v>213.169822692871</v>
      </c>
      <c r="F11" s="1">
        <v>0</v>
      </c>
      <c r="G11" s="1">
        <v>296.633712768554</v>
      </c>
      <c r="H11" s="1">
        <v>394.222351074218</v>
      </c>
      <c r="I11" s="1">
        <v>417.318161010742</v>
      </c>
      <c r="J11" s="1">
        <v>413.838165283203</v>
      </c>
      <c r="K11" s="1">
        <v>384.024360656738</v>
      </c>
      <c r="L11" s="1">
        <v>388.962585449218</v>
      </c>
      <c r="M11" s="1">
        <v>387.425048828125</v>
      </c>
      <c r="N11" s="1">
        <v>423.620002746582</v>
      </c>
      <c r="O11" s="25">
        <f t="shared" si="0"/>
        <v>4114.078651428219</v>
      </c>
      <c r="P11" s="1">
        <v>10.7634885925799</v>
      </c>
      <c r="Q11" s="1">
        <v>15.0869227051734</v>
      </c>
      <c r="R11" s="1">
        <v>8.29950374551117</v>
      </c>
      <c r="S11" s="1">
        <v>0</v>
      </c>
      <c r="T11" s="1">
        <v>44.323002398014</v>
      </c>
      <c r="U11" s="1">
        <v>21.2199752703309</v>
      </c>
      <c r="V11" s="1">
        <v>18.6864737533032</v>
      </c>
      <c r="W11" s="1">
        <v>20.7199443131685</v>
      </c>
      <c r="X11" s="1">
        <v>32.5136436522006</v>
      </c>
      <c r="Y11" s="1">
        <v>35.8686709105968</v>
      </c>
      <c r="Z11" s="1">
        <v>29.8709358572959</v>
      </c>
      <c r="AA11" s="1">
        <v>10.1044490546919</v>
      </c>
      <c r="AB11" s="25">
        <f t="shared" si="1"/>
        <v>247.45701025286627</v>
      </c>
    </row>
    <row r="12" spans="1:28" ht="12.75">
      <c r="A12" t="s">
        <v>8</v>
      </c>
      <c r="B12">
        <v>2007</v>
      </c>
      <c r="C12" s="1">
        <v>684.751113891601</v>
      </c>
      <c r="D12" s="1">
        <v>528.396457672119</v>
      </c>
      <c r="E12" s="1">
        <v>701.917602539062</v>
      </c>
      <c r="F12" s="1">
        <v>897.588119506835</v>
      </c>
      <c r="G12" s="1">
        <v>579.681034088134</v>
      </c>
      <c r="H12" s="1">
        <v>597.978229522705</v>
      </c>
      <c r="I12" s="1">
        <v>700.664196014404</v>
      </c>
      <c r="J12" s="1">
        <v>700.335201263427</v>
      </c>
      <c r="K12" s="1">
        <v>510.110519409179</v>
      </c>
      <c r="L12" s="1">
        <v>371.90538406372</v>
      </c>
      <c r="M12" s="1">
        <v>377.990806579589</v>
      </c>
      <c r="N12" s="1">
        <v>560.027519226074</v>
      </c>
      <c r="O12" s="25">
        <f t="shared" si="0"/>
        <v>7211.346183776849</v>
      </c>
      <c r="P12" s="1">
        <v>516.593757629394</v>
      </c>
      <c r="Q12" s="1">
        <v>565.23338317871</v>
      </c>
      <c r="R12" s="1">
        <v>262.50569152832</v>
      </c>
      <c r="S12" s="1">
        <v>0</v>
      </c>
      <c r="T12" s="1">
        <v>422.450698852539</v>
      </c>
      <c r="U12" s="1">
        <v>312.45478439331</v>
      </c>
      <c r="V12" s="1">
        <v>294.550493240356</v>
      </c>
      <c r="W12" s="1">
        <v>338.563646316528</v>
      </c>
      <c r="X12" s="1">
        <v>356.670043945312</v>
      </c>
      <c r="Y12" s="1">
        <v>398.687057495117</v>
      </c>
      <c r="Z12" s="1">
        <v>420.465728759765</v>
      </c>
      <c r="AA12" s="1">
        <v>395.64326095581</v>
      </c>
      <c r="AB12" s="25">
        <f t="shared" si="1"/>
        <v>4283.8185462951615</v>
      </c>
    </row>
    <row r="13" spans="1:28" ht="12.75">
      <c r="A13" t="s">
        <v>9</v>
      </c>
      <c r="B13">
        <v>2007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5">
        <f t="shared" si="0"/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25">
        <f t="shared" si="1"/>
        <v>0</v>
      </c>
    </row>
    <row r="14" spans="1:28" ht="12.75">
      <c r="A14" t="s">
        <v>10</v>
      </c>
      <c r="B14">
        <v>2007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25">
        <f t="shared" si="0"/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25">
        <f t="shared" si="1"/>
        <v>0</v>
      </c>
    </row>
    <row r="15" spans="1:28" ht="12.75">
      <c r="A15" t="s">
        <v>11</v>
      </c>
      <c r="B15">
        <v>2007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5">
        <f t="shared" si="0"/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25">
        <f t="shared" si="1"/>
        <v>0</v>
      </c>
    </row>
    <row r="16" spans="1:28" ht="12.75">
      <c r="A16" t="s">
        <v>12</v>
      </c>
      <c r="B16">
        <v>2007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5">
        <f t="shared" si="0"/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25">
        <f t="shared" si="1"/>
        <v>0</v>
      </c>
    </row>
    <row r="17" spans="1:28" ht="12.75">
      <c r="A17" t="s">
        <v>13</v>
      </c>
      <c r="B17">
        <v>2007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5">
        <f t="shared" si="0"/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25">
        <f t="shared" si="1"/>
        <v>0</v>
      </c>
    </row>
    <row r="18" spans="1:28" ht="13.5" thickBot="1">
      <c r="A18" s="61" t="s">
        <v>14</v>
      </c>
      <c r="B18" s="61">
        <v>2007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3">
        <f t="shared" si="0"/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3">
        <f t="shared" si="1"/>
        <v>0</v>
      </c>
    </row>
    <row r="19" spans="1:28" ht="12.75">
      <c r="A19" t="s">
        <v>6</v>
      </c>
      <c r="B19">
        <v>2008</v>
      </c>
      <c r="C19" s="1">
        <v>435.197975158691</v>
      </c>
      <c r="D19" s="1">
        <v>388.906074523925</v>
      </c>
      <c r="E19" s="1">
        <v>423.363090515136</v>
      </c>
      <c r="F19" s="1">
        <v>267.447975158691</v>
      </c>
      <c r="G19" s="1">
        <v>382.39151763916</v>
      </c>
      <c r="H19" s="1">
        <v>403.192237854003</v>
      </c>
      <c r="I19" s="1">
        <v>427.468742370605</v>
      </c>
      <c r="J19" s="1">
        <v>425.938430786132</v>
      </c>
      <c r="K19" s="1">
        <v>392.489196777343</v>
      </c>
      <c r="L19" s="1">
        <v>390.218833923339</v>
      </c>
      <c r="M19" s="1">
        <v>393.348220825195</v>
      </c>
      <c r="N19" s="1">
        <v>432.256278991699</v>
      </c>
      <c r="O19" s="25">
        <f t="shared" si="0"/>
        <v>4762.2185745239185</v>
      </c>
      <c r="P19" s="1">
        <v>10.4767522290349</v>
      </c>
      <c r="Q19" s="1">
        <v>23.359943524003</v>
      </c>
      <c r="R19" s="1">
        <v>20.3217196390032</v>
      </c>
      <c r="S19" s="1">
        <v>24.3428106904029</v>
      </c>
      <c r="T19" s="1">
        <v>58.218027293682</v>
      </c>
      <c r="U19" s="1">
        <v>20.2979208156466</v>
      </c>
      <c r="V19" s="1">
        <v>18.6885054586455</v>
      </c>
      <c r="W19" s="1">
        <v>19.7836418161168</v>
      </c>
      <c r="X19" s="1">
        <v>33.8006611019372</v>
      </c>
      <c r="Y19" s="1">
        <v>41.6198224574327</v>
      </c>
      <c r="Z19" s="1">
        <v>27.162074252963</v>
      </c>
      <c r="AA19" s="1">
        <v>10.8876615464687</v>
      </c>
      <c r="AB19" s="25">
        <f t="shared" si="1"/>
        <v>308.9595408253365</v>
      </c>
    </row>
    <row r="20" spans="1:28" ht="12.75">
      <c r="A20" t="s">
        <v>8</v>
      </c>
      <c r="B20">
        <v>2008</v>
      </c>
      <c r="C20" s="1">
        <v>584.116462707519</v>
      </c>
      <c r="D20" s="1">
        <v>414.379577636718</v>
      </c>
      <c r="E20" s="1">
        <v>292.108016967773</v>
      </c>
      <c r="F20" s="1">
        <v>361.410171508789</v>
      </c>
      <c r="G20" s="1">
        <v>361.924306869506</v>
      </c>
      <c r="H20" s="1">
        <v>520.53282546997</v>
      </c>
      <c r="I20" s="1">
        <v>603.641757965087</v>
      </c>
      <c r="J20" s="1">
        <v>598.56399154663</v>
      </c>
      <c r="K20" s="1">
        <v>412.555368423461</v>
      </c>
      <c r="L20" s="1">
        <v>369.700716018676</v>
      </c>
      <c r="M20" s="1">
        <v>360.329208374023</v>
      </c>
      <c r="N20" s="1">
        <v>526.702331542968</v>
      </c>
      <c r="O20" s="25">
        <f t="shared" si="0"/>
        <v>5405.96473503112</v>
      </c>
      <c r="P20" s="1">
        <v>424.296226501464</v>
      </c>
      <c r="Q20" s="1">
        <v>509.005699157714</v>
      </c>
      <c r="R20" s="1">
        <v>343.716072082519</v>
      </c>
      <c r="S20" s="1">
        <v>118.082820892333</v>
      </c>
      <c r="T20" s="1">
        <v>429.906440734863</v>
      </c>
      <c r="U20" s="1">
        <v>274.751552581787</v>
      </c>
      <c r="V20" s="1">
        <v>275.077865600585</v>
      </c>
      <c r="W20" s="1">
        <v>308.358568191528</v>
      </c>
      <c r="X20" s="1">
        <v>292.097377777099</v>
      </c>
      <c r="Y20" s="1">
        <v>392.356536865234</v>
      </c>
      <c r="Z20" s="1">
        <v>421.026473999023</v>
      </c>
      <c r="AA20" s="1">
        <v>378.807319641113</v>
      </c>
      <c r="AB20" s="25">
        <f t="shared" si="1"/>
        <v>4167.482954025262</v>
      </c>
    </row>
    <row r="21" spans="1:28" ht="12.75">
      <c r="A21" t="s">
        <v>9</v>
      </c>
      <c r="B21">
        <v>2008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25">
        <f t="shared" si="0"/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25">
        <f t="shared" si="1"/>
        <v>0</v>
      </c>
    </row>
    <row r="22" spans="1:28" ht="12.75">
      <c r="A22" t="s">
        <v>10</v>
      </c>
      <c r="B22">
        <v>2008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25">
        <f t="shared" si="0"/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25">
        <f t="shared" si="1"/>
        <v>0</v>
      </c>
    </row>
    <row r="23" spans="1:28" ht="12.75">
      <c r="A23" t="s">
        <v>11</v>
      </c>
      <c r="B23">
        <v>2008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25">
        <f t="shared" si="0"/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25">
        <f t="shared" si="1"/>
        <v>0</v>
      </c>
    </row>
    <row r="24" spans="1:28" ht="12.75">
      <c r="A24" t="s">
        <v>12</v>
      </c>
      <c r="B24">
        <v>2008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25">
        <f t="shared" si="0"/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25">
        <f t="shared" si="1"/>
        <v>0</v>
      </c>
    </row>
    <row r="25" spans="1:28" ht="12.75">
      <c r="A25" t="s">
        <v>13</v>
      </c>
      <c r="B25">
        <v>2008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25">
        <f t="shared" si="0"/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25">
        <f t="shared" si="1"/>
        <v>0</v>
      </c>
    </row>
    <row r="26" spans="1:28" ht="13.5" thickBot="1">
      <c r="A26" s="61" t="s">
        <v>14</v>
      </c>
      <c r="B26" s="61">
        <v>2008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3">
        <f t="shared" si="0"/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3">
        <f t="shared" si="1"/>
        <v>0</v>
      </c>
    </row>
    <row r="27" spans="1:28" ht="12.75">
      <c r="A27" t="s">
        <v>6</v>
      </c>
      <c r="B27">
        <v>2009</v>
      </c>
      <c r="C27" s="1">
        <v>451.522682189941</v>
      </c>
      <c r="D27" s="1">
        <v>394.821624755859</v>
      </c>
      <c r="E27" s="1">
        <v>382.15933227539</v>
      </c>
      <c r="F27" s="1">
        <v>144.555170059204</v>
      </c>
      <c r="G27" s="1">
        <v>392.504348754882</v>
      </c>
      <c r="H27" s="1">
        <v>415.184196472167</v>
      </c>
      <c r="I27" s="1">
        <v>437.234230041503</v>
      </c>
      <c r="J27" s="1">
        <v>435.788871765136</v>
      </c>
      <c r="K27" s="1">
        <v>399.839408874511</v>
      </c>
      <c r="L27" s="1">
        <v>416.563346862792</v>
      </c>
      <c r="M27" s="1">
        <v>408.553527832031</v>
      </c>
      <c r="N27" s="1">
        <v>442.881881713867</v>
      </c>
      <c r="O27" s="25">
        <f t="shared" si="0"/>
        <v>4721.608621597283</v>
      </c>
      <c r="P27" s="1">
        <v>9.27306762128137</v>
      </c>
      <c r="Q27" s="1">
        <v>15.1472033448517</v>
      </c>
      <c r="R27" s="1">
        <v>14.8376808539032</v>
      </c>
      <c r="S27" s="1">
        <v>14.5962537974119</v>
      </c>
      <c r="T27" s="1">
        <v>57.8979015946388</v>
      </c>
      <c r="U27" s="1">
        <v>20.7585220560431</v>
      </c>
      <c r="V27" s="1">
        <v>18.2137287855148</v>
      </c>
      <c r="W27" s="1">
        <v>19.597282892093</v>
      </c>
      <c r="X27" s="1">
        <v>35.2480568438768</v>
      </c>
      <c r="Y27" s="1">
        <v>34.7593149617314</v>
      </c>
      <c r="Z27" s="1">
        <v>28.8374162763357</v>
      </c>
      <c r="AA27" s="1">
        <v>10.5625314507633</v>
      </c>
      <c r="AB27" s="25">
        <f t="shared" si="1"/>
        <v>279.72896047844506</v>
      </c>
    </row>
    <row r="28" spans="1:28" ht="12.75">
      <c r="A28" t="s">
        <v>8</v>
      </c>
      <c r="B28">
        <v>2009</v>
      </c>
      <c r="C28" s="1">
        <v>582.455696105957</v>
      </c>
      <c r="D28" s="1">
        <v>434.376224517822</v>
      </c>
      <c r="E28" s="1">
        <v>467.70344543457</v>
      </c>
      <c r="F28" s="1">
        <v>644.526420593261</v>
      </c>
      <c r="G28" s="1">
        <v>352.083263397216</v>
      </c>
      <c r="H28" s="1">
        <v>499.344810485839</v>
      </c>
      <c r="I28" s="1">
        <v>589.706516265869</v>
      </c>
      <c r="J28" s="1">
        <v>581.49694442749</v>
      </c>
      <c r="K28" s="1">
        <v>414.229446411132</v>
      </c>
      <c r="L28" s="1">
        <v>351.30640220642</v>
      </c>
      <c r="M28" s="1">
        <v>374.1460647583</v>
      </c>
      <c r="N28" s="1">
        <v>539.901939392089</v>
      </c>
      <c r="O28" s="25">
        <f t="shared" si="0"/>
        <v>5831.277173995965</v>
      </c>
      <c r="P28" s="1">
        <v>410.794368743896</v>
      </c>
      <c r="Q28" s="1">
        <v>443.329063415527</v>
      </c>
      <c r="R28" s="1">
        <v>447.832702636718</v>
      </c>
      <c r="S28" s="1">
        <v>176.251228332519</v>
      </c>
      <c r="T28" s="1">
        <v>437.486465454101</v>
      </c>
      <c r="U28" s="1">
        <v>259.960330963134</v>
      </c>
      <c r="V28" s="1">
        <v>272.616134643554</v>
      </c>
      <c r="W28" s="1">
        <v>305.928635597229</v>
      </c>
      <c r="X28" s="1">
        <v>318.045761108398</v>
      </c>
      <c r="Y28" s="1">
        <v>435.267799377441</v>
      </c>
      <c r="Z28" s="1">
        <v>440.510063171386</v>
      </c>
      <c r="AA28" s="1">
        <v>385.921592712402</v>
      </c>
      <c r="AB28" s="25">
        <f t="shared" si="1"/>
        <v>4333.944146156305</v>
      </c>
    </row>
    <row r="29" spans="1:28" ht="12.75">
      <c r="A29" t="s">
        <v>9</v>
      </c>
      <c r="B29">
        <v>2009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5">
        <f t="shared" si="0"/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5">
        <f t="shared" si="1"/>
        <v>0</v>
      </c>
    </row>
    <row r="30" spans="1:28" ht="12.75">
      <c r="A30" t="s">
        <v>10</v>
      </c>
      <c r="B30">
        <v>2009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5">
        <f t="shared" si="0"/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25">
        <f t="shared" si="1"/>
        <v>0</v>
      </c>
    </row>
    <row r="31" spans="1:28" ht="12.75">
      <c r="A31" t="s">
        <v>11</v>
      </c>
      <c r="B31">
        <v>2009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5">
        <f t="shared" si="0"/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25">
        <f t="shared" si="1"/>
        <v>0</v>
      </c>
    </row>
    <row r="32" spans="1:28" ht="12.75">
      <c r="A32" t="s">
        <v>12</v>
      </c>
      <c r="B32">
        <v>2009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5">
        <f t="shared" si="0"/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25">
        <f t="shared" si="1"/>
        <v>0</v>
      </c>
    </row>
    <row r="33" spans="1:28" ht="12.75">
      <c r="A33" t="s">
        <v>13</v>
      </c>
      <c r="B33">
        <v>2009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5">
        <f t="shared" si="0"/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25">
        <f t="shared" si="1"/>
        <v>0</v>
      </c>
    </row>
    <row r="34" spans="1:28" ht="12.75">
      <c r="A34" t="s">
        <v>14</v>
      </c>
      <c r="B34">
        <v>2009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5">
        <f t="shared" si="0"/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25">
        <f t="shared" si="1"/>
        <v>0</v>
      </c>
    </row>
    <row r="36" spans="15:28" ht="12.75">
      <c r="O36" s="49">
        <f>SUM(O11:O12)</f>
        <v>11325.424835205067</v>
      </c>
      <c r="AB36" s="49">
        <f>SUM(AB11:AB12)</f>
        <v>4531.275556548027</v>
      </c>
    </row>
    <row r="37" spans="15:28" ht="12.75">
      <c r="O37" s="49">
        <f>SUM(O19:O20)</f>
        <v>10168.18330955504</v>
      </c>
      <c r="AB37" s="49">
        <f>SUM(AB19:AB20)</f>
        <v>4476.442494850598</v>
      </c>
    </row>
    <row r="38" spans="15:28" ht="12.75">
      <c r="O38" s="49">
        <f>SUM(O27:O28)</f>
        <v>10552.885795593247</v>
      </c>
      <c r="AB38" s="49">
        <f>SUM(AB27:AB28)</f>
        <v>4613.673106634749</v>
      </c>
    </row>
  </sheetData>
  <printOptions horizontalCentered="1" verticalCentered="1"/>
  <pageMargins left="0.25" right="0.25" top="0.25" bottom="0.25" header="0.5" footer="0.5"/>
  <pageSetup horizontalDpi="600" verticalDpi="600" orientation="landscape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2006-05-01T17:41:36Z</cp:lastPrinted>
  <dcterms:created xsi:type="dcterms:W3CDTF">2006-03-07T17:37:13Z</dcterms:created>
  <dcterms:modified xsi:type="dcterms:W3CDTF">2006-05-01T21:17:15Z</dcterms:modified>
  <cp:category/>
  <cp:version/>
  <cp:contentType/>
  <cp:contentStatus/>
</cp:coreProperties>
</file>