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10" windowHeight="13620" activeTab="0"/>
  </bookViews>
  <sheets>
    <sheet name="dsbkw" sheetId="1" r:id="rId1"/>
  </sheets>
  <definedNames>
    <definedName name="dsbkw">'dsbkw'!$A$1:$G$7</definedName>
  </definedNames>
  <calcPr fullCalcOnLoad="1"/>
</workbook>
</file>

<file path=xl/sharedStrings.xml><?xml version="1.0" encoding="utf-8"?>
<sst xmlns="http://schemas.openxmlformats.org/spreadsheetml/2006/main" count="31" uniqueCount="22">
  <si>
    <t>RATEABBR</t>
  </si>
  <si>
    <t>_FREQ_</t>
  </si>
  <si>
    <t>bkwh</t>
  </si>
  <si>
    <t>bkw</t>
  </si>
  <si>
    <t>totalrev</t>
  </si>
  <si>
    <t>First15kw</t>
  </si>
  <si>
    <t>Over15kw</t>
  </si>
  <si>
    <t>DS01</t>
  </si>
  <si>
    <t>DS02</t>
  </si>
  <si>
    <t>DS03</t>
  </si>
  <si>
    <t>DS07</t>
  </si>
  <si>
    <t>DS08</t>
  </si>
  <si>
    <t>DS09</t>
  </si>
  <si>
    <t>Total</t>
  </si>
  <si>
    <t>Tie-Out</t>
  </si>
  <si>
    <t>bkw/bkwh</t>
  </si>
  <si>
    <t>forecasted bkwh</t>
  </si>
  <si>
    <t>Schedule M</t>
  </si>
  <si>
    <t xml:space="preserve">12 Month </t>
  </si>
  <si>
    <t>Forecast</t>
  </si>
  <si>
    <t>forecasted bkw</t>
  </si>
  <si>
    <t>Base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</si>
</sst>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4" fontId="6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39" fontId="6" fillId="0" borderId="0" xfId="0" applyNumberFormat="1" applyFont="1" applyAlignment="1" quotePrefix="1">
      <alignment horizontal="center"/>
    </xf>
    <xf numFmtId="39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164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center"/>
    </xf>
    <xf numFmtId="164" fontId="0" fillId="0" borderId="0" xfId="0" applyNumberFormat="1" applyAlignment="1" quotePrefix="1">
      <alignment horizontal="left"/>
    </xf>
    <xf numFmtId="0" fontId="1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4.7109375" style="0" customWidth="1"/>
    <col min="2" max="3" width="14.7109375" style="5" customWidth="1"/>
    <col min="4" max="4" width="14.7109375" style="8" customWidth="1"/>
    <col min="5" max="5" width="14.7109375" style="11" customWidth="1"/>
    <col min="6" max="7" width="14.7109375" style="8" customWidth="1"/>
    <col min="8" max="9" width="10.8515625" style="0" bestFit="1" customWidth="1"/>
  </cols>
  <sheetData>
    <row r="1" spans="1:7" ht="12.75">
      <c r="A1" s="2" t="s">
        <v>0</v>
      </c>
      <c r="B1" s="3" t="s">
        <v>1</v>
      </c>
      <c r="C1" s="3" t="s">
        <v>2</v>
      </c>
      <c r="D1" s="6" t="s">
        <v>3</v>
      </c>
      <c r="E1" s="9" t="s">
        <v>4</v>
      </c>
      <c r="F1" s="6" t="s">
        <v>5</v>
      </c>
      <c r="G1" s="6" t="s">
        <v>6</v>
      </c>
    </row>
    <row r="2" spans="1:7" ht="12.75">
      <c r="A2" s="1" t="s">
        <v>7</v>
      </c>
      <c r="B2" s="4">
        <v>144431</v>
      </c>
      <c r="C2" s="4">
        <v>977720981</v>
      </c>
      <c r="D2" s="7">
        <v>3516400.6999999816</v>
      </c>
      <c r="E2" s="10">
        <v>62036828.9299982</v>
      </c>
      <c r="F2" s="7">
        <v>1336797.85</v>
      </c>
      <c r="G2" s="7">
        <v>2179602.85000003</v>
      </c>
    </row>
    <row r="3" spans="1:7" ht="12.75">
      <c r="A3" s="1" t="s">
        <v>8</v>
      </c>
      <c r="B3" s="4">
        <v>24</v>
      </c>
      <c r="C3" s="4">
        <v>1588282</v>
      </c>
      <c r="D3" s="7">
        <v>5860.92</v>
      </c>
      <c r="E3" s="10">
        <v>98835.48</v>
      </c>
      <c r="F3" s="7">
        <v>360</v>
      </c>
      <c r="G3" s="7">
        <v>5500.92</v>
      </c>
    </row>
    <row r="4" spans="1:7" ht="12.75">
      <c r="A4" s="1" t="s">
        <v>9</v>
      </c>
      <c r="B4" s="4">
        <v>12</v>
      </c>
      <c r="C4" s="4">
        <v>1682581</v>
      </c>
      <c r="D4" s="7">
        <v>3817.32</v>
      </c>
      <c r="E4" s="10">
        <v>89723.7</v>
      </c>
      <c r="F4" s="7">
        <v>180</v>
      </c>
      <c r="G4" s="7">
        <v>3637.32</v>
      </c>
    </row>
    <row r="5" spans="1:7" ht="12.75">
      <c r="A5" s="1" t="s">
        <v>10</v>
      </c>
      <c r="B5" s="4">
        <v>691</v>
      </c>
      <c r="C5" s="4">
        <v>23944562</v>
      </c>
      <c r="D5" s="7">
        <v>75610.28</v>
      </c>
      <c r="E5" s="10">
        <v>1443996.38</v>
      </c>
      <c r="F5" s="7">
        <v>9739.8</v>
      </c>
      <c r="G5" s="7">
        <v>65870.48000000005</v>
      </c>
    </row>
    <row r="6" spans="1:7" ht="12.75">
      <c r="A6" s="1" t="s">
        <v>11</v>
      </c>
      <c r="B6" s="4">
        <v>710</v>
      </c>
      <c r="C6" s="4">
        <v>8689232</v>
      </c>
      <c r="D6" s="7">
        <v>50280.17</v>
      </c>
      <c r="E6" s="10">
        <v>693348.25</v>
      </c>
      <c r="F6" s="7">
        <v>10261.25</v>
      </c>
      <c r="G6" s="7">
        <v>40018.92</v>
      </c>
    </row>
    <row r="7" spans="1:7" ht="12.75">
      <c r="A7" s="1" t="s">
        <v>12</v>
      </c>
      <c r="B7" s="4">
        <v>2875</v>
      </c>
      <c r="C7" s="4">
        <v>8031567</v>
      </c>
      <c r="D7" s="7">
        <v>64721.88</v>
      </c>
      <c r="E7" s="10">
        <v>680827.1600000017</v>
      </c>
      <c r="F7" s="7">
        <v>30999.18</v>
      </c>
      <c r="G7" s="7">
        <v>33722.7</v>
      </c>
    </row>
    <row r="8" spans="1:7" ht="13.5" thickBot="1">
      <c r="A8" s="12" t="s">
        <v>13</v>
      </c>
      <c r="B8" s="13">
        <f aca="true" t="shared" si="0" ref="B8:G8">SUM(B2:B7)</f>
        <v>148743</v>
      </c>
      <c r="C8" s="13">
        <f t="shared" si="0"/>
        <v>1021657205</v>
      </c>
      <c r="D8" s="14">
        <f t="shared" si="0"/>
        <v>3716691.269999981</v>
      </c>
      <c r="E8" s="15">
        <f t="shared" si="0"/>
        <v>65043559.8999982</v>
      </c>
      <c r="F8" s="14">
        <f t="shared" si="0"/>
        <v>1388338.08</v>
      </c>
      <c r="G8" s="14">
        <f t="shared" si="0"/>
        <v>2328353.1900000297</v>
      </c>
    </row>
    <row r="9" ht="13.5" thickTop="1"/>
    <row r="10" ht="12.75">
      <c r="G10" s="16" t="s">
        <v>14</v>
      </c>
    </row>
    <row r="11" ht="13.5" thickBot="1">
      <c r="G11" s="17">
        <f>+F8+G8</f>
        <v>3716691.27000003</v>
      </c>
    </row>
    <row r="12" ht="13.5" thickTop="1"/>
    <row r="14" spans="6:7" ht="12.75">
      <c r="F14" s="2" t="s">
        <v>5</v>
      </c>
      <c r="G14" s="2" t="s">
        <v>6</v>
      </c>
    </row>
    <row r="15" spans="6:7" ht="12.75">
      <c r="F15" s="18">
        <f>ROUND(F8/G11,4)</f>
        <v>0.3735</v>
      </c>
      <c r="G15" s="18">
        <f>1-F15</f>
        <v>0.6265000000000001</v>
      </c>
    </row>
    <row r="16" spans="6:7" ht="12.75">
      <c r="F16"/>
      <c r="G16"/>
    </row>
    <row r="17" spans="6:7" ht="12.75">
      <c r="F17"/>
      <c r="G17" s="18">
        <f>+F15+G15</f>
        <v>1</v>
      </c>
    </row>
    <row r="19" spans="3:5" ht="12.75">
      <c r="C19" s="20" t="s">
        <v>18</v>
      </c>
      <c r="D19" s="11" t="s">
        <v>15</v>
      </c>
      <c r="E19" s="18">
        <f>ROUND(+D$8/C$8,4)</f>
        <v>0.0036</v>
      </c>
    </row>
    <row r="20" spans="3:8" ht="12.75">
      <c r="C20" s="21" t="s">
        <v>19</v>
      </c>
      <c r="D20" s="8" t="s">
        <v>16</v>
      </c>
      <c r="E20" s="5">
        <v>1033533000</v>
      </c>
      <c r="F20" s="19" t="s">
        <v>17</v>
      </c>
      <c r="G20" s="19"/>
      <c r="H20" s="16" t="s">
        <v>14</v>
      </c>
    </row>
    <row r="21" spans="3:8" ht="12.75">
      <c r="C21" s="23">
        <v>2007</v>
      </c>
      <c r="D21" s="22" t="s">
        <v>20</v>
      </c>
      <c r="E21" s="5">
        <f>+E19*E20</f>
        <v>3720718.8</v>
      </c>
      <c r="F21" s="5">
        <f>ROUND(F$15*E$21,0)</f>
        <v>1389688</v>
      </c>
      <c r="G21" s="5">
        <f>ROUND(G$15*E$21,0)</f>
        <v>2331030</v>
      </c>
      <c r="H21" s="5">
        <f>+F21+G21</f>
        <v>3720718</v>
      </c>
    </row>
    <row r="24" spans="3:5" ht="12.75">
      <c r="C24" s="20" t="s">
        <v>21</v>
      </c>
      <c r="D24" s="11" t="s">
        <v>15</v>
      </c>
      <c r="E24" s="18">
        <f>ROUND(+D$8/C$8,4)</f>
        <v>0.0036</v>
      </c>
    </row>
    <row r="25" spans="3:8" ht="12.75">
      <c r="C25" s="21" t="s">
        <v>19</v>
      </c>
      <c r="D25" s="8" t="s">
        <v>16</v>
      </c>
      <c r="E25" s="5">
        <v>1030513961</v>
      </c>
      <c r="F25" s="19" t="s">
        <v>17</v>
      </c>
      <c r="G25" s="19"/>
      <c r="H25" s="16" t="s">
        <v>14</v>
      </c>
    </row>
    <row r="26" spans="3:8" ht="12.75">
      <c r="C26" s="23">
        <v>2007</v>
      </c>
      <c r="D26" s="22" t="s">
        <v>20</v>
      </c>
      <c r="E26" s="5">
        <f>+E24*E25</f>
        <v>3709850.2596</v>
      </c>
      <c r="F26" s="5">
        <f>ROUND(F$15*E26,0)</f>
        <v>1385629</v>
      </c>
      <c r="G26" s="5">
        <f>ROUND(G$15*E26,0)</f>
        <v>2324221</v>
      </c>
      <c r="H26" s="5">
        <f>+F26+G26</f>
        <v>3709850</v>
      </c>
    </row>
  </sheetData>
  <mergeCells count="2">
    <mergeCell ref="F20:G20"/>
    <mergeCell ref="F25:G25"/>
  </mergeCells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Beagle</cp:lastModifiedBy>
  <cp:lastPrinted>2006-04-28T18:02:07Z</cp:lastPrinted>
  <dcterms:modified xsi:type="dcterms:W3CDTF">2006-04-28T21:55:40Z</dcterms:modified>
  <cp:category/>
  <cp:version/>
  <cp:contentType/>
  <cp:contentStatus/>
</cp:coreProperties>
</file>