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aepenergy.sharepoint.com/sites/RegulatoryServices/OPCO/Kentucky Power/Riders/2026-00271 FAC (three 6-month reviews)/05 Discovery/01 Staff/Attachments/"/>
    </mc:Choice>
  </mc:AlternateContent>
  <xr:revisionPtr revIDLastSave="5" documentId="13_ncr:1_{A0EEEE61-05D2-46DA-A57F-991B111CFD05}" xr6:coauthVersionLast="47" xr6:coauthVersionMax="47" xr10:uidLastSave="{153A336B-F45B-449A-83BB-548D3969B718}"/>
  <bookViews>
    <workbookView xWindow="28680" yWindow="-120" windowWidth="29040" windowHeight="15720" xr2:uid="{C48FF0E8-619A-41BF-8E86-C3C4EE67A743}"/>
  </bookViews>
  <sheets>
    <sheet name="Mitchell NAPP 2027" sheetId="1" r:id="rId1"/>
    <sheet name="Mitchell NAPP 2028" sheetId="2" r:id="rId2"/>
    <sheet name="Mitchell NAPP 2029" sheetId="3" r:id="rId3"/>
    <sheet name="Mitchell NAPP 2030" sheetId="4" r:id="rId4"/>
    <sheet name="Mitchell CAPP 2026" sheetId="5" r:id="rId5"/>
    <sheet name="Mitchell CAPP 2027" sheetId="6" r:id="rId6"/>
    <sheet name="Mitchell CAPP 2028" sheetId="7" r:id="rId7"/>
    <sheet name="Mitchell CAPP 2029" sheetId="8" r:id="rId8"/>
  </sheets>
  <definedNames>
    <definedName name="FGD" localSheetId="4">#REF!</definedName>
    <definedName name="FGD" localSheetId="5">#REF!</definedName>
    <definedName name="FGD" localSheetId="6">#REF!</definedName>
    <definedName name="FGD" localSheetId="7">#REF!</definedName>
    <definedName name="FGD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Pile" localSheetId="4">#REF!</definedName>
    <definedName name="Pile" localSheetId="5">#REF!</definedName>
    <definedName name="Pile" localSheetId="6">#REF!</definedName>
    <definedName name="Pile" localSheetId="7">#REF!</definedName>
    <definedName name="Pile">#REF!</definedName>
    <definedName name="SO2_Credit" localSheetId="4">#REF!</definedName>
    <definedName name="SO2_Credit" localSheetId="5">#REF!</definedName>
    <definedName name="SO2_Credit" localSheetId="6">#REF!</definedName>
    <definedName name="SO2_Credit" localSheetId="7">#REF!</definedName>
    <definedName name="SO2_Credit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7" i="7" l="1"/>
  <c r="P7" i="7"/>
  <c r="R7" i="7"/>
  <c r="Q7" i="7"/>
  <c r="O8" i="6"/>
  <c r="P8" i="6"/>
  <c r="R8" i="6"/>
  <c r="Q8" i="6"/>
  <c r="O7" i="6"/>
  <c r="P7" i="6"/>
  <c r="R7" i="6"/>
  <c r="Q7" i="6"/>
  <c r="O7" i="5"/>
  <c r="P7" i="5"/>
  <c r="R7" i="5"/>
  <c r="Q7" i="5"/>
  <c r="O7" i="3"/>
  <c r="P7" i="3"/>
  <c r="R7" i="3"/>
  <c r="Q7" i="3"/>
  <c r="O7" i="2"/>
  <c r="P7" i="2"/>
  <c r="R7" i="2"/>
  <c r="Q7" i="2"/>
</calcChain>
</file>

<file path=xl/sharedStrings.xml><?xml version="1.0" encoding="utf-8"?>
<sst xmlns="http://schemas.openxmlformats.org/spreadsheetml/2006/main" count="274" uniqueCount="50">
  <si>
    <t>Offer / Plant / Year</t>
  </si>
  <si>
    <t>Mine</t>
  </si>
  <si>
    <t>Quantity</t>
  </si>
  <si>
    <t>Coal Price</t>
  </si>
  <si>
    <t xml:space="preserve">Transportation </t>
  </si>
  <si>
    <t>Offered Quality</t>
  </si>
  <si>
    <t>Quality Adjusted Delivered Pricing</t>
  </si>
  <si>
    <t>Tons</t>
  </si>
  <si>
    <t>BTU</t>
  </si>
  <si>
    <t>River / Rail</t>
  </si>
  <si>
    <t>MP / District</t>
  </si>
  <si>
    <t>Rate</t>
  </si>
  <si>
    <t>Btu</t>
  </si>
  <si>
    <r>
      <t>lbs. SO</t>
    </r>
    <r>
      <rPr>
        <b/>
        <vertAlign val="subscript"/>
        <sz val="11"/>
        <rFont val="Calibri"/>
        <family val="2"/>
      </rPr>
      <t>2</t>
    </r>
  </si>
  <si>
    <t>Sulfur %</t>
  </si>
  <si>
    <t>Ash %</t>
  </si>
  <si>
    <t>Quality Adj.</t>
  </si>
  <si>
    <t>Quality Adjusted</t>
  </si>
  <si>
    <t>Delivered</t>
  </si>
  <si>
    <t>Comments</t>
  </si>
  <si>
    <t xml:space="preserve">Delivered Cost </t>
  </si>
  <si>
    <t xml:space="preserve">$MMBTU </t>
  </si>
  <si>
    <t>FGD Removal Efficiency</t>
  </si>
  <si>
    <r>
      <t>SO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 xml:space="preserve"> Allowance Cost </t>
    </r>
  </si>
  <si>
    <t>Removal Cost $/Ton</t>
  </si>
  <si>
    <t>Delivered $/MWH</t>
  </si>
  <si>
    <t>Mitchell</t>
  </si>
  <si>
    <t>Mitchell - 2027 NAPP</t>
  </si>
  <si>
    <t>Mitchell NAPP</t>
  </si>
  <si>
    <t>Mitchell - 2028 NAPP</t>
  </si>
  <si>
    <t>Mitchell - 2029 NAPP</t>
  </si>
  <si>
    <t>Mitchell - 2030 NAPP</t>
  </si>
  <si>
    <t>Mitchell CAPP</t>
  </si>
  <si>
    <t>Mitchell - 2026 CAPP</t>
  </si>
  <si>
    <t>Mitchell - 2027 CAPP</t>
  </si>
  <si>
    <t>Mitchell - 2028 CAPP</t>
  </si>
  <si>
    <t>Mitchell - 2029 CAPP</t>
  </si>
  <si>
    <t>ACNR Coal Sales, Inc. WPCO Spec</t>
  </si>
  <si>
    <t>Marshall County Coal Resources, Inc.</t>
  </si>
  <si>
    <t>Belt</t>
  </si>
  <si>
    <t>Ireland Dock LO - Cresap, WV</t>
  </si>
  <si>
    <t>Proposed Purchase</t>
  </si>
  <si>
    <t xml:space="preserve">Blackhawk </t>
  </si>
  <si>
    <t>Barge</t>
  </si>
  <si>
    <t>Quincy LO, WV</t>
  </si>
  <si>
    <t>Alpha Metallurgical Resources, LLC d/b/a</t>
  </si>
  <si>
    <t>Kingston South</t>
  </si>
  <si>
    <t>Mammoth Dock LO - Montgomery, WV</t>
  </si>
  <si>
    <t>Blackhawk</t>
  </si>
  <si>
    <t>Blue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</si>
</sst>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.00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vertAlign val="subscript"/>
      <sz val="11"/>
      <name val="Calibri"/>
      <family val="2"/>
    </font>
    <font>
      <vertAlign val="subscript"/>
      <sz val="11"/>
      <name val="Calibri"/>
      <family val="2"/>
    </font>
    <font>
      <sz val="11"/>
      <name val="Calibri"/>
      <family val="2"/>
    </font>
    <font>
      <b/>
      <u val="double"/>
      <sz val="14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</cellStyleXfs>
  <cellXfs count="118">
    <xf numFmtId="0" fontId="0" fillId="0" borderId="0" xfId="0"/>
    <xf numFmtId="0" fontId="5" fillId="2" borderId="0" xfId="0" applyFont="1" applyFill="1" applyAlignment="1">
      <alignment vertical="center"/>
    </xf>
    <xf numFmtId="0" fontId="6" fillId="2" borderId="0" xfId="2" applyFont="1" applyFill="1"/>
    <xf numFmtId="0" fontId="6" fillId="3" borderId="1" xfId="2" applyFont="1" applyFill="1" applyBorder="1"/>
    <xf numFmtId="0" fontId="6" fillId="3" borderId="2" xfId="2" applyFont="1" applyFill="1" applyBorder="1"/>
    <xf numFmtId="164" fontId="6" fillId="3" borderId="2" xfId="3" applyNumberFormat="1" applyFont="1" applyFill="1" applyBorder="1" applyAlignment="1">
      <alignment horizontal="left"/>
    </xf>
    <xf numFmtId="164" fontId="6" fillId="3" borderId="2" xfId="2" applyNumberFormat="1" applyFont="1" applyFill="1" applyBorder="1" applyAlignment="1">
      <alignment horizontal="left"/>
    </xf>
    <xf numFmtId="3" fontId="6" fillId="3" borderId="2" xfId="2" applyNumberFormat="1" applyFont="1" applyFill="1" applyBorder="1" applyAlignment="1">
      <alignment horizontal="left"/>
    </xf>
    <xf numFmtId="2" fontId="6" fillId="3" borderId="2" xfId="2" applyNumberFormat="1" applyFont="1" applyFill="1" applyBorder="1" applyAlignment="1">
      <alignment horizontal="left"/>
    </xf>
    <xf numFmtId="164" fontId="6" fillId="3" borderId="2" xfId="2" applyNumberFormat="1" applyFont="1" applyFill="1" applyBorder="1" applyAlignment="1">
      <alignment horizontal="center"/>
    </xf>
    <xf numFmtId="164" fontId="7" fillId="3" borderId="2" xfId="2" applyNumberFormat="1" applyFont="1" applyFill="1" applyBorder="1" applyAlignment="1">
      <alignment horizontal="center"/>
    </xf>
    <xf numFmtId="2" fontId="7" fillId="3" borderId="2" xfId="2" applyNumberFormat="1" applyFont="1" applyFill="1" applyBorder="1" applyAlignment="1">
      <alignment horizontal="center"/>
    </xf>
    <xf numFmtId="0" fontId="6" fillId="3" borderId="3" xfId="2" applyFont="1" applyFill="1" applyBorder="1"/>
    <xf numFmtId="0" fontId="6" fillId="3" borderId="4" xfId="2" applyFont="1" applyFill="1" applyBorder="1"/>
    <xf numFmtId="0" fontId="8" fillId="2" borderId="5" xfId="2" applyFont="1" applyFill="1" applyBorder="1"/>
    <xf numFmtId="0" fontId="8" fillId="2" borderId="6" xfId="2" applyFont="1" applyFill="1" applyBorder="1"/>
    <xf numFmtId="164" fontId="8" fillId="2" borderId="9" xfId="3" applyNumberFormat="1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6" fillId="2" borderId="3" xfId="2" applyFont="1" applyFill="1" applyBorder="1"/>
    <xf numFmtId="0" fontId="6" fillId="3" borderId="11" xfId="2" applyFont="1" applyFill="1" applyBorder="1"/>
    <xf numFmtId="0" fontId="8" fillId="2" borderId="12" xfId="2" applyFont="1" applyFill="1" applyBorder="1" applyAlignment="1">
      <alignment vertical="center"/>
    </xf>
    <xf numFmtId="0" fontId="8" fillId="2" borderId="13" xfId="2" applyFont="1" applyFill="1" applyBorder="1" applyAlignment="1">
      <alignment vertical="center"/>
    </xf>
    <xf numFmtId="0" fontId="11" fillId="2" borderId="16" xfId="2" applyFont="1" applyFill="1" applyBorder="1" applyAlignment="1">
      <alignment horizontal="center"/>
    </xf>
    <xf numFmtId="0" fontId="11" fillId="2" borderId="17" xfId="2" applyFont="1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1" fillId="2" borderId="23" xfId="2" applyFont="1" applyFill="1" applyBorder="1" applyAlignment="1">
      <alignment horizontal="center"/>
    </xf>
    <xf numFmtId="0" fontId="11" fillId="2" borderId="24" xfId="2" applyFont="1" applyFill="1" applyBorder="1" applyAlignment="1">
      <alignment horizontal="center"/>
    </xf>
    <xf numFmtId="0" fontId="6" fillId="2" borderId="4" xfId="2" applyFont="1" applyFill="1" applyBorder="1"/>
    <xf numFmtId="3" fontId="6" fillId="2" borderId="0" xfId="2" applyNumberFormat="1" applyFont="1" applyFill="1"/>
    <xf numFmtId="164" fontId="6" fillId="2" borderId="0" xfId="2" applyNumberFormat="1" applyFont="1" applyFill="1"/>
    <xf numFmtId="164" fontId="6" fillId="2" borderId="0" xfId="3" applyNumberFormat="1" applyFont="1" applyFill="1" applyBorder="1" applyAlignment="1">
      <alignment horizontal="left"/>
    </xf>
    <xf numFmtId="164" fontId="6" fillId="2" borderId="0" xfId="2" applyNumberFormat="1" applyFont="1" applyFill="1" applyAlignment="1">
      <alignment horizontal="right"/>
    </xf>
    <xf numFmtId="3" fontId="6" fillId="2" borderId="0" xfId="2" applyNumberFormat="1" applyFont="1" applyFill="1" applyAlignment="1">
      <alignment horizontal="right"/>
    </xf>
    <xf numFmtId="4" fontId="6" fillId="2" borderId="0" xfId="2" applyNumberFormat="1" applyFont="1" applyFill="1" applyAlignment="1">
      <alignment horizontal="right"/>
    </xf>
    <xf numFmtId="10" fontId="6" fillId="2" borderId="0" xfId="1" applyNumberFormat="1" applyFont="1" applyFill="1" applyBorder="1" applyAlignment="1">
      <alignment horizontal="right"/>
    </xf>
    <xf numFmtId="164" fontId="6" fillId="2" borderId="0" xfId="2" applyNumberFormat="1" applyFont="1" applyFill="1" applyAlignment="1">
      <alignment horizontal="center"/>
    </xf>
    <xf numFmtId="164" fontId="7" fillId="2" borderId="0" xfId="2" applyNumberFormat="1" applyFont="1" applyFill="1" applyAlignment="1">
      <alignment horizontal="center"/>
    </xf>
    <xf numFmtId="0" fontId="6" fillId="2" borderId="11" xfId="2" applyFont="1" applyFill="1" applyBorder="1"/>
    <xf numFmtId="0" fontId="6" fillId="3" borderId="11" xfId="2" applyFont="1" applyFill="1" applyBorder="1" applyAlignment="1">
      <alignment horizontal="center"/>
    </xf>
    <xf numFmtId="164" fontId="6" fillId="2" borderId="0" xfId="2" applyNumberFormat="1" applyFont="1" applyFill="1" applyAlignment="1">
      <alignment horizontal="left"/>
    </xf>
    <xf numFmtId="3" fontId="6" fillId="2" borderId="0" xfId="2" applyNumberFormat="1" applyFont="1" applyFill="1" applyAlignment="1">
      <alignment horizontal="left"/>
    </xf>
    <xf numFmtId="9" fontId="6" fillId="2" borderId="0" xfId="1" applyFont="1" applyFill="1" applyBorder="1" applyAlignment="1">
      <alignment horizontal="left"/>
    </xf>
    <xf numFmtId="2" fontId="7" fillId="2" borderId="0" xfId="2" applyNumberFormat="1" applyFont="1" applyFill="1" applyAlignment="1">
      <alignment horizontal="center"/>
    </xf>
    <xf numFmtId="0" fontId="6" fillId="2" borderId="0" xfId="2" applyFont="1" applyFill="1" applyAlignment="1">
      <alignment horizontal="center"/>
    </xf>
    <xf numFmtId="2" fontId="6" fillId="2" borderId="0" xfId="2" applyNumberFormat="1" applyFont="1" applyFill="1" applyAlignment="1">
      <alignment horizontal="left"/>
    </xf>
    <xf numFmtId="10" fontId="6" fillId="2" borderId="11" xfId="2" applyNumberFormat="1" applyFont="1" applyFill="1" applyBorder="1" applyAlignment="1">
      <alignment horizontal="left"/>
    </xf>
    <xf numFmtId="10" fontId="6" fillId="2" borderId="4" xfId="2" applyNumberFormat="1" applyFont="1" applyFill="1" applyBorder="1" applyAlignment="1">
      <alignment horizontal="left"/>
    </xf>
    <xf numFmtId="164" fontId="6" fillId="2" borderId="11" xfId="2" applyNumberFormat="1" applyFont="1" applyFill="1" applyBorder="1" applyAlignment="1">
      <alignment horizontal="left"/>
    </xf>
    <xf numFmtId="164" fontId="6" fillId="2" borderId="4" xfId="2" applyNumberFormat="1" applyFont="1" applyFill="1" applyBorder="1" applyAlignment="1">
      <alignment horizontal="left"/>
    </xf>
    <xf numFmtId="0" fontId="6" fillId="2" borderId="25" xfId="2" applyFont="1" applyFill="1" applyBorder="1" applyAlignment="1">
      <alignment horizontal="left"/>
    </xf>
    <xf numFmtId="0" fontId="6" fillId="2" borderId="26" xfId="2" applyFont="1" applyFill="1" applyBorder="1" applyAlignment="1">
      <alignment horizontal="left"/>
    </xf>
    <xf numFmtId="164" fontId="6" fillId="2" borderId="27" xfId="2" applyNumberFormat="1" applyFont="1" applyFill="1" applyBorder="1" applyAlignment="1">
      <alignment horizontal="left"/>
    </xf>
    <xf numFmtId="0" fontId="6" fillId="3" borderId="25" xfId="2" applyFont="1" applyFill="1" applyBorder="1"/>
    <xf numFmtId="0" fontId="6" fillId="3" borderId="26" xfId="2" applyFont="1" applyFill="1" applyBorder="1"/>
    <xf numFmtId="0" fontId="6" fillId="3" borderId="26" xfId="2" applyFont="1" applyFill="1" applyBorder="1" applyAlignment="1">
      <alignment horizontal="left"/>
    </xf>
    <xf numFmtId="2" fontId="6" fillId="3" borderId="26" xfId="2" applyNumberFormat="1" applyFont="1" applyFill="1" applyBorder="1" applyAlignment="1">
      <alignment horizontal="left"/>
    </xf>
    <xf numFmtId="164" fontId="6" fillId="3" borderId="26" xfId="2" applyNumberFormat="1" applyFont="1" applyFill="1" applyBorder="1" applyAlignment="1">
      <alignment horizontal="left"/>
    </xf>
    <xf numFmtId="0" fontId="6" fillId="3" borderId="26" xfId="2" applyFont="1" applyFill="1" applyBorder="1" applyAlignment="1">
      <alignment horizontal="center"/>
    </xf>
    <xf numFmtId="0" fontId="6" fillId="3" borderId="27" xfId="2" applyFont="1" applyFill="1" applyBorder="1"/>
    <xf numFmtId="0" fontId="6" fillId="2" borderId="0" xfId="2" applyFont="1" applyFill="1" applyAlignment="1">
      <alignment horizontal="left"/>
    </xf>
    <xf numFmtId="0" fontId="11" fillId="2" borderId="0" xfId="2" applyFont="1" applyFill="1"/>
    <xf numFmtId="3" fontId="11" fillId="2" borderId="0" xfId="2" applyNumberFormat="1" applyFont="1" applyFill="1" applyAlignment="1">
      <alignment horizontal="left"/>
    </xf>
    <xf numFmtId="165" fontId="16" fillId="2" borderId="0" xfId="2" applyNumberFormat="1" applyFont="1" applyFill="1" applyAlignment="1">
      <alignment horizontal="center"/>
    </xf>
    <xf numFmtId="2" fontId="6" fillId="2" borderId="0" xfId="2" applyNumberFormat="1" applyFont="1" applyFill="1"/>
    <xf numFmtId="0" fontId="11" fillId="4" borderId="1" xfId="2" applyFont="1" applyFill="1" applyBorder="1"/>
    <xf numFmtId="0" fontId="11" fillId="4" borderId="2" xfId="2" applyFont="1" applyFill="1" applyBorder="1"/>
    <xf numFmtId="0" fontId="6" fillId="4" borderId="3" xfId="2" applyFont="1" applyFill="1" applyBorder="1"/>
    <xf numFmtId="0" fontId="6" fillId="5" borderId="4" xfId="2" applyFont="1" applyFill="1" applyBorder="1"/>
    <xf numFmtId="0" fontId="6" fillId="5" borderId="0" xfId="2" applyFont="1" applyFill="1"/>
    <xf numFmtId="3" fontId="6" fillId="5" borderId="0" xfId="2" applyNumberFormat="1" applyFont="1" applyFill="1"/>
    <xf numFmtId="164" fontId="6" fillId="5" borderId="0" xfId="2" applyNumberFormat="1" applyFont="1" applyFill="1"/>
    <xf numFmtId="164" fontId="6" fillId="5" borderId="0" xfId="3" applyNumberFormat="1" applyFont="1" applyFill="1" applyBorder="1" applyAlignment="1">
      <alignment horizontal="left"/>
    </xf>
    <xf numFmtId="164" fontId="6" fillId="5" borderId="0" xfId="2" applyNumberFormat="1" applyFont="1" applyFill="1" applyAlignment="1">
      <alignment horizontal="right"/>
    </xf>
    <xf numFmtId="3" fontId="6" fillId="5" borderId="0" xfId="2" applyNumberFormat="1" applyFont="1" applyFill="1" applyAlignment="1">
      <alignment horizontal="right"/>
    </xf>
    <xf numFmtId="4" fontId="6" fillId="5" borderId="0" xfId="2" applyNumberFormat="1" applyFont="1" applyFill="1" applyAlignment="1">
      <alignment horizontal="right"/>
    </xf>
    <xf numFmtId="10" fontId="6" fillId="5" borderId="0" xfId="1" applyNumberFormat="1" applyFont="1" applyFill="1" applyBorder="1" applyAlignment="1">
      <alignment horizontal="right"/>
    </xf>
    <xf numFmtId="164" fontId="6" fillId="5" borderId="0" xfId="2" applyNumberFormat="1" applyFont="1" applyFill="1" applyAlignment="1">
      <alignment horizontal="center"/>
    </xf>
    <xf numFmtId="164" fontId="7" fillId="5" borderId="0" xfId="2" applyNumberFormat="1" applyFont="1" applyFill="1" applyAlignment="1">
      <alignment horizontal="center"/>
    </xf>
    <xf numFmtId="0" fontId="6" fillId="5" borderId="11" xfId="2" applyFont="1" applyFill="1" applyBorder="1"/>
    <xf numFmtId="164" fontId="7" fillId="5" borderId="11" xfId="2" applyNumberFormat="1" applyFont="1" applyFill="1" applyBorder="1" applyAlignment="1">
      <alignment horizontal="center"/>
    </xf>
    <xf numFmtId="164" fontId="7" fillId="2" borderId="11" xfId="2" applyNumberFormat="1" applyFont="1" applyFill="1" applyBorder="1" applyAlignment="1">
      <alignment horizontal="center"/>
    </xf>
    <xf numFmtId="2" fontId="7" fillId="2" borderId="11" xfId="2" applyNumberFormat="1" applyFont="1" applyFill="1" applyBorder="1" applyAlignment="1">
      <alignment horizontal="center"/>
    </xf>
    <xf numFmtId="0" fontId="6" fillId="2" borderId="11" xfId="2" applyFont="1" applyFill="1" applyBorder="1" applyAlignment="1">
      <alignment horizontal="center"/>
    </xf>
    <xf numFmtId="0" fontId="11" fillId="2" borderId="18" xfId="2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15" fillId="2" borderId="4" xfId="2" applyFont="1" applyFill="1" applyBorder="1" applyAlignment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15" fillId="2" borderId="11" xfId="2" applyFont="1" applyFill="1" applyBorder="1" applyAlignment="1">
      <alignment horizontal="center" vertical="center"/>
    </xf>
    <xf numFmtId="0" fontId="15" fillId="2" borderId="25" xfId="2" applyFont="1" applyFill="1" applyBorder="1" applyAlignment="1">
      <alignment horizontal="center" vertical="center"/>
    </xf>
    <xf numFmtId="0" fontId="15" fillId="2" borderId="26" xfId="2" applyFont="1" applyFill="1" applyBorder="1" applyAlignment="1">
      <alignment horizontal="center" vertical="center"/>
    </xf>
    <xf numFmtId="0" fontId="15" fillId="2" borderId="27" xfId="2" applyFont="1" applyFill="1" applyBorder="1" applyAlignment="1">
      <alignment horizontal="center" vertical="center"/>
    </xf>
    <xf numFmtId="0" fontId="11" fillId="2" borderId="14" xfId="2" applyFont="1" applyFill="1" applyBorder="1" applyAlignment="1">
      <alignment horizontal="right" vertical="center"/>
    </xf>
    <xf numFmtId="0" fontId="2" fillId="2" borderId="21" xfId="0" applyFont="1" applyFill="1" applyBorder="1" applyAlignment="1">
      <alignment horizontal="right" vertical="center"/>
    </xf>
    <xf numFmtId="1" fontId="11" fillId="2" borderId="14" xfId="2" applyNumberFormat="1" applyFont="1" applyFill="1" applyBorder="1" applyAlignment="1">
      <alignment horizontal="right" vertical="center"/>
    </xf>
    <xf numFmtId="2" fontId="11" fillId="2" borderId="14" xfId="2" applyNumberFormat="1" applyFont="1" applyFill="1" applyBorder="1" applyAlignment="1">
      <alignment horizontal="right" vertical="center"/>
    </xf>
    <xf numFmtId="164" fontId="11" fillId="2" borderId="14" xfId="2" applyNumberFormat="1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1" fillId="2" borderId="15" xfId="2" applyFont="1" applyFill="1" applyBorder="1" applyAlignment="1">
      <alignment horizontal="left" vertical="center"/>
    </xf>
    <xf numFmtId="0" fontId="2" fillId="2" borderId="22" xfId="0" applyFont="1" applyFill="1" applyBorder="1" applyAlignment="1">
      <alignment horizontal="left" vertical="center"/>
    </xf>
    <xf numFmtId="0" fontId="4" fillId="2" borderId="0" xfId="2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8" fillId="2" borderId="7" xfId="2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0" fillId="2" borderId="6" xfId="0" applyFill="1" applyBorder="1"/>
    <xf numFmtId="0" fontId="0" fillId="2" borderId="8" xfId="0" applyFill="1" applyBorder="1"/>
    <xf numFmtId="3" fontId="8" fillId="2" borderId="9" xfId="2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164" fontId="8" fillId="2" borderId="7" xfId="2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4" fillId="2" borderId="26" xfId="2" applyFont="1" applyFill="1" applyBorder="1" applyAlignment="1">
      <alignment horizontal="center" vertical="center"/>
    </xf>
    <xf numFmtId="164" fontId="1" fillId="2" borderId="28" xfId="2" applyNumberFormat="1" applyFont="1" applyFill="1" applyBorder="1" applyAlignment="1">
      <alignment horizontal="left"/>
    </xf>
    <xf numFmtId="164" fontId="1" fillId="2" borderId="11" xfId="2" applyNumberFormat="1" applyFont="1" applyFill="1" applyBorder="1" applyAlignment="1">
      <alignment horizontal="left"/>
    </xf>
  </cellXfs>
  <cellStyles count="4">
    <cellStyle name="Currency 2" xfId="3" xr:uid="{73446F31-06E4-445B-B9A4-F2FC041FA521}"/>
    <cellStyle name="Normal" xfId="0" builtinId="0"/>
    <cellStyle name="Normal 11" xfId="2" xr:uid="{3223424A-1F78-4E38-842D-471383B10D3E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17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96FA-1E3E-4233-94CB-FE8B520ABE34}">
  <sheetPr codeName="Sheet13">
    <tabColor theme="7" tint="0.59999389629810485"/>
    <pageSetUpPr autoPageBreaks="0"/>
  </sheetPr>
  <dimension ref="B1:BR50"/>
  <sheetViews>
    <sheetView tabSelected="1" zoomScale="85" zoomScaleNormal="85" workbookViewId="0">
      <selection activeCell="P34" sqref="P34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hidden="1" customWidth="1"/>
    <col min="7" max="7" width="10.7109375" style="2" customWidth="1"/>
    <col min="8" max="8" width="10.5703125" style="2" bestFit="1" customWidth="1"/>
    <col min="9" max="9" width="33.5703125" style="2" hidden="1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5.85546875" style="44" bestFit="1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103" t="s">
        <v>27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"/>
    </row>
    <row r="2" spans="2:70" ht="27" thickBot="1" x14ac:dyDescent="0.3"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70" ht="15.75" x14ac:dyDescent="0.25">
      <c r="B4" s="13"/>
      <c r="C4" s="14" t="s">
        <v>0</v>
      </c>
      <c r="D4" s="15" t="s">
        <v>1</v>
      </c>
      <c r="E4" s="105" t="s">
        <v>2</v>
      </c>
      <c r="F4" s="106"/>
      <c r="G4" s="16" t="s">
        <v>3</v>
      </c>
      <c r="H4" s="107" t="s">
        <v>4</v>
      </c>
      <c r="I4" s="108"/>
      <c r="J4" s="109"/>
      <c r="K4" s="110" t="s">
        <v>5</v>
      </c>
      <c r="L4" s="110"/>
      <c r="M4" s="111"/>
      <c r="N4" s="111"/>
      <c r="O4" s="112" t="s">
        <v>6</v>
      </c>
      <c r="P4" s="113"/>
      <c r="Q4" s="114"/>
      <c r="R4" s="17"/>
      <c r="S4" s="18"/>
      <c r="T4" s="19"/>
    </row>
    <row r="5" spans="2:70" ht="15.75" x14ac:dyDescent="0.25">
      <c r="B5" s="13"/>
      <c r="C5" s="20" t="s">
        <v>28</v>
      </c>
      <c r="D5" s="21"/>
      <c r="E5" s="98" t="s">
        <v>7</v>
      </c>
      <c r="F5" s="98" t="s">
        <v>8</v>
      </c>
      <c r="G5" s="101" t="s">
        <v>3</v>
      </c>
      <c r="H5" s="101" t="s">
        <v>9</v>
      </c>
      <c r="I5" s="101" t="s">
        <v>10</v>
      </c>
      <c r="J5" s="92" t="s">
        <v>11</v>
      </c>
      <c r="K5" s="94" t="s">
        <v>12</v>
      </c>
      <c r="L5" s="95" t="s">
        <v>13</v>
      </c>
      <c r="M5" s="95" t="s">
        <v>14</v>
      </c>
      <c r="N5" s="95" t="s">
        <v>15</v>
      </c>
      <c r="O5" s="96" t="s">
        <v>16</v>
      </c>
      <c r="P5" s="22" t="s">
        <v>17</v>
      </c>
      <c r="Q5" s="23" t="s">
        <v>18</v>
      </c>
      <c r="R5" s="23" t="s">
        <v>17</v>
      </c>
      <c r="S5" s="84" t="s">
        <v>19</v>
      </c>
      <c r="T5" s="19"/>
    </row>
    <row r="6" spans="2:70" ht="15.75" x14ac:dyDescent="0.25">
      <c r="B6" s="13"/>
      <c r="C6" s="24">
        <v>2027</v>
      </c>
      <c r="D6" s="25"/>
      <c r="E6" s="99"/>
      <c r="F6" s="100"/>
      <c r="G6" s="102"/>
      <c r="H6" s="102"/>
      <c r="I6" s="102"/>
      <c r="J6" s="93"/>
      <c r="K6" s="93"/>
      <c r="L6" s="93"/>
      <c r="M6" s="93"/>
      <c r="N6" s="93"/>
      <c r="O6" s="97"/>
      <c r="P6" s="26" t="s">
        <v>20</v>
      </c>
      <c r="Q6" s="27" t="s">
        <v>21</v>
      </c>
      <c r="R6" s="27" t="s">
        <v>25</v>
      </c>
      <c r="S6" s="85"/>
      <c r="T6" s="19"/>
    </row>
    <row r="7" spans="2:70" x14ac:dyDescent="0.25">
      <c r="B7" s="13"/>
      <c r="C7" s="68"/>
      <c r="D7" s="69"/>
      <c r="E7" s="70"/>
      <c r="F7" s="70"/>
      <c r="G7" s="71"/>
      <c r="H7" s="72"/>
      <c r="I7" s="72"/>
      <c r="J7" s="73"/>
      <c r="K7" s="74"/>
      <c r="L7" s="75"/>
      <c r="M7" s="76"/>
      <c r="N7" s="76"/>
      <c r="O7" s="77"/>
      <c r="P7" s="78"/>
      <c r="Q7" s="78"/>
      <c r="R7" s="78"/>
      <c r="S7" s="79"/>
      <c r="T7" s="39"/>
    </row>
    <row r="8" spans="2:7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79"/>
      <c r="T8" s="39"/>
    </row>
    <row r="9" spans="2:70" x14ac:dyDescent="0.25">
      <c r="B9" s="13"/>
      <c r="C9" s="68"/>
      <c r="D9" s="69"/>
      <c r="E9" s="70"/>
      <c r="F9" s="70"/>
      <c r="G9" s="71"/>
      <c r="H9" s="72"/>
      <c r="I9" s="72"/>
      <c r="J9" s="73"/>
      <c r="K9" s="74"/>
      <c r="L9" s="75"/>
      <c r="M9" s="76"/>
      <c r="N9" s="76"/>
      <c r="O9" s="77"/>
      <c r="P9" s="78"/>
      <c r="Q9" s="78"/>
      <c r="R9" s="78"/>
      <c r="S9" s="79"/>
      <c r="T9" s="39"/>
    </row>
    <row r="10" spans="2:70" x14ac:dyDescent="0.25">
      <c r="B10" s="13"/>
      <c r="C10" s="28"/>
      <c r="E10" s="29"/>
      <c r="F10" s="29"/>
      <c r="G10" s="30"/>
      <c r="H10" s="31"/>
      <c r="I10" s="31"/>
      <c r="J10" s="32"/>
      <c r="K10" s="33"/>
      <c r="L10" s="34"/>
      <c r="M10" s="35"/>
      <c r="N10" s="35"/>
      <c r="P10" s="37"/>
      <c r="Q10" s="37"/>
      <c r="R10" s="37"/>
      <c r="S10" s="38"/>
      <c r="T10" s="39"/>
    </row>
    <row r="11" spans="2:70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7"/>
      <c r="S11" s="38"/>
      <c r="T11" s="39"/>
    </row>
    <row r="12" spans="2:70" x14ac:dyDescent="0.25">
      <c r="B12" s="13"/>
      <c r="C12" s="28"/>
      <c r="E12" s="29"/>
      <c r="F12" s="29"/>
      <c r="G12" s="30"/>
      <c r="H12" s="31"/>
      <c r="I12" s="31"/>
      <c r="J12" s="32"/>
      <c r="K12" s="33"/>
      <c r="L12" s="34"/>
      <c r="M12" s="35"/>
      <c r="N12" s="35"/>
      <c r="P12" s="37"/>
      <c r="Q12" s="37"/>
      <c r="R12" s="37"/>
      <c r="S12" s="38"/>
      <c r="T12" s="39"/>
    </row>
    <row r="13" spans="2:70" s="44" customFormat="1" ht="15.75" thickBot="1" x14ac:dyDescent="0.3">
      <c r="B13" s="13"/>
      <c r="C13" s="28"/>
      <c r="D13" s="2"/>
      <c r="E13" s="29"/>
      <c r="F13" s="29"/>
      <c r="G13" s="30"/>
      <c r="H13" s="31"/>
      <c r="I13" s="31"/>
      <c r="J13" s="40"/>
      <c r="K13" s="41"/>
      <c r="L13" s="41"/>
      <c r="M13" s="42"/>
      <c r="N13" s="42"/>
      <c r="O13" s="36"/>
      <c r="P13" s="37"/>
      <c r="Q13" s="43"/>
      <c r="R13" s="43"/>
      <c r="S13" s="38"/>
      <c r="T13" s="19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2:70" s="44" customFormat="1" ht="16.5" customHeight="1" x14ac:dyDescent="0.25">
      <c r="B14" s="13"/>
      <c r="C14" s="65" t="s">
        <v>26</v>
      </c>
      <c r="D14" s="66"/>
      <c r="E14" s="67"/>
      <c r="F14" s="2"/>
      <c r="G14" s="2"/>
      <c r="H14" s="31"/>
      <c r="I14" s="31"/>
      <c r="J14" s="40"/>
      <c r="K14" s="41"/>
      <c r="L14" s="41"/>
      <c r="M14" s="45"/>
      <c r="N14" s="45"/>
      <c r="O14" s="36"/>
      <c r="P14" s="37"/>
      <c r="Q14" s="43"/>
      <c r="R14" s="43"/>
      <c r="S14" s="38"/>
      <c r="T14" s="1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2:70" s="44" customFormat="1" ht="16.5" customHeight="1" x14ac:dyDescent="0.25">
      <c r="B15" s="13"/>
      <c r="C15" s="28" t="s">
        <v>22</v>
      </c>
      <c r="D15" s="2"/>
      <c r="E15" s="46">
        <v>0.97309999999999997</v>
      </c>
      <c r="F15" s="47"/>
      <c r="G15" s="2"/>
      <c r="H15" s="2"/>
      <c r="I15" s="2"/>
      <c r="J15" s="2"/>
      <c r="K15" s="29"/>
      <c r="L15" s="29"/>
      <c r="M15" s="45"/>
      <c r="N15" s="45"/>
      <c r="O15" s="40"/>
      <c r="P15" s="36"/>
      <c r="S15" s="38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8" x14ac:dyDescent="0.35">
      <c r="B16" s="13"/>
      <c r="C16" s="28" t="s">
        <v>23</v>
      </c>
      <c r="D16" s="2"/>
      <c r="E16" s="48">
        <v>2</v>
      </c>
      <c r="F16" s="49"/>
      <c r="G16" s="2"/>
      <c r="H16" s="2"/>
      <c r="I16" s="2"/>
      <c r="J16" s="2"/>
      <c r="K16" s="29"/>
      <c r="L16" s="29"/>
      <c r="M16" s="45"/>
      <c r="N16" s="45"/>
      <c r="O16" s="40"/>
      <c r="P16" s="36"/>
      <c r="S16" s="38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5.75" thickBot="1" x14ac:dyDescent="0.3">
      <c r="B17" s="13"/>
      <c r="C17" s="50" t="s">
        <v>24</v>
      </c>
      <c r="D17" s="51"/>
      <c r="E17" s="52">
        <v>249.36</v>
      </c>
      <c r="F17" s="49"/>
      <c r="G17" s="2"/>
      <c r="H17" s="2"/>
      <c r="I17" s="2"/>
      <c r="J17" s="2"/>
      <c r="K17" s="29"/>
      <c r="L17" s="29"/>
      <c r="M17" s="45"/>
      <c r="N17" s="45"/>
      <c r="O17" s="40"/>
      <c r="P17" s="36"/>
      <c r="S17" s="38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6.5" customHeight="1" x14ac:dyDescent="0.25">
      <c r="B18" s="13"/>
      <c r="C18" s="86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8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5.75" thickBot="1" x14ac:dyDescent="0.3">
      <c r="B19" s="13"/>
      <c r="C19" s="89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1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5.75" thickBot="1" x14ac:dyDescent="0.3">
      <c r="B20" s="53"/>
      <c r="C20" s="54"/>
      <c r="D20" s="54"/>
      <c r="E20" s="54"/>
      <c r="F20" s="54"/>
      <c r="G20" s="54"/>
      <c r="H20" s="55"/>
      <c r="I20" s="55"/>
      <c r="J20" s="54"/>
      <c r="K20" s="54"/>
      <c r="L20" s="54"/>
      <c r="M20" s="56"/>
      <c r="N20" s="56"/>
      <c r="O20" s="57"/>
      <c r="P20" s="57"/>
      <c r="Q20" s="58"/>
      <c r="R20" s="58"/>
      <c r="S20" s="54"/>
      <c r="T20" s="5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6.5" customHeight="1" x14ac:dyDescent="0.25">
      <c r="C21" s="2"/>
      <c r="D21" s="2"/>
      <c r="E21" s="2"/>
      <c r="F21" s="2"/>
      <c r="G21" s="2"/>
      <c r="H21" s="60"/>
      <c r="I21" s="60"/>
      <c r="J21" s="2"/>
      <c r="K21" s="2"/>
      <c r="L21" s="2"/>
      <c r="M21" s="45"/>
      <c r="N21" s="45"/>
      <c r="O21" s="40"/>
      <c r="P21" s="40"/>
      <c r="S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C22" s="2"/>
      <c r="D22" s="2"/>
      <c r="E22" s="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S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61"/>
      <c r="D23" s="61"/>
      <c r="E23" s="6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Q23" s="63"/>
      <c r="R23" s="63"/>
      <c r="S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S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S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ht="16.5" customHeight="1" x14ac:dyDescent="0.25">
      <c r="H43" s="60"/>
      <c r="I43" s="60"/>
      <c r="M43" s="45"/>
      <c r="N43" s="45"/>
      <c r="O43" s="40"/>
      <c r="P43" s="40"/>
    </row>
    <row r="44" spans="3:70" ht="16.5" customHeight="1" x14ac:dyDescent="0.25">
      <c r="H44" s="60"/>
      <c r="I44" s="60"/>
      <c r="M44" s="45"/>
      <c r="N44" s="45"/>
      <c r="O44" s="40"/>
      <c r="P44" s="40"/>
    </row>
    <row r="45" spans="3:70" ht="16.5" customHeight="1" x14ac:dyDescent="0.25">
      <c r="H45" s="60"/>
      <c r="I45" s="60"/>
      <c r="M45" s="45"/>
      <c r="N45" s="45"/>
      <c r="O45" s="40"/>
      <c r="P45" s="40"/>
    </row>
    <row r="46" spans="3:70" x14ac:dyDescent="0.25">
      <c r="H46" s="60"/>
      <c r="I46" s="60"/>
      <c r="M46" s="45"/>
      <c r="N46" s="45"/>
      <c r="O46" s="40"/>
      <c r="P46" s="40"/>
    </row>
    <row r="47" spans="3:70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</sheetData>
  <mergeCells count="18">
    <mergeCell ref="B1:S2"/>
    <mergeCell ref="E4:F4"/>
    <mergeCell ref="H4:J4"/>
    <mergeCell ref="K4:N4"/>
    <mergeCell ref="O4:Q4"/>
    <mergeCell ref="S5:S6"/>
    <mergeCell ref="C18:S19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7CC9-3FD1-482A-AF43-E8BBB6D28CEF}">
  <sheetPr codeName="Sheet10">
    <tabColor theme="7" tint="0.59999389629810485"/>
    <pageSetUpPr autoPageBreaks="0"/>
  </sheetPr>
  <dimension ref="B1:BR51"/>
  <sheetViews>
    <sheetView zoomScale="85" zoomScaleNormal="85" workbookViewId="0">
      <selection activeCell="C7" sqref="C7:S7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hidden="1" customWidth="1"/>
    <col min="7" max="7" width="10.7109375" style="2" customWidth="1"/>
    <col min="8" max="8" width="10.5703125" style="2" bestFit="1" customWidth="1"/>
    <col min="9" max="9" width="33.5703125" style="2" hidden="1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5.85546875" style="44" bestFit="1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103" t="s">
        <v>29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"/>
    </row>
    <row r="2" spans="2:70" ht="27" thickBot="1" x14ac:dyDescent="0.3"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70" ht="15.75" x14ac:dyDescent="0.25">
      <c r="B4" s="13"/>
      <c r="C4" s="14" t="s">
        <v>0</v>
      </c>
      <c r="D4" s="15" t="s">
        <v>1</v>
      </c>
      <c r="E4" s="105" t="s">
        <v>2</v>
      </c>
      <c r="F4" s="106"/>
      <c r="G4" s="16" t="s">
        <v>3</v>
      </c>
      <c r="H4" s="107" t="s">
        <v>4</v>
      </c>
      <c r="I4" s="108"/>
      <c r="J4" s="109"/>
      <c r="K4" s="110" t="s">
        <v>5</v>
      </c>
      <c r="L4" s="110"/>
      <c r="M4" s="111"/>
      <c r="N4" s="111"/>
      <c r="O4" s="112" t="s">
        <v>6</v>
      </c>
      <c r="P4" s="113"/>
      <c r="Q4" s="114"/>
      <c r="R4" s="17"/>
      <c r="S4" s="18"/>
      <c r="T4" s="19"/>
    </row>
    <row r="5" spans="2:70" ht="15.75" x14ac:dyDescent="0.25">
      <c r="B5" s="13"/>
      <c r="C5" s="20" t="s">
        <v>28</v>
      </c>
      <c r="D5" s="21"/>
      <c r="E5" s="98" t="s">
        <v>7</v>
      </c>
      <c r="F5" s="98" t="s">
        <v>8</v>
      </c>
      <c r="G5" s="101" t="s">
        <v>3</v>
      </c>
      <c r="H5" s="101" t="s">
        <v>9</v>
      </c>
      <c r="I5" s="101" t="s">
        <v>10</v>
      </c>
      <c r="J5" s="92" t="s">
        <v>11</v>
      </c>
      <c r="K5" s="94" t="s">
        <v>12</v>
      </c>
      <c r="L5" s="95" t="s">
        <v>13</v>
      </c>
      <c r="M5" s="95" t="s">
        <v>14</v>
      </c>
      <c r="N5" s="95" t="s">
        <v>15</v>
      </c>
      <c r="O5" s="96" t="s">
        <v>16</v>
      </c>
      <c r="P5" s="22" t="s">
        <v>17</v>
      </c>
      <c r="Q5" s="23" t="s">
        <v>18</v>
      </c>
      <c r="R5" s="23" t="s">
        <v>17</v>
      </c>
      <c r="S5" s="84" t="s">
        <v>19</v>
      </c>
      <c r="T5" s="19"/>
    </row>
    <row r="6" spans="2:70" ht="15.75" x14ac:dyDescent="0.25">
      <c r="B6" s="13"/>
      <c r="C6" s="24">
        <v>2028</v>
      </c>
      <c r="D6" s="25"/>
      <c r="E6" s="99"/>
      <c r="F6" s="100"/>
      <c r="G6" s="102"/>
      <c r="H6" s="102"/>
      <c r="I6" s="102"/>
      <c r="J6" s="93"/>
      <c r="K6" s="93"/>
      <c r="L6" s="93"/>
      <c r="M6" s="93"/>
      <c r="N6" s="93"/>
      <c r="O6" s="97"/>
      <c r="P6" s="26" t="s">
        <v>20</v>
      </c>
      <c r="Q6" s="27" t="s">
        <v>21</v>
      </c>
      <c r="R6" s="27" t="s">
        <v>25</v>
      </c>
      <c r="S6" s="85"/>
      <c r="T6" s="19"/>
    </row>
    <row r="7" spans="2:70" x14ac:dyDescent="0.25">
      <c r="B7" s="13"/>
      <c r="C7" s="28" t="s">
        <v>37</v>
      </c>
      <c r="D7" s="2" t="s">
        <v>38</v>
      </c>
      <c r="E7" s="29">
        <v>1200000</v>
      </c>
      <c r="F7" s="29">
        <v>30360000</v>
      </c>
      <c r="G7" s="30">
        <v>63</v>
      </c>
      <c r="H7" s="31" t="s">
        <v>39</v>
      </c>
      <c r="I7" s="31" t="s">
        <v>40</v>
      </c>
      <c r="J7" s="32">
        <v>0</v>
      </c>
      <c r="K7" s="33">
        <v>12650</v>
      </c>
      <c r="L7" s="34">
        <v>5.5</v>
      </c>
      <c r="M7" s="35">
        <v>3.4787499999999999E-2</v>
      </c>
      <c r="N7" s="35">
        <v>0.1</v>
      </c>
      <c r="O7" s="36">
        <f>+((1-$E$16)*(L7*K7*$E$17)/1000000)+(($E$16*L7*K7*$E$18)/1000000)</f>
        <v>16.886271063199999</v>
      </c>
      <c r="P7" s="37">
        <f>G7+J7+O7</f>
        <v>79.886271063199999</v>
      </c>
      <c r="Q7" s="37">
        <f>P7/(K7/500)</f>
        <v>3.1575601210750985</v>
      </c>
      <c r="R7" s="37">
        <f>(P7*11000)/(2*K7)</f>
        <v>34.733161331826082</v>
      </c>
      <c r="S7" s="38" t="s">
        <v>41</v>
      </c>
      <c r="T7" s="39"/>
    </row>
    <row r="8" spans="2:7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79"/>
      <c r="T8" s="39"/>
    </row>
    <row r="9" spans="2:70" x14ac:dyDescent="0.25">
      <c r="B9" s="13"/>
      <c r="C9" s="68"/>
      <c r="D9" s="69"/>
      <c r="E9" s="70"/>
      <c r="F9" s="70"/>
      <c r="G9" s="71"/>
      <c r="H9" s="72"/>
      <c r="I9" s="72"/>
      <c r="J9" s="73"/>
      <c r="K9" s="74"/>
      <c r="L9" s="75"/>
      <c r="M9" s="76"/>
      <c r="N9" s="76"/>
      <c r="O9" s="77"/>
      <c r="P9" s="78"/>
      <c r="Q9" s="78"/>
      <c r="R9" s="78"/>
      <c r="S9" s="79"/>
      <c r="T9" s="39"/>
    </row>
    <row r="10" spans="2:70" x14ac:dyDescent="0.25">
      <c r="B10" s="13"/>
      <c r="C10" s="68"/>
      <c r="D10" s="69"/>
      <c r="E10" s="70"/>
      <c r="F10" s="70"/>
      <c r="G10" s="71"/>
      <c r="H10" s="72"/>
      <c r="I10" s="72"/>
      <c r="J10" s="73"/>
      <c r="K10" s="74"/>
      <c r="L10" s="75"/>
      <c r="M10" s="76"/>
      <c r="N10" s="76"/>
      <c r="O10" s="77"/>
      <c r="P10" s="78"/>
      <c r="Q10" s="78"/>
      <c r="R10" s="78"/>
      <c r="S10" s="79"/>
      <c r="T10" s="39"/>
    </row>
    <row r="11" spans="2:70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7"/>
      <c r="S11" s="38"/>
      <c r="T11" s="39"/>
    </row>
    <row r="12" spans="2:70" x14ac:dyDescent="0.25">
      <c r="B12" s="13"/>
      <c r="C12" s="28"/>
      <c r="E12" s="29"/>
      <c r="F12" s="29"/>
      <c r="G12" s="30"/>
      <c r="H12" s="31"/>
      <c r="I12" s="31"/>
      <c r="J12" s="32"/>
      <c r="K12" s="33"/>
      <c r="L12" s="34"/>
      <c r="M12" s="35"/>
      <c r="N12" s="35"/>
      <c r="P12" s="37"/>
      <c r="Q12" s="37"/>
      <c r="R12" s="37"/>
      <c r="S12" s="38"/>
      <c r="T12" s="39"/>
    </row>
    <row r="13" spans="2:70" x14ac:dyDescent="0.25">
      <c r="B13" s="13"/>
      <c r="C13" s="28"/>
      <c r="E13" s="29"/>
      <c r="F13" s="29"/>
      <c r="G13" s="30"/>
      <c r="H13" s="31"/>
      <c r="I13" s="31"/>
      <c r="J13" s="32"/>
      <c r="K13" s="33"/>
      <c r="L13" s="34"/>
      <c r="M13" s="35"/>
      <c r="N13" s="35"/>
      <c r="P13" s="37"/>
      <c r="Q13" s="37"/>
      <c r="R13" s="37"/>
      <c r="S13" s="38"/>
      <c r="T13" s="39"/>
    </row>
    <row r="14" spans="2:70" s="44" customFormat="1" ht="15.75" thickBot="1" x14ac:dyDescent="0.3">
      <c r="B14" s="13"/>
      <c r="C14" s="28"/>
      <c r="D14" s="2"/>
      <c r="E14" s="29"/>
      <c r="F14" s="29"/>
      <c r="G14" s="30"/>
      <c r="H14" s="31"/>
      <c r="I14" s="31"/>
      <c r="J14" s="40"/>
      <c r="K14" s="41"/>
      <c r="L14" s="41"/>
      <c r="M14" s="42"/>
      <c r="N14" s="42"/>
      <c r="O14" s="36"/>
      <c r="P14" s="37"/>
      <c r="Q14" s="43"/>
      <c r="R14" s="43"/>
      <c r="S14" s="38"/>
      <c r="T14" s="1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2:70" s="44" customFormat="1" ht="16.5" customHeight="1" x14ac:dyDescent="0.25">
      <c r="B15" s="13"/>
      <c r="C15" s="65" t="s">
        <v>26</v>
      </c>
      <c r="D15" s="66"/>
      <c r="E15" s="67"/>
      <c r="F15" s="2"/>
      <c r="G15" s="2"/>
      <c r="H15" s="31"/>
      <c r="I15" s="31"/>
      <c r="J15" s="40"/>
      <c r="K15" s="41"/>
      <c r="L15" s="41"/>
      <c r="M15" s="45"/>
      <c r="N15" s="45"/>
      <c r="O15" s="36"/>
      <c r="P15" s="37"/>
      <c r="Q15" s="43"/>
      <c r="R15" s="43"/>
      <c r="S15" s="38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6.5" customHeight="1" x14ac:dyDescent="0.25">
      <c r="B16" s="13"/>
      <c r="C16" s="28" t="s">
        <v>22</v>
      </c>
      <c r="D16" s="2"/>
      <c r="E16" s="46">
        <v>0.97309999999999997</v>
      </c>
      <c r="F16" s="47"/>
      <c r="G16" s="2"/>
      <c r="H16" s="2"/>
      <c r="I16" s="2"/>
      <c r="J16" s="2"/>
      <c r="K16" s="29"/>
      <c r="L16" s="29"/>
      <c r="M16" s="45"/>
      <c r="N16" s="45"/>
      <c r="O16" s="40"/>
      <c r="P16" s="36"/>
      <c r="S16" s="38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8" x14ac:dyDescent="0.35">
      <c r="B17" s="13"/>
      <c r="C17" s="28" t="s">
        <v>23</v>
      </c>
      <c r="D17" s="2"/>
      <c r="E17" s="48">
        <v>2</v>
      </c>
      <c r="F17" s="49"/>
      <c r="G17" s="2"/>
      <c r="H17" s="2"/>
      <c r="I17" s="2"/>
      <c r="J17" s="2"/>
      <c r="K17" s="29"/>
      <c r="L17" s="29"/>
      <c r="M17" s="45"/>
      <c r="N17" s="45"/>
      <c r="O17" s="40"/>
      <c r="P17" s="36"/>
      <c r="S17" s="38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5.75" thickBot="1" x14ac:dyDescent="0.3">
      <c r="B18" s="13"/>
      <c r="C18" s="50" t="s">
        <v>24</v>
      </c>
      <c r="D18" s="51"/>
      <c r="E18" s="52">
        <v>249.36</v>
      </c>
      <c r="F18" s="49"/>
      <c r="G18" s="2"/>
      <c r="H18" s="2"/>
      <c r="I18" s="2"/>
      <c r="J18" s="2"/>
      <c r="K18" s="29"/>
      <c r="L18" s="29"/>
      <c r="M18" s="45"/>
      <c r="N18" s="45"/>
      <c r="O18" s="40"/>
      <c r="P18" s="36"/>
      <c r="S18" s="38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6.5" customHeight="1" x14ac:dyDescent="0.25">
      <c r="B19" s="13"/>
      <c r="C19" s="86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8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5.75" thickBot="1" x14ac:dyDescent="0.3">
      <c r="B20" s="13"/>
      <c r="C20" s="89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1"/>
      <c r="T20" s="1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5.75" thickBot="1" x14ac:dyDescent="0.3">
      <c r="B21" s="53"/>
      <c r="C21" s="54"/>
      <c r="D21" s="54"/>
      <c r="E21" s="54"/>
      <c r="F21" s="54"/>
      <c r="G21" s="54"/>
      <c r="H21" s="55"/>
      <c r="I21" s="55"/>
      <c r="J21" s="54"/>
      <c r="K21" s="54"/>
      <c r="L21" s="54"/>
      <c r="M21" s="56"/>
      <c r="N21" s="56"/>
      <c r="O21" s="57"/>
      <c r="P21" s="57"/>
      <c r="Q21" s="58"/>
      <c r="R21" s="58"/>
      <c r="S21" s="54"/>
      <c r="T21" s="5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C22" s="2"/>
      <c r="D22" s="2"/>
      <c r="E22" s="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S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2"/>
      <c r="D23" s="2"/>
      <c r="E23" s="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S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61"/>
      <c r="D24" s="61"/>
      <c r="E24" s="6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Q24" s="63"/>
      <c r="R24" s="63"/>
      <c r="S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S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s="44" customFormat="1" ht="16.5" customHeight="1" x14ac:dyDescent="0.25">
      <c r="C43" s="2"/>
      <c r="D43" s="2"/>
      <c r="E43" s="2"/>
      <c r="F43" s="2"/>
      <c r="G43" s="2"/>
      <c r="H43" s="60"/>
      <c r="I43" s="60"/>
      <c r="J43" s="2"/>
      <c r="K43" s="2"/>
      <c r="L43" s="2"/>
      <c r="M43" s="45"/>
      <c r="N43" s="45"/>
      <c r="O43" s="40"/>
      <c r="P43" s="40"/>
      <c r="S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</row>
    <row r="44" spans="3:70" ht="16.5" customHeight="1" x14ac:dyDescent="0.25">
      <c r="H44" s="60"/>
      <c r="I44" s="60"/>
      <c r="M44" s="45"/>
      <c r="N44" s="45"/>
      <c r="O44" s="40"/>
      <c r="P44" s="40"/>
    </row>
    <row r="45" spans="3:70" ht="16.5" customHeight="1" x14ac:dyDescent="0.25">
      <c r="H45" s="60"/>
      <c r="I45" s="60"/>
      <c r="M45" s="45"/>
      <c r="N45" s="45"/>
      <c r="O45" s="40"/>
      <c r="P45" s="40"/>
    </row>
    <row r="46" spans="3:70" ht="16.5" customHeight="1" x14ac:dyDescent="0.25">
      <c r="H46" s="60"/>
      <c r="I46" s="60"/>
      <c r="M46" s="45"/>
      <c r="N46" s="45"/>
      <c r="O46" s="40"/>
      <c r="P46" s="40"/>
    </row>
    <row r="47" spans="3:70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  <row r="51" spans="8:16" x14ac:dyDescent="0.25">
      <c r="H51" s="60"/>
      <c r="I51" s="60"/>
      <c r="M51" s="45"/>
      <c r="N51" s="45"/>
      <c r="O51" s="40"/>
      <c r="P51" s="40"/>
    </row>
  </sheetData>
  <mergeCells count="18">
    <mergeCell ref="B1:S2"/>
    <mergeCell ref="E4:F4"/>
    <mergeCell ref="H4:J4"/>
    <mergeCell ref="K4:N4"/>
    <mergeCell ref="O4:Q4"/>
    <mergeCell ref="S5:S6"/>
    <mergeCell ref="C19:S20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CC73-CD71-4768-A880-63D1F6FFF848}">
  <sheetPr codeName="Sheet11">
    <tabColor theme="7" tint="0.59999389629810485"/>
    <pageSetUpPr autoPageBreaks="0"/>
  </sheetPr>
  <dimension ref="B1:BR49"/>
  <sheetViews>
    <sheetView zoomScale="85" zoomScaleNormal="85" workbookViewId="0">
      <selection activeCell="C7" sqref="C7:S7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hidden="1" customWidth="1"/>
    <col min="7" max="7" width="10.7109375" style="2" customWidth="1"/>
    <col min="8" max="8" width="10.5703125" style="2" bestFit="1" customWidth="1"/>
    <col min="9" max="9" width="33.5703125" style="2" hidden="1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5.85546875" style="44" bestFit="1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103" t="s">
        <v>30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"/>
    </row>
    <row r="2" spans="2:70" ht="27" thickBot="1" x14ac:dyDescent="0.3"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70" ht="15.75" x14ac:dyDescent="0.25">
      <c r="B4" s="13"/>
      <c r="C4" s="14" t="s">
        <v>0</v>
      </c>
      <c r="D4" s="15" t="s">
        <v>1</v>
      </c>
      <c r="E4" s="105" t="s">
        <v>2</v>
      </c>
      <c r="F4" s="106"/>
      <c r="G4" s="16" t="s">
        <v>3</v>
      </c>
      <c r="H4" s="107" t="s">
        <v>4</v>
      </c>
      <c r="I4" s="108"/>
      <c r="J4" s="109"/>
      <c r="K4" s="110" t="s">
        <v>5</v>
      </c>
      <c r="L4" s="110"/>
      <c r="M4" s="111"/>
      <c r="N4" s="111"/>
      <c r="O4" s="112" t="s">
        <v>6</v>
      </c>
      <c r="P4" s="113"/>
      <c r="Q4" s="114"/>
      <c r="R4" s="17"/>
      <c r="S4" s="18"/>
      <c r="T4" s="19"/>
    </row>
    <row r="5" spans="2:70" ht="15.75" x14ac:dyDescent="0.25">
      <c r="B5" s="13"/>
      <c r="C5" s="20" t="s">
        <v>28</v>
      </c>
      <c r="D5" s="21"/>
      <c r="E5" s="98" t="s">
        <v>7</v>
      </c>
      <c r="F5" s="98" t="s">
        <v>8</v>
      </c>
      <c r="G5" s="101" t="s">
        <v>3</v>
      </c>
      <c r="H5" s="101" t="s">
        <v>9</v>
      </c>
      <c r="I5" s="101" t="s">
        <v>10</v>
      </c>
      <c r="J5" s="92" t="s">
        <v>11</v>
      </c>
      <c r="K5" s="94" t="s">
        <v>12</v>
      </c>
      <c r="L5" s="95" t="s">
        <v>13</v>
      </c>
      <c r="M5" s="95" t="s">
        <v>14</v>
      </c>
      <c r="N5" s="95" t="s">
        <v>15</v>
      </c>
      <c r="O5" s="96" t="s">
        <v>16</v>
      </c>
      <c r="P5" s="22" t="s">
        <v>17</v>
      </c>
      <c r="Q5" s="23" t="s">
        <v>18</v>
      </c>
      <c r="R5" s="23" t="s">
        <v>17</v>
      </c>
      <c r="S5" s="84" t="s">
        <v>19</v>
      </c>
      <c r="T5" s="19"/>
    </row>
    <row r="6" spans="2:70" ht="15.75" x14ac:dyDescent="0.25">
      <c r="B6" s="13"/>
      <c r="C6" s="24">
        <v>2029</v>
      </c>
      <c r="D6" s="25"/>
      <c r="E6" s="99"/>
      <c r="F6" s="100"/>
      <c r="G6" s="102"/>
      <c r="H6" s="102"/>
      <c r="I6" s="102"/>
      <c r="J6" s="93"/>
      <c r="K6" s="93"/>
      <c r="L6" s="93"/>
      <c r="M6" s="93"/>
      <c r="N6" s="93"/>
      <c r="O6" s="97"/>
      <c r="P6" s="26" t="s">
        <v>20</v>
      </c>
      <c r="Q6" s="27" t="s">
        <v>21</v>
      </c>
      <c r="R6" s="27" t="s">
        <v>25</v>
      </c>
      <c r="S6" s="85"/>
      <c r="T6" s="19"/>
    </row>
    <row r="7" spans="2:70" x14ac:dyDescent="0.25">
      <c r="B7" s="13"/>
      <c r="C7" s="28" t="s">
        <v>37</v>
      </c>
      <c r="D7" s="2" t="s">
        <v>38</v>
      </c>
      <c r="E7" s="29">
        <v>1500000</v>
      </c>
      <c r="F7" s="29">
        <v>37950000</v>
      </c>
      <c r="G7" s="30">
        <v>63</v>
      </c>
      <c r="H7" s="31" t="s">
        <v>39</v>
      </c>
      <c r="I7" s="31" t="s">
        <v>40</v>
      </c>
      <c r="J7" s="32">
        <v>0</v>
      </c>
      <c r="K7" s="33">
        <v>12650</v>
      </c>
      <c r="L7" s="34">
        <v>5.5</v>
      </c>
      <c r="M7" s="35">
        <v>3.4787499999999999E-2</v>
      </c>
      <c r="N7" s="35">
        <v>0.1</v>
      </c>
      <c r="O7" s="36">
        <f>+((1-$E$14)*(L7*K7*$E$15)/1000000)+(($E$14*L7*K7*$E$16)/1000000)</f>
        <v>16.886271063199999</v>
      </c>
      <c r="P7" s="37">
        <f>G7+J7+O7</f>
        <v>79.886271063199999</v>
      </c>
      <c r="Q7" s="37">
        <f>P7/(K7/500)</f>
        <v>3.1575601210750985</v>
      </c>
      <c r="R7" s="37">
        <f>(P7*11000)/(2*K7)</f>
        <v>34.733161331826082</v>
      </c>
      <c r="S7" s="38" t="s">
        <v>41</v>
      </c>
      <c r="T7" s="39"/>
    </row>
    <row r="8" spans="2:7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79"/>
      <c r="T8" s="39"/>
    </row>
    <row r="9" spans="2:70" x14ac:dyDescent="0.25">
      <c r="B9" s="13"/>
      <c r="C9" s="28"/>
      <c r="E9" s="29"/>
      <c r="F9" s="29"/>
      <c r="G9" s="30"/>
      <c r="H9" s="31"/>
      <c r="I9" s="31"/>
      <c r="J9" s="32"/>
      <c r="K9" s="33"/>
      <c r="L9" s="34"/>
      <c r="M9" s="35"/>
      <c r="N9" s="35"/>
      <c r="P9" s="37"/>
      <c r="Q9" s="37"/>
      <c r="R9" s="37"/>
      <c r="S9" s="38"/>
      <c r="T9" s="39"/>
    </row>
    <row r="10" spans="2:70" x14ac:dyDescent="0.25">
      <c r="B10" s="13"/>
      <c r="C10" s="28"/>
      <c r="E10" s="29"/>
      <c r="F10" s="29"/>
      <c r="G10" s="30"/>
      <c r="H10" s="31"/>
      <c r="I10" s="31"/>
      <c r="J10" s="32"/>
      <c r="K10" s="33"/>
      <c r="L10" s="34"/>
      <c r="M10" s="35"/>
      <c r="N10" s="35"/>
      <c r="P10" s="37"/>
      <c r="Q10" s="37"/>
      <c r="R10" s="37"/>
      <c r="S10" s="38"/>
      <c r="T10" s="39"/>
    </row>
    <row r="11" spans="2:70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7"/>
      <c r="S11" s="38"/>
      <c r="T11" s="39"/>
    </row>
    <row r="12" spans="2:70" s="44" customFormat="1" ht="15.75" thickBot="1" x14ac:dyDescent="0.3">
      <c r="B12" s="13"/>
      <c r="C12" s="28"/>
      <c r="D12" s="2"/>
      <c r="E12" s="29"/>
      <c r="F12" s="29"/>
      <c r="G12" s="30"/>
      <c r="H12" s="31"/>
      <c r="I12" s="31"/>
      <c r="J12" s="40"/>
      <c r="K12" s="41"/>
      <c r="L12" s="41"/>
      <c r="M12" s="42"/>
      <c r="N12" s="42"/>
      <c r="O12" s="36"/>
      <c r="P12" s="37"/>
      <c r="Q12" s="43"/>
      <c r="R12" s="43"/>
      <c r="S12" s="38"/>
      <c r="T12" s="19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2:70" s="44" customFormat="1" ht="16.5" customHeight="1" x14ac:dyDescent="0.25">
      <c r="B13" s="13"/>
      <c r="C13" s="65" t="s">
        <v>26</v>
      </c>
      <c r="D13" s="66"/>
      <c r="E13" s="67"/>
      <c r="F13" s="2"/>
      <c r="G13" s="2"/>
      <c r="H13" s="31"/>
      <c r="I13" s="31"/>
      <c r="J13" s="40"/>
      <c r="K13" s="41"/>
      <c r="L13" s="41"/>
      <c r="M13" s="45"/>
      <c r="N13" s="45"/>
      <c r="O13" s="36"/>
      <c r="P13" s="37"/>
      <c r="Q13" s="43"/>
      <c r="R13" s="43"/>
      <c r="S13" s="38"/>
      <c r="T13" s="19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2:70" s="44" customFormat="1" ht="16.5" customHeight="1" x14ac:dyDescent="0.25">
      <c r="B14" s="13"/>
      <c r="C14" s="28" t="s">
        <v>22</v>
      </c>
      <c r="D14" s="2"/>
      <c r="E14" s="46">
        <v>0.97309999999999997</v>
      </c>
      <c r="F14" s="47"/>
      <c r="G14" s="2"/>
      <c r="H14" s="2"/>
      <c r="I14" s="2"/>
      <c r="J14" s="2"/>
      <c r="K14" s="29"/>
      <c r="L14" s="29"/>
      <c r="M14" s="45"/>
      <c r="N14" s="45"/>
      <c r="O14" s="40"/>
      <c r="P14" s="36"/>
      <c r="S14" s="38"/>
      <c r="T14" s="1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2:70" s="44" customFormat="1" ht="18" x14ac:dyDescent="0.35">
      <c r="B15" s="13"/>
      <c r="C15" s="28" t="s">
        <v>23</v>
      </c>
      <c r="D15" s="2"/>
      <c r="E15" s="48">
        <v>2</v>
      </c>
      <c r="F15" s="49"/>
      <c r="G15" s="2"/>
      <c r="H15" s="2"/>
      <c r="I15" s="2"/>
      <c r="J15" s="2"/>
      <c r="K15" s="29"/>
      <c r="L15" s="29"/>
      <c r="M15" s="45"/>
      <c r="N15" s="45"/>
      <c r="O15" s="40"/>
      <c r="P15" s="36"/>
      <c r="S15" s="38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5.75" thickBot="1" x14ac:dyDescent="0.3">
      <c r="B16" s="13"/>
      <c r="C16" s="50" t="s">
        <v>24</v>
      </c>
      <c r="D16" s="51"/>
      <c r="E16" s="52">
        <v>249.36</v>
      </c>
      <c r="F16" s="49"/>
      <c r="G16" s="2"/>
      <c r="H16" s="2"/>
      <c r="I16" s="2"/>
      <c r="J16" s="2"/>
      <c r="K16" s="29"/>
      <c r="L16" s="29"/>
      <c r="M16" s="45"/>
      <c r="N16" s="45"/>
      <c r="O16" s="40"/>
      <c r="P16" s="36"/>
      <c r="S16" s="38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6.5" customHeight="1" x14ac:dyDescent="0.25">
      <c r="B17" s="13"/>
      <c r="C17" s="86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8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5.75" thickBot="1" x14ac:dyDescent="0.3">
      <c r="B18" s="13"/>
      <c r="C18" s="89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1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5.75" thickBot="1" x14ac:dyDescent="0.3">
      <c r="B19" s="53"/>
      <c r="C19" s="54"/>
      <c r="D19" s="54"/>
      <c r="E19" s="54"/>
      <c r="F19" s="54"/>
      <c r="G19" s="54"/>
      <c r="H19" s="55"/>
      <c r="I19" s="55"/>
      <c r="J19" s="54"/>
      <c r="K19" s="54"/>
      <c r="L19" s="54"/>
      <c r="M19" s="56"/>
      <c r="N19" s="56"/>
      <c r="O19" s="57"/>
      <c r="P19" s="57"/>
      <c r="Q19" s="58"/>
      <c r="R19" s="58"/>
      <c r="S19" s="54"/>
      <c r="T19" s="5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6.5" customHeight="1" x14ac:dyDescent="0.25">
      <c r="C20" s="2"/>
      <c r="D20" s="2"/>
      <c r="E20" s="2"/>
      <c r="F20" s="2"/>
      <c r="G20" s="2"/>
      <c r="H20" s="60"/>
      <c r="I20" s="60"/>
      <c r="J20" s="2"/>
      <c r="K20" s="2"/>
      <c r="L20" s="2"/>
      <c r="M20" s="45"/>
      <c r="N20" s="45"/>
      <c r="O20" s="40"/>
      <c r="P20" s="40"/>
      <c r="S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6.5" customHeight="1" x14ac:dyDescent="0.25">
      <c r="C21" s="2"/>
      <c r="D21" s="2"/>
      <c r="E21" s="2"/>
      <c r="F21" s="2"/>
      <c r="G21" s="2"/>
      <c r="H21" s="60"/>
      <c r="I21" s="60"/>
      <c r="J21" s="2"/>
      <c r="K21" s="2"/>
      <c r="L21" s="2"/>
      <c r="M21" s="45"/>
      <c r="N21" s="45"/>
      <c r="O21" s="40"/>
      <c r="P21" s="40"/>
      <c r="S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C22" s="61"/>
      <c r="D22" s="61"/>
      <c r="E22" s="6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Q22" s="63"/>
      <c r="R22" s="63"/>
      <c r="S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2"/>
      <c r="D23" s="2"/>
      <c r="E23" s="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S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S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ht="16.5" customHeight="1" x14ac:dyDescent="0.25">
      <c r="H42" s="60"/>
      <c r="I42" s="60"/>
      <c r="M42" s="45"/>
      <c r="N42" s="45"/>
      <c r="O42" s="40"/>
      <c r="P42" s="40"/>
    </row>
    <row r="43" spans="3:70" ht="16.5" customHeight="1" x14ac:dyDescent="0.25">
      <c r="H43" s="60"/>
      <c r="I43" s="60"/>
      <c r="M43" s="45"/>
      <c r="N43" s="45"/>
      <c r="O43" s="40"/>
      <c r="P43" s="40"/>
    </row>
    <row r="44" spans="3:70" ht="16.5" customHeight="1" x14ac:dyDescent="0.25">
      <c r="H44" s="60"/>
      <c r="I44" s="60"/>
      <c r="M44" s="45"/>
      <c r="N44" s="45"/>
      <c r="O44" s="40"/>
      <c r="P44" s="40"/>
    </row>
    <row r="45" spans="3:70" x14ac:dyDescent="0.25">
      <c r="H45" s="60"/>
      <c r="I45" s="60"/>
      <c r="M45" s="45"/>
      <c r="N45" s="45"/>
      <c r="O45" s="40"/>
      <c r="P45" s="40"/>
    </row>
    <row r="46" spans="3:70" x14ac:dyDescent="0.25">
      <c r="H46" s="60"/>
      <c r="I46" s="60"/>
      <c r="M46" s="45"/>
      <c r="N46" s="45"/>
      <c r="O46" s="40"/>
      <c r="P46" s="40"/>
    </row>
    <row r="47" spans="3:70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</sheetData>
  <mergeCells count="18">
    <mergeCell ref="B1:S2"/>
    <mergeCell ref="E4:F4"/>
    <mergeCell ref="H4:J4"/>
    <mergeCell ref="K4:N4"/>
    <mergeCell ref="O4:Q4"/>
    <mergeCell ref="S5:S6"/>
    <mergeCell ref="C17:S18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3495B-5CE8-474C-9A06-3038CE673DA4}">
  <sheetPr codeName="Sheet14">
    <tabColor theme="7" tint="0.59999389629810485"/>
    <pageSetUpPr autoPageBreaks="0"/>
  </sheetPr>
  <dimension ref="B1:BP49"/>
  <sheetViews>
    <sheetView zoomScale="85" zoomScaleNormal="85" workbookViewId="0">
      <selection activeCell="C17" sqref="C17:Q18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.42578125" style="44" customWidth="1"/>
    <col min="19" max="19" width="9.140625" style="2" customWidth="1"/>
    <col min="20" max="16384" width="9.140625" style="2"/>
  </cols>
  <sheetData>
    <row r="1" spans="2:68" ht="26.25" x14ac:dyDescent="0.25">
      <c r="B1" s="103" t="s">
        <v>31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"/>
    </row>
    <row r="2" spans="2:68" ht="27" thickBot="1" x14ac:dyDescent="0.3"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"/>
    </row>
    <row r="3" spans="2:68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2"/>
    </row>
    <row r="4" spans="2:68" ht="15.75" x14ac:dyDescent="0.25">
      <c r="B4" s="13"/>
      <c r="C4" s="14" t="s">
        <v>0</v>
      </c>
      <c r="D4" s="15" t="s">
        <v>1</v>
      </c>
      <c r="E4" s="105" t="s">
        <v>2</v>
      </c>
      <c r="F4" s="106"/>
      <c r="G4" s="16" t="s">
        <v>3</v>
      </c>
      <c r="H4" s="107" t="s">
        <v>4</v>
      </c>
      <c r="I4" s="108"/>
      <c r="J4" s="109"/>
      <c r="K4" s="110" t="s">
        <v>5</v>
      </c>
      <c r="L4" s="110"/>
      <c r="M4" s="111"/>
      <c r="N4" s="111"/>
      <c r="O4" s="112" t="s">
        <v>6</v>
      </c>
      <c r="P4" s="113"/>
      <c r="Q4" s="114"/>
      <c r="R4" s="19"/>
    </row>
    <row r="5" spans="2:68" ht="15.75" x14ac:dyDescent="0.25">
      <c r="B5" s="13"/>
      <c r="C5" s="20" t="s">
        <v>28</v>
      </c>
      <c r="D5" s="21"/>
      <c r="E5" s="98" t="s">
        <v>7</v>
      </c>
      <c r="F5" s="98" t="s">
        <v>8</v>
      </c>
      <c r="G5" s="101" t="s">
        <v>3</v>
      </c>
      <c r="H5" s="101" t="s">
        <v>9</v>
      </c>
      <c r="I5" s="101" t="s">
        <v>10</v>
      </c>
      <c r="J5" s="92" t="s">
        <v>11</v>
      </c>
      <c r="K5" s="94" t="s">
        <v>12</v>
      </c>
      <c r="L5" s="95" t="s">
        <v>13</v>
      </c>
      <c r="M5" s="95" t="s">
        <v>14</v>
      </c>
      <c r="N5" s="95" t="s">
        <v>15</v>
      </c>
      <c r="O5" s="96" t="s">
        <v>16</v>
      </c>
      <c r="P5" s="22" t="s">
        <v>17</v>
      </c>
      <c r="Q5" s="23" t="s">
        <v>18</v>
      </c>
      <c r="R5" s="19"/>
    </row>
    <row r="6" spans="2:68" ht="15.75" x14ac:dyDescent="0.25">
      <c r="B6" s="13"/>
      <c r="C6" s="24">
        <v>2030</v>
      </c>
      <c r="D6" s="25"/>
      <c r="E6" s="99"/>
      <c r="F6" s="100"/>
      <c r="G6" s="102"/>
      <c r="H6" s="102"/>
      <c r="I6" s="102"/>
      <c r="J6" s="93"/>
      <c r="K6" s="93"/>
      <c r="L6" s="93"/>
      <c r="M6" s="93"/>
      <c r="N6" s="93"/>
      <c r="O6" s="97"/>
      <c r="P6" s="26" t="s">
        <v>20</v>
      </c>
      <c r="Q6" s="27" t="s">
        <v>21</v>
      </c>
      <c r="R6" s="19"/>
    </row>
    <row r="7" spans="2:68" x14ac:dyDescent="0.25">
      <c r="B7" s="13"/>
      <c r="C7" s="68"/>
      <c r="D7" s="69"/>
      <c r="E7" s="70"/>
      <c r="F7" s="70"/>
      <c r="G7" s="71"/>
      <c r="H7" s="72"/>
      <c r="I7" s="72"/>
      <c r="J7" s="73"/>
      <c r="K7" s="74"/>
      <c r="L7" s="75"/>
      <c r="M7" s="76"/>
      <c r="N7" s="76"/>
      <c r="O7" s="77"/>
      <c r="P7" s="78"/>
      <c r="Q7" s="78"/>
      <c r="R7" s="39"/>
    </row>
    <row r="8" spans="2:68" x14ac:dyDescent="0.25">
      <c r="B8" s="13"/>
      <c r="C8" s="28"/>
      <c r="E8" s="29"/>
      <c r="F8" s="29"/>
      <c r="G8" s="30"/>
      <c r="H8" s="31"/>
      <c r="I8" s="31"/>
      <c r="J8" s="32"/>
      <c r="K8" s="33"/>
      <c r="L8" s="34"/>
      <c r="M8" s="35"/>
      <c r="N8" s="35"/>
      <c r="P8" s="37"/>
      <c r="Q8" s="37"/>
      <c r="R8" s="39"/>
    </row>
    <row r="9" spans="2:68" x14ac:dyDescent="0.25">
      <c r="B9" s="13"/>
      <c r="C9" s="28"/>
      <c r="E9" s="29"/>
      <c r="F9" s="29"/>
      <c r="G9" s="30"/>
      <c r="H9" s="31"/>
      <c r="I9" s="31"/>
      <c r="J9" s="32"/>
      <c r="K9" s="33"/>
      <c r="L9" s="34"/>
      <c r="M9" s="35"/>
      <c r="N9" s="35"/>
      <c r="P9" s="37"/>
      <c r="Q9" s="37"/>
      <c r="R9" s="39"/>
    </row>
    <row r="10" spans="2:68" x14ac:dyDescent="0.25">
      <c r="B10" s="13"/>
      <c r="C10" s="28"/>
      <c r="E10" s="29"/>
      <c r="F10" s="29"/>
      <c r="G10" s="30"/>
      <c r="H10" s="31"/>
      <c r="I10" s="31"/>
      <c r="J10" s="32"/>
      <c r="K10" s="33"/>
      <c r="L10" s="34"/>
      <c r="M10" s="35"/>
      <c r="N10" s="35"/>
      <c r="P10" s="37"/>
      <c r="Q10" s="37"/>
      <c r="R10" s="39"/>
    </row>
    <row r="11" spans="2:68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9"/>
    </row>
    <row r="12" spans="2:68" s="44" customFormat="1" ht="15.75" thickBot="1" x14ac:dyDescent="0.3">
      <c r="B12" s="13"/>
      <c r="C12" s="28"/>
      <c r="D12" s="2"/>
      <c r="E12" s="29"/>
      <c r="F12" s="29"/>
      <c r="G12" s="30"/>
      <c r="H12" s="31"/>
      <c r="I12" s="31"/>
      <c r="J12" s="40"/>
      <c r="K12" s="41"/>
      <c r="L12" s="41"/>
      <c r="M12" s="42"/>
      <c r="N12" s="42"/>
      <c r="O12" s="36"/>
      <c r="P12" s="37"/>
      <c r="Q12" s="43"/>
      <c r="R12" s="19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</row>
    <row r="13" spans="2:68" s="44" customFormat="1" ht="16.5" customHeight="1" x14ac:dyDescent="0.25">
      <c r="B13" s="13"/>
      <c r="C13" s="65" t="s">
        <v>26</v>
      </c>
      <c r="D13" s="66"/>
      <c r="E13" s="67"/>
      <c r="F13" s="2"/>
      <c r="G13" s="2"/>
      <c r="H13" s="31"/>
      <c r="I13" s="31"/>
      <c r="J13" s="40"/>
      <c r="K13" s="41"/>
      <c r="L13" s="41"/>
      <c r="M13" s="45"/>
      <c r="N13" s="45"/>
      <c r="O13" s="36"/>
      <c r="P13" s="37"/>
      <c r="Q13" s="43"/>
      <c r="R13" s="19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</row>
    <row r="14" spans="2:68" s="44" customFormat="1" ht="16.5" customHeight="1" x14ac:dyDescent="0.25">
      <c r="B14" s="13"/>
      <c r="C14" s="28" t="s">
        <v>22</v>
      </c>
      <c r="D14" s="2"/>
      <c r="E14" s="46">
        <v>0.97309999999999997</v>
      </c>
      <c r="F14" s="47"/>
      <c r="G14" s="2"/>
      <c r="H14" s="2"/>
      <c r="I14" s="2"/>
      <c r="J14" s="2"/>
      <c r="K14" s="29"/>
      <c r="L14" s="29"/>
      <c r="M14" s="45"/>
      <c r="N14" s="45"/>
      <c r="O14" s="40"/>
      <c r="P14" s="36"/>
      <c r="R14" s="19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</row>
    <row r="15" spans="2:68" s="44" customFormat="1" ht="18" x14ac:dyDescent="0.35">
      <c r="B15" s="13"/>
      <c r="C15" s="28" t="s">
        <v>23</v>
      </c>
      <c r="D15" s="2"/>
      <c r="E15" s="48">
        <v>2</v>
      </c>
      <c r="F15" s="49"/>
      <c r="G15" s="2"/>
      <c r="H15" s="2"/>
      <c r="I15" s="2"/>
      <c r="J15" s="2"/>
      <c r="K15" s="29"/>
      <c r="L15" s="29"/>
      <c r="M15" s="45"/>
      <c r="N15" s="45"/>
      <c r="O15" s="40"/>
      <c r="P15" s="36"/>
      <c r="R15" s="19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</row>
    <row r="16" spans="2:68" s="44" customFormat="1" ht="15.75" thickBot="1" x14ac:dyDescent="0.3">
      <c r="B16" s="13"/>
      <c r="C16" s="50" t="s">
        <v>24</v>
      </c>
      <c r="D16" s="51"/>
      <c r="E16" s="52">
        <v>249.36</v>
      </c>
      <c r="F16" s="49"/>
      <c r="G16" s="2"/>
      <c r="H16" s="2"/>
      <c r="I16" s="2"/>
      <c r="J16" s="2"/>
      <c r="K16" s="29"/>
      <c r="L16" s="29"/>
      <c r="M16" s="45"/>
      <c r="N16" s="45"/>
      <c r="O16" s="40"/>
      <c r="P16" s="36"/>
      <c r="R16" s="19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</row>
    <row r="17" spans="2:68" s="44" customFormat="1" ht="16.5" customHeight="1" x14ac:dyDescent="0.25">
      <c r="B17" s="13"/>
      <c r="C17" s="86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19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</row>
    <row r="18" spans="2:68" s="44" customFormat="1" ht="15.75" thickBot="1" x14ac:dyDescent="0.3">
      <c r="B18" s="13"/>
      <c r="C18" s="89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19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</row>
    <row r="19" spans="2:68" s="44" customFormat="1" ht="15.75" thickBot="1" x14ac:dyDescent="0.3">
      <c r="B19" s="53"/>
      <c r="C19" s="54"/>
      <c r="D19" s="54"/>
      <c r="E19" s="54"/>
      <c r="F19" s="54"/>
      <c r="G19" s="54"/>
      <c r="H19" s="55"/>
      <c r="I19" s="55"/>
      <c r="J19" s="54"/>
      <c r="K19" s="54"/>
      <c r="L19" s="54"/>
      <c r="M19" s="56"/>
      <c r="N19" s="56"/>
      <c r="O19" s="57"/>
      <c r="P19" s="57"/>
      <c r="Q19" s="58"/>
      <c r="R19" s="59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</row>
    <row r="20" spans="2:68" s="44" customFormat="1" ht="16.5" customHeight="1" x14ac:dyDescent="0.25">
      <c r="C20" s="2"/>
      <c r="D20" s="2"/>
      <c r="E20" s="2"/>
      <c r="F20" s="2"/>
      <c r="G20" s="2"/>
      <c r="H20" s="60"/>
      <c r="I20" s="60"/>
      <c r="J20" s="2"/>
      <c r="K20" s="2"/>
      <c r="L20" s="2"/>
      <c r="M20" s="45"/>
      <c r="N20" s="45"/>
      <c r="O20" s="40"/>
      <c r="P20" s="40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</row>
    <row r="21" spans="2:68" s="44" customFormat="1" ht="16.5" customHeight="1" x14ac:dyDescent="0.25">
      <c r="C21" s="2"/>
      <c r="D21" s="2"/>
      <c r="E21" s="2"/>
      <c r="F21" s="2"/>
      <c r="G21" s="2"/>
      <c r="H21" s="60"/>
      <c r="I21" s="60"/>
      <c r="J21" s="2"/>
      <c r="K21" s="2"/>
      <c r="L21" s="2"/>
      <c r="M21" s="45"/>
      <c r="N21" s="45"/>
      <c r="O21" s="40"/>
      <c r="P21" s="40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</row>
    <row r="22" spans="2:68" s="44" customFormat="1" ht="16.5" customHeight="1" x14ac:dyDescent="0.25">
      <c r="C22" s="61"/>
      <c r="D22" s="61"/>
      <c r="E22" s="6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Q22" s="6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</row>
    <row r="23" spans="2:68" s="44" customFormat="1" ht="16.5" customHeight="1" x14ac:dyDescent="0.25">
      <c r="C23" s="2"/>
      <c r="D23" s="2"/>
      <c r="E23" s="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</row>
    <row r="24" spans="2:68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</row>
    <row r="25" spans="2:68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</row>
    <row r="26" spans="2:68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2:68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</row>
    <row r="28" spans="2:68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</row>
    <row r="29" spans="2:68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</row>
    <row r="30" spans="2:68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</row>
    <row r="31" spans="2:68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</row>
    <row r="32" spans="2:68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</row>
    <row r="33" spans="3:68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</row>
    <row r="34" spans="3:68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</row>
    <row r="35" spans="3:68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</row>
    <row r="36" spans="3:68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</row>
    <row r="37" spans="3:68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</row>
    <row r="38" spans="3:68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</row>
    <row r="39" spans="3:68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</row>
    <row r="40" spans="3:68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</row>
    <row r="41" spans="3:68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</row>
    <row r="42" spans="3:68" ht="16.5" customHeight="1" x14ac:dyDescent="0.25">
      <c r="H42" s="60"/>
      <c r="I42" s="60"/>
      <c r="M42" s="45"/>
      <c r="N42" s="45"/>
      <c r="O42" s="40"/>
      <c r="P42" s="40"/>
    </row>
    <row r="43" spans="3:68" ht="16.5" customHeight="1" x14ac:dyDescent="0.25">
      <c r="H43" s="60"/>
      <c r="I43" s="60"/>
      <c r="M43" s="45"/>
      <c r="N43" s="45"/>
      <c r="O43" s="40"/>
      <c r="P43" s="40"/>
    </row>
    <row r="44" spans="3:68" ht="16.5" customHeight="1" x14ac:dyDescent="0.25">
      <c r="H44" s="60"/>
      <c r="I44" s="60"/>
      <c r="M44" s="45"/>
      <c r="N44" s="45"/>
      <c r="O44" s="40"/>
      <c r="P44" s="40"/>
    </row>
    <row r="45" spans="3:68" x14ac:dyDescent="0.25">
      <c r="H45" s="60"/>
      <c r="I45" s="60"/>
      <c r="M45" s="45"/>
      <c r="N45" s="45"/>
      <c r="O45" s="40"/>
      <c r="P45" s="40"/>
    </row>
    <row r="46" spans="3:68" x14ac:dyDescent="0.25">
      <c r="H46" s="60"/>
      <c r="I46" s="60"/>
      <c r="M46" s="45"/>
      <c r="N46" s="45"/>
      <c r="O46" s="40"/>
      <c r="P46" s="40"/>
    </row>
    <row r="47" spans="3:68" x14ac:dyDescent="0.25">
      <c r="H47" s="60"/>
      <c r="I47" s="60"/>
      <c r="M47" s="45"/>
      <c r="N47" s="45"/>
      <c r="O47" s="40"/>
      <c r="P47" s="40"/>
    </row>
    <row r="48" spans="3:68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</sheetData>
  <mergeCells count="17">
    <mergeCell ref="B1:Q2"/>
    <mergeCell ref="E4:F4"/>
    <mergeCell ref="H4:J4"/>
    <mergeCell ref="K4:N4"/>
    <mergeCell ref="O4:Q4"/>
    <mergeCell ref="C17:Q18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D899F-6698-40F2-BEF2-A64020BAF0B5}">
  <sheetPr codeName="Sheet12">
    <tabColor theme="7" tint="0.59999389629810485"/>
    <pageSetUpPr autoPageBreaks="0"/>
  </sheetPr>
  <dimension ref="B1:BR51"/>
  <sheetViews>
    <sheetView zoomScale="85" zoomScaleNormal="85" workbookViewId="0">
      <selection activeCell="C7" sqref="C7:S7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hidden="1" customWidth="1"/>
    <col min="7" max="7" width="10.7109375" style="2" customWidth="1"/>
    <col min="8" max="8" width="10.5703125" style="2" hidden="1" customWidth="1"/>
    <col min="9" max="9" width="33.5703125" style="2" hidden="1" customWidth="1"/>
    <col min="10" max="10" width="9.28515625" style="2" hidden="1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5.85546875" style="44" bestFit="1" customWidth="1"/>
    <col min="19" max="19" width="20.85546875" style="44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103" t="s">
        <v>33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"/>
    </row>
    <row r="2" spans="2:70" ht="27" thickBot="1" x14ac:dyDescent="0.3"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11"/>
      <c r="T3" s="12"/>
    </row>
    <row r="4" spans="2:70" ht="15.75" x14ac:dyDescent="0.25">
      <c r="B4" s="13"/>
      <c r="C4" s="14" t="s">
        <v>0</v>
      </c>
      <c r="D4" s="15" t="s">
        <v>1</v>
      </c>
      <c r="E4" s="105" t="s">
        <v>2</v>
      </c>
      <c r="F4" s="106"/>
      <c r="G4" s="16" t="s">
        <v>3</v>
      </c>
      <c r="H4" s="107" t="s">
        <v>4</v>
      </c>
      <c r="I4" s="108"/>
      <c r="J4" s="109"/>
      <c r="K4" s="110" t="s">
        <v>5</v>
      </c>
      <c r="L4" s="110"/>
      <c r="M4" s="111"/>
      <c r="N4" s="111"/>
      <c r="O4" s="112" t="s">
        <v>6</v>
      </c>
      <c r="P4" s="113"/>
      <c r="Q4" s="114"/>
      <c r="R4" s="17"/>
      <c r="S4" s="18"/>
      <c r="T4" s="19"/>
    </row>
    <row r="5" spans="2:70" ht="15.75" x14ac:dyDescent="0.25">
      <c r="B5" s="13"/>
      <c r="C5" s="20" t="s">
        <v>32</v>
      </c>
      <c r="D5" s="21"/>
      <c r="E5" s="98" t="s">
        <v>7</v>
      </c>
      <c r="F5" s="98" t="s">
        <v>8</v>
      </c>
      <c r="G5" s="101" t="s">
        <v>3</v>
      </c>
      <c r="H5" s="101" t="s">
        <v>9</v>
      </c>
      <c r="I5" s="101" t="s">
        <v>10</v>
      </c>
      <c r="J5" s="92" t="s">
        <v>11</v>
      </c>
      <c r="K5" s="94" t="s">
        <v>12</v>
      </c>
      <c r="L5" s="95" t="s">
        <v>13</v>
      </c>
      <c r="M5" s="95" t="s">
        <v>14</v>
      </c>
      <c r="N5" s="95" t="s">
        <v>15</v>
      </c>
      <c r="O5" s="96" t="s">
        <v>16</v>
      </c>
      <c r="P5" s="22" t="s">
        <v>17</v>
      </c>
      <c r="Q5" s="23" t="s">
        <v>18</v>
      </c>
      <c r="R5" s="23" t="s">
        <v>17</v>
      </c>
      <c r="S5" s="84" t="s">
        <v>19</v>
      </c>
      <c r="T5" s="19"/>
    </row>
    <row r="6" spans="2:70" ht="15.75" x14ac:dyDescent="0.25">
      <c r="B6" s="13"/>
      <c r="C6" s="24">
        <v>2026</v>
      </c>
      <c r="D6" s="25"/>
      <c r="E6" s="99"/>
      <c r="F6" s="100"/>
      <c r="G6" s="102"/>
      <c r="H6" s="102"/>
      <c r="I6" s="102"/>
      <c r="J6" s="93"/>
      <c r="K6" s="93"/>
      <c r="L6" s="93"/>
      <c r="M6" s="93"/>
      <c r="N6" s="93"/>
      <c r="O6" s="97"/>
      <c r="P6" s="26" t="s">
        <v>20</v>
      </c>
      <c r="Q6" s="27" t="s">
        <v>21</v>
      </c>
      <c r="R6" s="27" t="s">
        <v>25</v>
      </c>
      <c r="S6" s="85"/>
      <c r="T6" s="19"/>
    </row>
    <row r="7" spans="2:70" x14ac:dyDescent="0.25">
      <c r="B7" s="13"/>
      <c r="C7" s="28" t="s">
        <v>42</v>
      </c>
      <c r="E7" s="29">
        <v>200000</v>
      </c>
      <c r="F7" s="29">
        <v>4800000</v>
      </c>
      <c r="G7" s="30">
        <v>85.7</v>
      </c>
      <c r="H7" s="31" t="s">
        <v>43</v>
      </c>
      <c r="I7" s="31" t="s">
        <v>44</v>
      </c>
      <c r="J7" s="32">
        <v>10.47</v>
      </c>
      <c r="K7" s="33">
        <v>12000</v>
      </c>
      <c r="L7" s="34">
        <v>1.67</v>
      </c>
      <c r="M7" s="35">
        <v>1.0019999999999999E-2</v>
      </c>
      <c r="N7" s="35">
        <v>0.13500000000000001</v>
      </c>
      <c r="O7" s="36">
        <f>+((1-$E$16)*(L7*K7*$E$17)/1000000)+(($E$16*L7*K7*$E$18)/1000000)</f>
        <v>4.86382856064</v>
      </c>
      <c r="P7" s="37">
        <f>G7+J7+O7</f>
        <v>101.03382856064</v>
      </c>
      <c r="Q7" s="37">
        <f>P7/(K7/500)</f>
        <v>4.2097428566933335</v>
      </c>
      <c r="R7" s="37">
        <f>(P7*11000)/(2*K7)</f>
        <v>46.307171423626663</v>
      </c>
      <c r="S7" s="116" t="s">
        <v>41</v>
      </c>
      <c r="T7" s="39"/>
    </row>
    <row r="8" spans="2:7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80"/>
      <c r="T8" s="39"/>
    </row>
    <row r="9" spans="2:70" x14ac:dyDescent="0.25">
      <c r="B9" s="13"/>
      <c r="C9" s="68"/>
      <c r="D9" s="69"/>
      <c r="E9" s="70"/>
      <c r="F9" s="70"/>
      <c r="G9" s="71"/>
      <c r="H9" s="72"/>
      <c r="I9" s="72"/>
      <c r="J9" s="73"/>
      <c r="K9" s="74"/>
      <c r="L9" s="75"/>
      <c r="M9" s="76"/>
      <c r="N9" s="76"/>
      <c r="O9" s="77"/>
      <c r="P9" s="78"/>
      <c r="Q9" s="78"/>
      <c r="R9" s="78"/>
      <c r="S9" s="80"/>
      <c r="T9" s="39"/>
    </row>
    <row r="10" spans="2:70" x14ac:dyDescent="0.25">
      <c r="B10" s="13"/>
      <c r="C10" s="68"/>
      <c r="D10" s="69"/>
      <c r="E10" s="70"/>
      <c r="F10" s="70"/>
      <c r="G10" s="71"/>
      <c r="H10" s="72"/>
      <c r="I10" s="72"/>
      <c r="J10" s="73"/>
      <c r="K10" s="74"/>
      <c r="L10" s="75"/>
      <c r="M10" s="76"/>
      <c r="N10" s="76"/>
      <c r="O10" s="77"/>
      <c r="P10" s="78"/>
      <c r="Q10" s="78"/>
      <c r="R10" s="78"/>
      <c r="S10" s="80"/>
      <c r="T10" s="39"/>
    </row>
    <row r="11" spans="2:70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7"/>
      <c r="S11" s="81"/>
      <c r="T11" s="39"/>
    </row>
    <row r="12" spans="2:70" x14ac:dyDescent="0.25">
      <c r="B12" s="13"/>
      <c r="C12" s="28"/>
      <c r="E12" s="29"/>
      <c r="F12" s="29"/>
      <c r="G12" s="30"/>
      <c r="H12" s="31"/>
      <c r="I12" s="31"/>
      <c r="J12" s="32"/>
      <c r="K12" s="33"/>
      <c r="L12" s="34"/>
      <c r="M12" s="35"/>
      <c r="N12" s="35"/>
      <c r="P12" s="37"/>
      <c r="Q12" s="37"/>
      <c r="R12" s="37"/>
      <c r="S12" s="81"/>
      <c r="T12" s="39"/>
    </row>
    <row r="13" spans="2:70" x14ac:dyDescent="0.25">
      <c r="B13" s="13"/>
      <c r="C13" s="28"/>
      <c r="E13" s="29"/>
      <c r="F13" s="29"/>
      <c r="G13" s="30"/>
      <c r="H13" s="31"/>
      <c r="I13" s="31"/>
      <c r="J13" s="32"/>
      <c r="K13" s="33"/>
      <c r="L13" s="34"/>
      <c r="M13" s="35"/>
      <c r="N13" s="35"/>
      <c r="P13" s="37"/>
      <c r="Q13" s="37"/>
      <c r="R13" s="37"/>
      <c r="S13" s="81"/>
      <c r="T13" s="39"/>
    </row>
    <row r="14" spans="2:70" s="44" customFormat="1" ht="15.75" thickBot="1" x14ac:dyDescent="0.3">
      <c r="B14" s="13"/>
      <c r="C14" s="28"/>
      <c r="D14" s="2"/>
      <c r="E14" s="29"/>
      <c r="F14" s="29"/>
      <c r="G14" s="30"/>
      <c r="H14" s="31"/>
      <c r="I14" s="31"/>
      <c r="J14" s="40"/>
      <c r="K14" s="41"/>
      <c r="L14" s="41"/>
      <c r="M14" s="42"/>
      <c r="N14" s="42"/>
      <c r="O14" s="36"/>
      <c r="P14" s="37"/>
      <c r="Q14" s="43"/>
      <c r="R14" s="43"/>
      <c r="S14" s="82"/>
      <c r="T14" s="1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2:70" s="44" customFormat="1" ht="16.5" customHeight="1" x14ac:dyDescent="0.25">
      <c r="B15" s="13"/>
      <c r="C15" s="65" t="s">
        <v>26</v>
      </c>
      <c r="D15" s="66"/>
      <c r="E15" s="67"/>
      <c r="F15" s="2"/>
      <c r="G15" s="2"/>
      <c r="H15" s="31"/>
      <c r="I15" s="31"/>
      <c r="J15" s="40"/>
      <c r="K15" s="41"/>
      <c r="L15" s="41"/>
      <c r="M15" s="45"/>
      <c r="N15" s="45"/>
      <c r="O15" s="36"/>
      <c r="P15" s="37"/>
      <c r="Q15" s="43"/>
      <c r="R15" s="43"/>
      <c r="S15" s="82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6.5" customHeight="1" x14ac:dyDescent="0.25">
      <c r="B16" s="13"/>
      <c r="C16" s="28" t="s">
        <v>22</v>
      </c>
      <c r="D16" s="2"/>
      <c r="E16" s="46">
        <v>0.97309999999999997</v>
      </c>
      <c r="F16" s="47"/>
      <c r="G16" s="2"/>
      <c r="H16" s="2"/>
      <c r="I16" s="2"/>
      <c r="J16" s="2"/>
      <c r="K16" s="29"/>
      <c r="L16" s="29"/>
      <c r="M16" s="45"/>
      <c r="N16" s="45"/>
      <c r="O16" s="40"/>
      <c r="P16" s="36"/>
      <c r="S16" s="83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8" x14ac:dyDescent="0.35">
      <c r="B17" s="13"/>
      <c r="C17" s="28" t="s">
        <v>23</v>
      </c>
      <c r="D17" s="2"/>
      <c r="E17" s="48">
        <v>2</v>
      </c>
      <c r="F17" s="49"/>
      <c r="G17" s="2"/>
      <c r="H17" s="2"/>
      <c r="I17" s="2"/>
      <c r="J17" s="2"/>
      <c r="K17" s="29"/>
      <c r="L17" s="29"/>
      <c r="M17" s="45"/>
      <c r="N17" s="45"/>
      <c r="O17" s="40"/>
      <c r="P17" s="36"/>
      <c r="S17" s="83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5.75" thickBot="1" x14ac:dyDescent="0.3">
      <c r="B18" s="13"/>
      <c r="C18" s="50" t="s">
        <v>24</v>
      </c>
      <c r="D18" s="51"/>
      <c r="E18" s="52">
        <v>249.36</v>
      </c>
      <c r="F18" s="49"/>
      <c r="G18" s="2"/>
      <c r="H18" s="2"/>
      <c r="I18" s="2"/>
      <c r="J18" s="2"/>
      <c r="K18" s="29"/>
      <c r="L18" s="29"/>
      <c r="M18" s="45"/>
      <c r="N18" s="45"/>
      <c r="O18" s="40"/>
      <c r="P18" s="36"/>
      <c r="S18" s="83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6.5" customHeight="1" x14ac:dyDescent="0.25">
      <c r="B19" s="13"/>
      <c r="C19" s="86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8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5.75" thickBot="1" x14ac:dyDescent="0.3">
      <c r="B20" s="13"/>
      <c r="C20" s="89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1"/>
      <c r="T20" s="1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5.75" thickBot="1" x14ac:dyDescent="0.3">
      <c r="B21" s="53"/>
      <c r="C21" s="54"/>
      <c r="D21" s="54"/>
      <c r="E21" s="54"/>
      <c r="F21" s="54"/>
      <c r="G21" s="54"/>
      <c r="H21" s="55"/>
      <c r="I21" s="55"/>
      <c r="J21" s="54"/>
      <c r="K21" s="54"/>
      <c r="L21" s="54"/>
      <c r="M21" s="56"/>
      <c r="N21" s="56"/>
      <c r="O21" s="57"/>
      <c r="P21" s="57"/>
      <c r="Q21" s="58"/>
      <c r="R21" s="58"/>
      <c r="S21" s="58"/>
      <c r="T21" s="5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C22" s="2"/>
      <c r="D22" s="2"/>
      <c r="E22" s="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2"/>
      <c r="D23" s="2"/>
      <c r="E23" s="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61"/>
      <c r="D24" s="61"/>
      <c r="E24" s="6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Q24" s="63"/>
      <c r="R24" s="63"/>
      <c r="S24" s="63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s="44" customFormat="1" ht="16.5" customHeight="1" x14ac:dyDescent="0.25">
      <c r="C43" s="2"/>
      <c r="D43" s="2"/>
      <c r="E43" s="2"/>
      <c r="F43" s="2"/>
      <c r="G43" s="2"/>
      <c r="H43" s="60"/>
      <c r="I43" s="60"/>
      <c r="J43" s="2"/>
      <c r="K43" s="2"/>
      <c r="L43" s="2"/>
      <c r="M43" s="45"/>
      <c r="N43" s="45"/>
      <c r="O43" s="40"/>
      <c r="P43" s="40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</row>
    <row r="44" spans="3:70" ht="16.5" customHeight="1" x14ac:dyDescent="0.25">
      <c r="H44" s="60"/>
      <c r="I44" s="60"/>
      <c r="M44" s="45"/>
      <c r="N44" s="45"/>
      <c r="O44" s="40"/>
      <c r="P44" s="40"/>
    </row>
    <row r="45" spans="3:70" ht="16.5" customHeight="1" x14ac:dyDescent="0.25">
      <c r="H45" s="60"/>
      <c r="I45" s="60"/>
      <c r="M45" s="45"/>
      <c r="N45" s="45"/>
      <c r="O45" s="40"/>
      <c r="P45" s="40"/>
    </row>
    <row r="46" spans="3:70" ht="16.5" customHeight="1" x14ac:dyDescent="0.25">
      <c r="H46" s="60"/>
      <c r="I46" s="60"/>
      <c r="M46" s="45"/>
      <c r="N46" s="45"/>
      <c r="O46" s="40"/>
      <c r="P46" s="40"/>
    </row>
    <row r="47" spans="3:70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  <row r="51" spans="8:16" x14ac:dyDescent="0.25">
      <c r="H51" s="60"/>
      <c r="I51" s="60"/>
      <c r="M51" s="45"/>
      <c r="N51" s="45"/>
      <c r="O51" s="40"/>
      <c r="P51" s="40"/>
    </row>
  </sheetData>
  <mergeCells count="18">
    <mergeCell ref="I5:I6"/>
    <mergeCell ref="S5:S6"/>
    <mergeCell ref="C19:S20"/>
    <mergeCell ref="B1:S2"/>
    <mergeCell ref="E4:F4"/>
    <mergeCell ref="H4:J4"/>
    <mergeCell ref="K4:N4"/>
    <mergeCell ref="O4:Q4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42945-7018-48F7-9744-BF70FFA57EDF}">
  <sheetPr codeName="Sheet15">
    <tabColor theme="7" tint="0.59999389629810485"/>
    <pageSetUpPr autoPageBreaks="0"/>
  </sheetPr>
  <dimension ref="B1:BR53"/>
  <sheetViews>
    <sheetView zoomScale="90" zoomScaleNormal="90" workbookViewId="0">
      <selection activeCell="C7" sqref="C7:S8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customWidth="1"/>
    <col min="7" max="7" width="10.7109375" style="2" customWidth="1"/>
    <col min="8" max="8" width="10.5703125" style="2" bestFit="1" customWidth="1"/>
    <col min="9" max="9" width="33.5703125" style="2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5.85546875" style="44" bestFit="1" customWidth="1"/>
    <col min="19" max="19" width="19.140625" style="44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103" t="s">
        <v>34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"/>
    </row>
    <row r="2" spans="2:70" ht="27" thickBot="1" x14ac:dyDescent="0.3"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11"/>
      <c r="T3" s="12"/>
    </row>
    <row r="4" spans="2:70" ht="15.75" x14ac:dyDescent="0.25">
      <c r="B4" s="13"/>
      <c r="C4" s="14" t="s">
        <v>0</v>
      </c>
      <c r="D4" s="15" t="s">
        <v>1</v>
      </c>
      <c r="E4" s="105" t="s">
        <v>2</v>
      </c>
      <c r="F4" s="106"/>
      <c r="G4" s="16" t="s">
        <v>3</v>
      </c>
      <c r="H4" s="107" t="s">
        <v>4</v>
      </c>
      <c r="I4" s="108"/>
      <c r="J4" s="109"/>
      <c r="K4" s="110" t="s">
        <v>5</v>
      </c>
      <c r="L4" s="110"/>
      <c r="M4" s="111"/>
      <c r="N4" s="111"/>
      <c r="O4" s="112" t="s">
        <v>6</v>
      </c>
      <c r="P4" s="113"/>
      <c r="Q4" s="114"/>
      <c r="R4" s="17"/>
      <c r="S4" s="18"/>
      <c r="T4" s="19"/>
    </row>
    <row r="5" spans="2:70" ht="15.75" x14ac:dyDescent="0.25">
      <c r="B5" s="13"/>
      <c r="C5" s="20" t="s">
        <v>32</v>
      </c>
      <c r="D5" s="21"/>
      <c r="E5" s="98" t="s">
        <v>7</v>
      </c>
      <c r="F5" s="98" t="s">
        <v>8</v>
      </c>
      <c r="G5" s="101" t="s">
        <v>3</v>
      </c>
      <c r="H5" s="101" t="s">
        <v>9</v>
      </c>
      <c r="I5" s="101" t="s">
        <v>10</v>
      </c>
      <c r="J5" s="92" t="s">
        <v>11</v>
      </c>
      <c r="K5" s="94" t="s">
        <v>12</v>
      </c>
      <c r="L5" s="95" t="s">
        <v>13</v>
      </c>
      <c r="M5" s="95" t="s">
        <v>14</v>
      </c>
      <c r="N5" s="95" t="s">
        <v>15</v>
      </c>
      <c r="O5" s="96" t="s">
        <v>16</v>
      </c>
      <c r="P5" s="22" t="s">
        <v>17</v>
      </c>
      <c r="Q5" s="23" t="s">
        <v>18</v>
      </c>
      <c r="R5" s="23" t="s">
        <v>17</v>
      </c>
      <c r="S5" s="84" t="s">
        <v>19</v>
      </c>
      <c r="T5" s="19"/>
    </row>
    <row r="6" spans="2:70" ht="15.75" x14ac:dyDescent="0.25">
      <c r="B6" s="13"/>
      <c r="C6" s="24">
        <v>2027</v>
      </c>
      <c r="D6" s="25"/>
      <c r="E6" s="99"/>
      <c r="F6" s="100"/>
      <c r="G6" s="102"/>
      <c r="H6" s="102"/>
      <c r="I6" s="102"/>
      <c r="J6" s="93"/>
      <c r="K6" s="93"/>
      <c r="L6" s="93"/>
      <c r="M6" s="93"/>
      <c r="N6" s="93"/>
      <c r="O6" s="97"/>
      <c r="P6" s="26" t="s">
        <v>20</v>
      </c>
      <c r="Q6" s="27" t="s">
        <v>21</v>
      </c>
      <c r="R6" s="27" t="s">
        <v>25</v>
      </c>
      <c r="S6" s="85"/>
      <c r="T6" s="19"/>
    </row>
    <row r="7" spans="2:70" x14ac:dyDescent="0.25">
      <c r="B7" s="13"/>
      <c r="C7" s="28" t="s">
        <v>45</v>
      </c>
      <c r="D7" s="2" t="s">
        <v>46</v>
      </c>
      <c r="E7" s="29">
        <v>100000</v>
      </c>
      <c r="F7" s="29">
        <v>2480000</v>
      </c>
      <c r="G7" s="30">
        <v>82</v>
      </c>
      <c r="H7" s="31" t="s">
        <v>43</v>
      </c>
      <c r="I7" s="31" t="s">
        <v>47</v>
      </c>
      <c r="J7" s="32">
        <v>11.17</v>
      </c>
      <c r="K7" s="33">
        <v>12400</v>
      </c>
      <c r="L7" s="34">
        <v>1.6</v>
      </c>
      <c r="M7" s="35">
        <v>9.92E-3</v>
      </c>
      <c r="N7" s="35">
        <v>0.105</v>
      </c>
      <c r="O7" s="36">
        <f t="shared" ref="O7:O8" si="0">+((1-$E$18)*(L7*K7*$E$19)/1000000)+(($E$18*L7*K7*$E$20)/1000000)</f>
        <v>4.8152873574400008</v>
      </c>
      <c r="P7" s="37">
        <f t="shared" ref="P7:P8" si="1">G7+J7+O7</f>
        <v>97.985287357440001</v>
      </c>
      <c r="Q7" s="37">
        <f t="shared" ref="Q7:Q8" si="2">P7/(K7/500)</f>
        <v>3.9510196515096774</v>
      </c>
      <c r="R7" s="37">
        <f t="shared" ref="R7:R8" si="3">(P7*11000)/(2*K7)</f>
        <v>43.461216166606455</v>
      </c>
      <c r="S7" s="116" t="s">
        <v>41</v>
      </c>
      <c r="T7" s="39"/>
    </row>
    <row r="8" spans="2:70" x14ac:dyDescent="0.25">
      <c r="B8" s="13"/>
      <c r="C8" s="28" t="s">
        <v>48</v>
      </c>
      <c r="D8" s="2" t="s">
        <v>49</v>
      </c>
      <c r="E8" s="29">
        <v>100000</v>
      </c>
      <c r="F8" s="29">
        <v>7200000</v>
      </c>
      <c r="G8" s="30">
        <v>87.4</v>
      </c>
      <c r="H8" s="31" t="s">
        <v>43</v>
      </c>
      <c r="I8" s="31" t="s">
        <v>44</v>
      </c>
      <c r="J8" s="32">
        <v>10.89</v>
      </c>
      <c r="K8" s="33">
        <v>12000</v>
      </c>
      <c r="L8" s="34">
        <v>1.67</v>
      </c>
      <c r="M8" s="35">
        <v>1.0019999999999999E-2</v>
      </c>
      <c r="N8" s="35">
        <v>0.13500000000000001</v>
      </c>
      <c r="O8" s="36">
        <f t="shared" si="0"/>
        <v>4.86382856064</v>
      </c>
      <c r="P8" s="37">
        <f t="shared" si="1"/>
        <v>103.15382856064001</v>
      </c>
      <c r="Q8" s="37">
        <f t="shared" si="2"/>
        <v>4.2980761900266673</v>
      </c>
      <c r="R8" s="37">
        <f t="shared" si="3"/>
        <v>47.278838090293334</v>
      </c>
      <c r="S8" s="117" t="s">
        <v>41</v>
      </c>
      <c r="T8" s="39"/>
    </row>
    <row r="9" spans="2:70" x14ac:dyDescent="0.25">
      <c r="B9" s="13"/>
      <c r="C9" s="68"/>
      <c r="D9" s="69"/>
      <c r="E9" s="70"/>
      <c r="F9" s="70"/>
      <c r="G9" s="71"/>
      <c r="H9" s="72"/>
      <c r="I9" s="72"/>
      <c r="J9" s="73"/>
      <c r="K9" s="74"/>
      <c r="L9" s="75"/>
      <c r="M9" s="76"/>
      <c r="N9" s="76"/>
      <c r="O9" s="77"/>
      <c r="P9" s="78"/>
      <c r="Q9" s="78"/>
      <c r="R9" s="78"/>
      <c r="S9" s="80"/>
      <c r="T9" s="39"/>
    </row>
    <row r="10" spans="2:70" x14ac:dyDescent="0.25">
      <c r="B10" s="13"/>
      <c r="C10" s="68"/>
      <c r="D10" s="69"/>
      <c r="E10" s="70"/>
      <c r="F10" s="70"/>
      <c r="G10" s="71"/>
      <c r="H10" s="72"/>
      <c r="I10" s="72"/>
      <c r="J10" s="73"/>
      <c r="K10" s="74"/>
      <c r="L10" s="75"/>
      <c r="M10" s="76"/>
      <c r="N10" s="76"/>
      <c r="O10" s="77"/>
      <c r="P10" s="78"/>
      <c r="Q10" s="78"/>
      <c r="R10" s="78"/>
      <c r="S10" s="80"/>
      <c r="T10" s="39"/>
    </row>
    <row r="11" spans="2:70" x14ac:dyDescent="0.25">
      <c r="B11" s="13"/>
      <c r="C11" s="68"/>
      <c r="D11" s="69"/>
      <c r="E11" s="70"/>
      <c r="F11" s="70"/>
      <c r="G11" s="71"/>
      <c r="H11" s="72"/>
      <c r="I11" s="72"/>
      <c r="J11" s="73"/>
      <c r="K11" s="74"/>
      <c r="L11" s="75"/>
      <c r="M11" s="76"/>
      <c r="N11" s="76"/>
      <c r="O11" s="77"/>
      <c r="P11" s="78"/>
      <c r="Q11" s="78"/>
      <c r="R11" s="78"/>
      <c r="S11" s="80"/>
      <c r="T11" s="39"/>
    </row>
    <row r="12" spans="2:70" x14ac:dyDescent="0.25">
      <c r="B12" s="13"/>
      <c r="C12" s="68"/>
      <c r="D12" s="69"/>
      <c r="E12" s="70"/>
      <c r="F12" s="70"/>
      <c r="G12" s="71"/>
      <c r="H12" s="72"/>
      <c r="I12" s="72"/>
      <c r="J12" s="73"/>
      <c r="K12" s="74"/>
      <c r="L12" s="75"/>
      <c r="M12" s="76"/>
      <c r="N12" s="76"/>
      <c r="O12" s="77"/>
      <c r="P12" s="78"/>
      <c r="Q12" s="78"/>
      <c r="R12" s="78"/>
      <c r="S12" s="80"/>
      <c r="T12" s="39"/>
    </row>
    <row r="13" spans="2:70" x14ac:dyDescent="0.25">
      <c r="B13" s="13"/>
      <c r="C13" s="28"/>
      <c r="E13" s="29"/>
      <c r="F13" s="29"/>
      <c r="G13" s="30"/>
      <c r="H13" s="31"/>
      <c r="I13" s="31"/>
      <c r="J13" s="32"/>
      <c r="K13" s="33"/>
      <c r="L13" s="34"/>
      <c r="M13" s="35"/>
      <c r="N13" s="35"/>
      <c r="P13" s="37"/>
      <c r="Q13" s="37"/>
      <c r="R13" s="37"/>
      <c r="S13" s="81"/>
      <c r="T13" s="39"/>
    </row>
    <row r="14" spans="2:70" x14ac:dyDescent="0.25">
      <c r="B14" s="13"/>
      <c r="C14" s="28"/>
      <c r="E14" s="29"/>
      <c r="F14" s="29"/>
      <c r="G14" s="30"/>
      <c r="H14" s="31"/>
      <c r="I14" s="31"/>
      <c r="J14" s="32"/>
      <c r="K14" s="33"/>
      <c r="L14" s="34"/>
      <c r="M14" s="35"/>
      <c r="N14" s="35"/>
      <c r="P14" s="37"/>
      <c r="Q14" s="37"/>
      <c r="R14" s="37"/>
      <c r="S14" s="81"/>
      <c r="T14" s="39"/>
    </row>
    <row r="15" spans="2:70" x14ac:dyDescent="0.25">
      <c r="B15" s="13"/>
      <c r="C15" s="28"/>
      <c r="E15" s="29"/>
      <c r="F15" s="29"/>
      <c r="G15" s="30"/>
      <c r="H15" s="31"/>
      <c r="I15" s="31"/>
      <c r="J15" s="32"/>
      <c r="K15" s="33"/>
      <c r="L15" s="34"/>
      <c r="M15" s="35"/>
      <c r="N15" s="35"/>
      <c r="P15" s="37"/>
      <c r="Q15" s="37"/>
      <c r="R15" s="37"/>
      <c r="S15" s="81"/>
      <c r="T15" s="39"/>
    </row>
    <row r="16" spans="2:70" s="44" customFormat="1" ht="15.75" thickBot="1" x14ac:dyDescent="0.3">
      <c r="B16" s="13"/>
      <c r="C16" s="28"/>
      <c r="D16" s="2"/>
      <c r="E16" s="29"/>
      <c r="F16" s="29"/>
      <c r="G16" s="30"/>
      <c r="H16" s="31"/>
      <c r="I16" s="31"/>
      <c r="J16" s="40"/>
      <c r="K16" s="41"/>
      <c r="L16" s="41"/>
      <c r="M16" s="42"/>
      <c r="N16" s="42"/>
      <c r="O16" s="36"/>
      <c r="P16" s="37"/>
      <c r="Q16" s="43"/>
      <c r="R16" s="43"/>
      <c r="S16" s="82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6.5" customHeight="1" x14ac:dyDescent="0.25">
      <c r="B17" s="13"/>
      <c r="C17" s="65" t="s">
        <v>26</v>
      </c>
      <c r="D17" s="66"/>
      <c r="E17" s="67"/>
      <c r="F17" s="2"/>
      <c r="G17" s="2"/>
      <c r="H17" s="31"/>
      <c r="I17" s="31"/>
      <c r="J17" s="40"/>
      <c r="K17" s="41"/>
      <c r="L17" s="41"/>
      <c r="M17" s="45"/>
      <c r="N17" s="45"/>
      <c r="O17" s="36"/>
      <c r="P17" s="37"/>
      <c r="Q17" s="43"/>
      <c r="R17" s="43"/>
      <c r="S17" s="82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6.5" customHeight="1" x14ac:dyDescent="0.25">
      <c r="B18" s="13"/>
      <c r="C18" s="28" t="s">
        <v>22</v>
      </c>
      <c r="D18" s="2"/>
      <c r="E18" s="46">
        <v>0.97309999999999997</v>
      </c>
      <c r="F18" s="47"/>
      <c r="G18" s="2"/>
      <c r="H18" s="2"/>
      <c r="I18" s="2"/>
      <c r="J18" s="2"/>
      <c r="K18" s="29"/>
      <c r="L18" s="29"/>
      <c r="M18" s="45"/>
      <c r="N18" s="45"/>
      <c r="O18" s="40"/>
      <c r="P18" s="36"/>
      <c r="S18" s="83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8" x14ac:dyDescent="0.35">
      <c r="B19" s="13"/>
      <c r="C19" s="28" t="s">
        <v>23</v>
      </c>
      <c r="D19" s="2"/>
      <c r="E19" s="48">
        <v>2</v>
      </c>
      <c r="F19" s="49"/>
      <c r="G19" s="2"/>
      <c r="H19" s="2"/>
      <c r="I19" s="2"/>
      <c r="J19" s="2"/>
      <c r="K19" s="29"/>
      <c r="L19" s="29"/>
      <c r="M19" s="45"/>
      <c r="N19" s="45"/>
      <c r="O19" s="40"/>
      <c r="P19" s="36"/>
      <c r="S19" s="83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5.75" thickBot="1" x14ac:dyDescent="0.3">
      <c r="B20" s="13"/>
      <c r="C20" s="50" t="s">
        <v>24</v>
      </c>
      <c r="D20" s="51"/>
      <c r="E20" s="52">
        <v>249.36</v>
      </c>
      <c r="F20" s="49"/>
      <c r="G20" s="2"/>
      <c r="H20" s="2"/>
      <c r="I20" s="2"/>
      <c r="J20" s="2"/>
      <c r="K20" s="29"/>
      <c r="L20" s="29"/>
      <c r="M20" s="45"/>
      <c r="N20" s="45"/>
      <c r="O20" s="40"/>
      <c r="P20" s="36"/>
      <c r="S20" s="83"/>
      <c r="T20" s="1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6.5" customHeight="1" x14ac:dyDescent="0.25">
      <c r="B21" s="13"/>
      <c r="C21" s="86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8"/>
      <c r="T21" s="1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5.75" thickBot="1" x14ac:dyDescent="0.3">
      <c r="B22" s="13"/>
      <c r="C22" s="89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1"/>
      <c r="T22" s="19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5.75" thickBot="1" x14ac:dyDescent="0.3">
      <c r="B23" s="53"/>
      <c r="C23" s="54"/>
      <c r="D23" s="54"/>
      <c r="E23" s="54"/>
      <c r="F23" s="54"/>
      <c r="G23" s="54"/>
      <c r="H23" s="55"/>
      <c r="I23" s="55"/>
      <c r="J23" s="54"/>
      <c r="K23" s="54"/>
      <c r="L23" s="54"/>
      <c r="M23" s="56"/>
      <c r="N23" s="56"/>
      <c r="O23" s="57"/>
      <c r="P23" s="57"/>
      <c r="Q23" s="58"/>
      <c r="R23" s="58"/>
      <c r="S23" s="58"/>
      <c r="T23" s="59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61"/>
      <c r="D26" s="61"/>
      <c r="E26" s="6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Q26" s="63"/>
      <c r="R26" s="63"/>
      <c r="S26" s="63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s="44" customFormat="1" ht="16.5" customHeight="1" x14ac:dyDescent="0.25">
      <c r="C43" s="2"/>
      <c r="D43" s="2"/>
      <c r="E43" s="2"/>
      <c r="F43" s="2"/>
      <c r="G43" s="2"/>
      <c r="H43" s="60"/>
      <c r="I43" s="60"/>
      <c r="J43" s="2"/>
      <c r="K43" s="2"/>
      <c r="L43" s="2"/>
      <c r="M43" s="45"/>
      <c r="N43" s="45"/>
      <c r="O43" s="40"/>
      <c r="P43" s="40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</row>
    <row r="44" spans="3:70" s="44" customFormat="1" ht="16.5" customHeight="1" x14ac:dyDescent="0.25">
      <c r="C44" s="2"/>
      <c r="D44" s="2"/>
      <c r="E44" s="2"/>
      <c r="F44" s="2"/>
      <c r="G44" s="2"/>
      <c r="H44" s="60"/>
      <c r="I44" s="60"/>
      <c r="J44" s="2"/>
      <c r="K44" s="2"/>
      <c r="L44" s="2"/>
      <c r="M44" s="45"/>
      <c r="N44" s="45"/>
      <c r="O44" s="40"/>
      <c r="P44" s="40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</row>
    <row r="45" spans="3:70" s="44" customFormat="1" ht="16.5" customHeight="1" x14ac:dyDescent="0.25">
      <c r="C45" s="2"/>
      <c r="D45" s="2"/>
      <c r="E45" s="2"/>
      <c r="F45" s="2"/>
      <c r="G45" s="2"/>
      <c r="H45" s="60"/>
      <c r="I45" s="60"/>
      <c r="J45" s="2"/>
      <c r="K45" s="2"/>
      <c r="L45" s="2"/>
      <c r="M45" s="45"/>
      <c r="N45" s="45"/>
      <c r="O45" s="40"/>
      <c r="P45" s="40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</row>
    <row r="46" spans="3:70" ht="16.5" customHeight="1" x14ac:dyDescent="0.25">
      <c r="H46" s="60"/>
      <c r="I46" s="60"/>
      <c r="M46" s="45"/>
      <c r="N46" s="45"/>
      <c r="O46" s="40"/>
      <c r="P46" s="40"/>
    </row>
    <row r="47" spans="3:70" ht="16.5" customHeight="1" x14ac:dyDescent="0.25">
      <c r="H47" s="60"/>
      <c r="I47" s="60"/>
      <c r="M47" s="45"/>
      <c r="N47" s="45"/>
      <c r="O47" s="40"/>
      <c r="P47" s="40"/>
    </row>
    <row r="48" spans="3:70" ht="16.5" customHeight="1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  <row r="51" spans="8:16" x14ac:dyDescent="0.25">
      <c r="H51" s="60"/>
      <c r="I51" s="60"/>
      <c r="M51" s="45"/>
      <c r="N51" s="45"/>
      <c r="O51" s="40"/>
      <c r="P51" s="40"/>
    </row>
    <row r="52" spans="8:16" x14ac:dyDescent="0.25">
      <c r="H52" s="60"/>
      <c r="I52" s="60"/>
      <c r="M52" s="45"/>
      <c r="N52" s="45"/>
      <c r="O52" s="40"/>
      <c r="P52" s="40"/>
    </row>
    <row r="53" spans="8:16" x14ac:dyDescent="0.25">
      <c r="H53" s="60"/>
      <c r="I53" s="60"/>
      <c r="M53" s="45"/>
      <c r="N53" s="45"/>
      <c r="O53" s="40"/>
      <c r="P53" s="40"/>
    </row>
  </sheetData>
  <mergeCells count="18">
    <mergeCell ref="I5:I6"/>
    <mergeCell ref="S5:S6"/>
    <mergeCell ref="C21:S22"/>
    <mergeCell ref="B1:S2"/>
    <mergeCell ref="E4:F4"/>
    <mergeCell ref="H4:J4"/>
    <mergeCell ref="K4:N4"/>
    <mergeCell ref="O4:Q4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ED39-939E-4E90-B168-54315F2ECE3A}">
  <sheetPr codeName="Sheet16">
    <tabColor theme="7" tint="0.59999389629810485"/>
    <pageSetUpPr autoPageBreaks="0"/>
  </sheetPr>
  <dimension ref="B1:BR51"/>
  <sheetViews>
    <sheetView zoomScale="85" zoomScaleNormal="85" workbookViewId="0">
      <selection activeCell="C7" sqref="C7:S7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hidden="1" customWidth="1"/>
    <col min="7" max="7" width="10.7109375" style="2" customWidth="1"/>
    <col min="8" max="8" width="10.5703125" style="2" bestFit="1" customWidth="1"/>
    <col min="9" max="9" width="33.5703125" style="2" hidden="1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5.85546875" style="44" bestFit="1" customWidth="1"/>
    <col min="19" max="19" width="23.140625" style="44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103" t="s">
        <v>35</v>
      </c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"/>
    </row>
    <row r="2" spans="2:70" ht="27" thickBot="1" x14ac:dyDescent="0.3"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11"/>
      <c r="T3" s="12"/>
    </row>
    <row r="4" spans="2:70" ht="15.75" x14ac:dyDescent="0.25">
      <c r="B4" s="13"/>
      <c r="C4" s="14" t="s">
        <v>0</v>
      </c>
      <c r="D4" s="15" t="s">
        <v>1</v>
      </c>
      <c r="E4" s="105" t="s">
        <v>2</v>
      </c>
      <c r="F4" s="106"/>
      <c r="G4" s="16" t="s">
        <v>3</v>
      </c>
      <c r="H4" s="107" t="s">
        <v>4</v>
      </c>
      <c r="I4" s="108"/>
      <c r="J4" s="109"/>
      <c r="K4" s="110" t="s">
        <v>5</v>
      </c>
      <c r="L4" s="110"/>
      <c r="M4" s="111"/>
      <c r="N4" s="111"/>
      <c r="O4" s="112" t="s">
        <v>6</v>
      </c>
      <c r="P4" s="113"/>
      <c r="Q4" s="114"/>
      <c r="R4" s="17"/>
      <c r="S4" s="18"/>
      <c r="T4" s="19"/>
    </row>
    <row r="5" spans="2:70" ht="15.75" x14ac:dyDescent="0.25">
      <c r="B5" s="13"/>
      <c r="C5" s="20" t="s">
        <v>32</v>
      </c>
      <c r="D5" s="21"/>
      <c r="E5" s="98" t="s">
        <v>7</v>
      </c>
      <c r="F5" s="98" t="s">
        <v>8</v>
      </c>
      <c r="G5" s="101" t="s">
        <v>3</v>
      </c>
      <c r="H5" s="101" t="s">
        <v>9</v>
      </c>
      <c r="I5" s="101" t="s">
        <v>10</v>
      </c>
      <c r="J5" s="92" t="s">
        <v>11</v>
      </c>
      <c r="K5" s="94" t="s">
        <v>12</v>
      </c>
      <c r="L5" s="95" t="s">
        <v>13</v>
      </c>
      <c r="M5" s="95" t="s">
        <v>14</v>
      </c>
      <c r="N5" s="95" t="s">
        <v>15</v>
      </c>
      <c r="O5" s="96" t="s">
        <v>16</v>
      </c>
      <c r="P5" s="22" t="s">
        <v>17</v>
      </c>
      <c r="Q5" s="23" t="s">
        <v>18</v>
      </c>
      <c r="R5" s="23" t="s">
        <v>17</v>
      </c>
      <c r="S5" s="84" t="s">
        <v>19</v>
      </c>
      <c r="T5" s="19"/>
    </row>
    <row r="6" spans="2:70" ht="15.75" x14ac:dyDescent="0.25">
      <c r="B6" s="13"/>
      <c r="C6" s="24">
        <v>2028</v>
      </c>
      <c r="D6" s="25"/>
      <c r="E6" s="99"/>
      <c r="F6" s="100"/>
      <c r="G6" s="102"/>
      <c r="H6" s="102"/>
      <c r="I6" s="102"/>
      <c r="J6" s="93"/>
      <c r="K6" s="93"/>
      <c r="L6" s="93"/>
      <c r="M6" s="93"/>
      <c r="N6" s="93"/>
      <c r="O6" s="97"/>
      <c r="P6" s="26" t="s">
        <v>20</v>
      </c>
      <c r="Q6" s="27" t="s">
        <v>21</v>
      </c>
      <c r="R6" s="27" t="s">
        <v>25</v>
      </c>
      <c r="S6" s="85"/>
      <c r="T6" s="19"/>
    </row>
    <row r="7" spans="2:70" x14ac:dyDescent="0.25">
      <c r="B7" s="13"/>
      <c r="C7" s="28" t="s">
        <v>45</v>
      </c>
      <c r="D7" s="2" t="s">
        <v>46</v>
      </c>
      <c r="E7" s="29">
        <v>500000</v>
      </c>
      <c r="F7" s="29">
        <v>12400000</v>
      </c>
      <c r="G7" s="30">
        <v>84</v>
      </c>
      <c r="H7" s="31" t="s">
        <v>43</v>
      </c>
      <c r="I7" s="31" t="s">
        <v>47</v>
      </c>
      <c r="J7" s="32">
        <v>11.62</v>
      </c>
      <c r="K7" s="33">
        <v>12400</v>
      </c>
      <c r="L7" s="34">
        <v>1.6</v>
      </c>
      <c r="M7" s="35">
        <v>9.92E-3</v>
      </c>
      <c r="N7" s="35">
        <v>0.105</v>
      </c>
      <c r="O7" s="36">
        <f>+((1-$E$16)*(L7*K7*$E$17)/1000000)+(($E$16*L7*K7*$E$18)/1000000)</f>
        <v>4.8152873574400008</v>
      </c>
      <c r="P7" s="37">
        <f>G7+J7+O7</f>
        <v>100.43528735744</v>
      </c>
      <c r="Q7" s="37">
        <f>P7/(K7/500)</f>
        <v>4.0498099740903228</v>
      </c>
      <c r="R7" s="37">
        <f>(P7*11000)/(2*K7)</f>
        <v>44.547909714993551</v>
      </c>
      <c r="S7" s="116" t="s">
        <v>41</v>
      </c>
      <c r="T7" s="39"/>
    </row>
    <row r="8" spans="2:7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80"/>
      <c r="T8" s="39"/>
    </row>
    <row r="9" spans="2:70" x14ac:dyDescent="0.25">
      <c r="B9" s="13"/>
      <c r="C9" s="68"/>
      <c r="D9" s="69"/>
      <c r="E9" s="70"/>
      <c r="F9" s="70"/>
      <c r="G9" s="71"/>
      <c r="H9" s="72"/>
      <c r="I9" s="72"/>
      <c r="J9" s="73"/>
      <c r="K9" s="74"/>
      <c r="L9" s="75"/>
      <c r="M9" s="76"/>
      <c r="N9" s="76"/>
      <c r="O9" s="77"/>
      <c r="P9" s="78"/>
      <c r="Q9" s="78"/>
      <c r="R9" s="78"/>
      <c r="S9" s="80"/>
      <c r="T9" s="39"/>
    </row>
    <row r="10" spans="2:70" x14ac:dyDescent="0.25">
      <c r="B10" s="13"/>
      <c r="C10" s="68"/>
      <c r="D10" s="69"/>
      <c r="E10" s="70"/>
      <c r="F10" s="70"/>
      <c r="G10" s="71"/>
      <c r="H10" s="72"/>
      <c r="I10" s="72"/>
      <c r="J10" s="73"/>
      <c r="K10" s="74"/>
      <c r="L10" s="75"/>
      <c r="M10" s="76"/>
      <c r="N10" s="76"/>
      <c r="O10" s="77"/>
      <c r="P10" s="78"/>
      <c r="Q10" s="78"/>
      <c r="R10" s="78"/>
      <c r="S10" s="80"/>
      <c r="T10" s="39"/>
    </row>
    <row r="11" spans="2:70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7"/>
      <c r="S11" s="81"/>
      <c r="T11" s="39"/>
    </row>
    <row r="12" spans="2:70" x14ac:dyDescent="0.25">
      <c r="B12" s="13"/>
      <c r="C12" s="28"/>
      <c r="E12" s="29"/>
      <c r="F12" s="29"/>
      <c r="G12" s="30"/>
      <c r="H12" s="31"/>
      <c r="I12" s="31"/>
      <c r="J12" s="32"/>
      <c r="K12" s="33"/>
      <c r="L12" s="34"/>
      <c r="M12" s="35"/>
      <c r="N12" s="35"/>
      <c r="P12" s="37"/>
      <c r="Q12" s="37"/>
      <c r="R12" s="37"/>
      <c r="S12" s="81"/>
      <c r="T12" s="39"/>
    </row>
    <row r="13" spans="2:70" x14ac:dyDescent="0.25">
      <c r="B13" s="13"/>
      <c r="C13" s="28"/>
      <c r="E13" s="29"/>
      <c r="F13" s="29"/>
      <c r="G13" s="30"/>
      <c r="H13" s="31"/>
      <c r="I13" s="31"/>
      <c r="J13" s="32"/>
      <c r="K13" s="33"/>
      <c r="L13" s="34"/>
      <c r="M13" s="35"/>
      <c r="N13" s="35"/>
      <c r="P13" s="37"/>
      <c r="Q13" s="37"/>
      <c r="R13" s="37"/>
      <c r="S13" s="81"/>
      <c r="T13" s="39"/>
    </row>
    <row r="14" spans="2:70" s="44" customFormat="1" ht="15.75" thickBot="1" x14ac:dyDescent="0.3">
      <c r="B14" s="13"/>
      <c r="C14" s="28"/>
      <c r="D14" s="2"/>
      <c r="E14" s="29"/>
      <c r="F14" s="29"/>
      <c r="G14" s="30"/>
      <c r="H14" s="31"/>
      <c r="I14" s="31"/>
      <c r="J14" s="40"/>
      <c r="K14" s="41"/>
      <c r="L14" s="41"/>
      <c r="M14" s="42"/>
      <c r="N14" s="42"/>
      <c r="O14" s="36"/>
      <c r="P14" s="37"/>
      <c r="Q14" s="43"/>
      <c r="R14" s="43"/>
      <c r="S14" s="82"/>
      <c r="T14" s="1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2:70" s="44" customFormat="1" ht="16.5" customHeight="1" x14ac:dyDescent="0.25">
      <c r="B15" s="13"/>
      <c r="C15" s="65" t="s">
        <v>26</v>
      </c>
      <c r="D15" s="66"/>
      <c r="E15" s="67"/>
      <c r="F15" s="2"/>
      <c r="G15" s="2"/>
      <c r="H15" s="31"/>
      <c r="I15" s="31"/>
      <c r="J15" s="40"/>
      <c r="K15" s="41"/>
      <c r="L15" s="41"/>
      <c r="M15" s="45"/>
      <c r="N15" s="45"/>
      <c r="O15" s="36"/>
      <c r="P15" s="37"/>
      <c r="Q15" s="43"/>
      <c r="R15" s="43"/>
      <c r="S15" s="82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6.5" customHeight="1" x14ac:dyDescent="0.25">
      <c r="B16" s="13"/>
      <c r="C16" s="28" t="s">
        <v>22</v>
      </c>
      <c r="D16" s="2"/>
      <c r="E16" s="46">
        <v>0.97309999999999997</v>
      </c>
      <c r="F16" s="47"/>
      <c r="G16" s="2"/>
      <c r="H16" s="2"/>
      <c r="I16" s="2"/>
      <c r="J16" s="2"/>
      <c r="K16" s="29"/>
      <c r="L16" s="29"/>
      <c r="M16" s="45"/>
      <c r="N16" s="45"/>
      <c r="O16" s="40"/>
      <c r="P16" s="36"/>
      <c r="S16" s="83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8" x14ac:dyDescent="0.35">
      <c r="B17" s="13"/>
      <c r="C17" s="28" t="s">
        <v>23</v>
      </c>
      <c r="D17" s="2"/>
      <c r="E17" s="48">
        <v>2</v>
      </c>
      <c r="F17" s="49"/>
      <c r="G17" s="2"/>
      <c r="H17" s="2"/>
      <c r="I17" s="2"/>
      <c r="J17" s="2"/>
      <c r="K17" s="29"/>
      <c r="L17" s="29"/>
      <c r="M17" s="45"/>
      <c r="N17" s="45"/>
      <c r="O17" s="40"/>
      <c r="P17" s="36"/>
      <c r="S17" s="83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5.75" thickBot="1" x14ac:dyDescent="0.3">
      <c r="B18" s="13"/>
      <c r="C18" s="50" t="s">
        <v>24</v>
      </c>
      <c r="D18" s="51"/>
      <c r="E18" s="52">
        <v>249.36</v>
      </c>
      <c r="F18" s="49"/>
      <c r="G18" s="2"/>
      <c r="H18" s="2"/>
      <c r="I18" s="2"/>
      <c r="J18" s="2"/>
      <c r="K18" s="29"/>
      <c r="L18" s="29"/>
      <c r="M18" s="45"/>
      <c r="N18" s="45"/>
      <c r="O18" s="40"/>
      <c r="P18" s="36"/>
      <c r="S18" s="83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6.5" customHeight="1" x14ac:dyDescent="0.25">
      <c r="B19" s="13"/>
      <c r="C19" s="86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8"/>
      <c r="T19" s="1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5" customHeight="1" thickBot="1" x14ac:dyDescent="0.3">
      <c r="B20" s="13"/>
      <c r="C20" s="89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1"/>
      <c r="T20" s="19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5.75" thickBot="1" x14ac:dyDescent="0.3">
      <c r="B21" s="53"/>
      <c r="C21" s="54"/>
      <c r="D21" s="54"/>
      <c r="E21" s="54"/>
      <c r="F21" s="54"/>
      <c r="G21" s="54"/>
      <c r="H21" s="55"/>
      <c r="I21" s="55"/>
      <c r="J21" s="54"/>
      <c r="K21" s="54"/>
      <c r="L21" s="54"/>
      <c r="M21" s="56"/>
      <c r="N21" s="56"/>
      <c r="O21" s="57"/>
      <c r="P21" s="57"/>
      <c r="Q21" s="58"/>
      <c r="R21" s="58"/>
      <c r="S21" s="58"/>
      <c r="T21" s="59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C22" s="2"/>
      <c r="D22" s="2"/>
      <c r="E22" s="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2"/>
      <c r="D23" s="2"/>
      <c r="E23" s="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61"/>
      <c r="D24" s="61"/>
      <c r="E24" s="6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Q24" s="63"/>
      <c r="R24" s="63"/>
      <c r="S24" s="63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s="44" customFormat="1" ht="16.5" customHeight="1" x14ac:dyDescent="0.25">
      <c r="C42" s="2"/>
      <c r="D42" s="2"/>
      <c r="E42" s="2"/>
      <c r="F42" s="2"/>
      <c r="G42" s="2"/>
      <c r="H42" s="60"/>
      <c r="I42" s="60"/>
      <c r="J42" s="2"/>
      <c r="K42" s="2"/>
      <c r="L42" s="2"/>
      <c r="M42" s="45"/>
      <c r="N42" s="45"/>
      <c r="O42" s="40"/>
      <c r="P42" s="40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</row>
    <row r="43" spans="3:70" s="44" customFormat="1" ht="16.5" customHeight="1" x14ac:dyDescent="0.25">
      <c r="C43" s="2"/>
      <c r="D43" s="2"/>
      <c r="E43" s="2"/>
      <c r="F43" s="2"/>
      <c r="G43" s="2"/>
      <c r="H43" s="60"/>
      <c r="I43" s="60"/>
      <c r="J43" s="2"/>
      <c r="K43" s="2"/>
      <c r="L43" s="2"/>
      <c r="M43" s="45"/>
      <c r="N43" s="45"/>
      <c r="O43" s="40"/>
      <c r="P43" s="40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</row>
    <row r="44" spans="3:70" ht="16.5" customHeight="1" x14ac:dyDescent="0.25">
      <c r="H44" s="60"/>
      <c r="I44" s="60"/>
      <c r="M44" s="45"/>
      <c r="N44" s="45"/>
      <c r="O44" s="40"/>
      <c r="P44" s="40"/>
    </row>
    <row r="45" spans="3:70" ht="16.5" customHeight="1" x14ac:dyDescent="0.25">
      <c r="H45" s="60"/>
      <c r="I45" s="60"/>
      <c r="M45" s="45"/>
      <c r="N45" s="45"/>
      <c r="O45" s="40"/>
      <c r="P45" s="40"/>
    </row>
    <row r="46" spans="3:70" ht="16.5" customHeight="1" x14ac:dyDescent="0.25">
      <c r="H46" s="60"/>
      <c r="I46" s="60"/>
      <c r="M46" s="45"/>
      <c r="N46" s="45"/>
      <c r="O46" s="40"/>
      <c r="P46" s="40"/>
    </row>
    <row r="47" spans="3:70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  <row r="50" spans="8:16" x14ac:dyDescent="0.25">
      <c r="H50" s="60"/>
      <c r="I50" s="60"/>
      <c r="M50" s="45"/>
      <c r="N50" s="45"/>
      <c r="O50" s="40"/>
      <c r="P50" s="40"/>
    </row>
    <row r="51" spans="8:16" x14ac:dyDescent="0.25">
      <c r="H51" s="60"/>
      <c r="I51" s="60"/>
      <c r="M51" s="45"/>
      <c r="N51" s="45"/>
      <c r="O51" s="40"/>
      <c r="P51" s="40"/>
    </row>
  </sheetData>
  <mergeCells count="18">
    <mergeCell ref="I5:I6"/>
    <mergeCell ref="S5:S6"/>
    <mergeCell ref="C19:S20"/>
    <mergeCell ref="B1:S2"/>
    <mergeCell ref="E4:F4"/>
    <mergeCell ref="H4:J4"/>
    <mergeCell ref="K4:N4"/>
    <mergeCell ref="O4:Q4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C6E2E-4279-40F4-B975-062485A73142}">
  <sheetPr codeName="Sheet17">
    <tabColor theme="7" tint="0.59999389629810485"/>
    <pageSetUpPr autoPageBreaks="0"/>
  </sheetPr>
  <dimension ref="B1:BR49"/>
  <sheetViews>
    <sheetView zoomScale="85" zoomScaleNormal="85" workbookViewId="0">
      <selection activeCell="M25" sqref="M25"/>
    </sheetView>
  </sheetViews>
  <sheetFormatPr defaultColWidth="9.140625" defaultRowHeight="15" x14ac:dyDescent="0.25"/>
  <cols>
    <col min="1" max="1" width="1.5703125" style="2" customWidth="1"/>
    <col min="2" max="2" width="1.42578125" style="2" customWidth="1"/>
    <col min="3" max="4" width="35.42578125" style="2" customWidth="1"/>
    <col min="5" max="5" width="10.5703125" style="2" customWidth="1"/>
    <col min="6" max="6" width="11.7109375" style="2" hidden="1" customWidth="1"/>
    <col min="7" max="7" width="10.7109375" style="2" customWidth="1"/>
    <col min="8" max="8" width="10.5703125" style="2" bestFit="1" customWidth="1"/>
    <col min="9" max="9" width="33.5703125" style="2" hidden="1" customWidth="1"/>
    <col min="10" max="10" width="9.28515625" style="2" customWidth="1"/>
    <col min="11" max="12" width="9.140625" style="2" customWidth="1"/>
    <col min="13" max="13" width="9.140625" style="64" customWidth="1"/>
    <col min="14" max="14" width="8.28515625" style="64" customWidth="1"/>
    <col min="15" max="15" width="11.42578125" style="36" bestFit="1" customWidth="1"/>
    <col min="16" max="16" width="17.5703125" style="36" customWidth="1"/>
    <col min="17" max="17" width="13.28515625" style="44" customWidth="1"/>
    <col min="18" max="18" width="15.85546875" style="44" bestFit="1" customWidth="1"/>
    <col min="19" max="19" width="34.28515625" style="2" customWidth="1"/>
    <col min="20" max="20" width="1.42578125" style="44" customWidth="1"/>
    <col min="21" max="21" width="9.140625" style="2" customWidth="1"/>
    <col min="22" max="16384" width="9.140625" style="2"/>
  </cols>
  <sheetData>
    <row r="1" spans="2:70" ht="26.25" x14ac:dyDescent="0.25">
      <c r="B1" s="103" t="s">
        <v>36</v>
      </c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"/>
    </row>
    <row r="2" spans="2:70" ht="27" thickBot="1" x14ac:dyDescent="0.3"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"/>
    </row>
    <row r="3" spans="2:70" ht="15.75" thickBot="1" x14ac:dyDescent="0.3">
      <c r="B3" s="3"/>
      <c r="C3" s="4"/>
      <c r="D3" s="4"/>
      <c r="E3" s="4"/>
      <c r="F3" s="4"/>
      <c r="G3" s="5"/>
      <c r="H3" s="5"/>
      <c r="I3" s="5"/>
      <c r="J3" s="6"/>
      <c r="K3" s="7"/>
      <c r="L3" s="7"/>
      <c r="M3" s="8"/>
      <c r="N3" s="8"/>
      <c r="O3" s="9"/>
      <c r="P3" s="10"/>
      <c r="Q3" s="11"/>
      <c r="R3" s="11"/>
      <c r="S3" s="4"/>
      <c r="T3" s="12"/>
    </row>
    <row r="4" spans="2:70" ht="15.75" x14ac:dyDescent="0.25">
      <c r="B4" s="13"/>
      <c r="C4" s="14" t="s">
        <v>0</v>
      </c>
      <c r="D4" s="15" t="s">
        <v>1</v>
      </c>
      <c r="E4" s="105" t="s">
        <v>2</v>
      </c>
      <c r="F4" s="106"/>
      <c r="G4" s="16" t="s">
        <v>3</v>
      </c>
      <c r="H4" s="107" t="s">
        <v>4</v>
      </c>
      <c r="I4" s="108"/>
      <c r="J4" s="109"/>
      <c r="K4" s="110" t="s">
        <v>5</v>
      </c>
      <c r="L4" s="110"/>
      <c r="M4" s="111"/>
      <c r="N4" s="111"/>
      <c r="O4" s="112" t="s">
        <v>6</v>
      </c>
      <c r="P4" s="113"/>
      <c r="Q4" s="114"/>
      <c r="R4" s="17"/>
      <c r="S4" s="18"/>
      <c r="T4" s="19"/>
    </row>
    <row r="5" spans="2:70" ht="15.75" x14ac:dyDescent="0.25">
      <c r="B5" s="13"/>
      <c r="C5" s="20" t="s">
        <v>32</v>
      </c>
      <c r="D5" s="21"/>
      <c r="E5" s="98" t="s">
        <v>7</v>
      </c>
      <c r="F5" s="98" t="s">
        <v>8</v>
      </c>
      <c r="G5" s="101" t="s">
        <v>3</v>
      </c>
      <c r="H5" s="101" t="s">
        <v>9</v>
      </c>
      <c r="I5" s="101" t="s">
        <v>10</v>
      </c>
      <c r="J5" s="92" t="s">
        <v>11</v>
      </c>
      <c r="K5" s="94" t="s">
        <v>12</v>
      </c>
      <c r="L5" s="95" t="s">
        <v>13</v>
      </c>
      <c r="M5" s="95" t="s">
        <v>14</v>
      </c>
      <c r="N5" s="95" t="s">
        <v>15</v>
      </c>
      <c r="O5" s="96" t="s">
        <v>16</v>
      </c>
      <c r="P5" s="22" t="s">
        <v>17</v>
      </c>
      <c r="Q5" s="23" t="s">
        <v>18</v>
      </c>
      <c r="R5" s="23" t="s">
        <v>17</v>
      </c>
      <c r="S5" s="84" t="s">
        <v>19</v>
      </c>
      <c r="T5" s="19"/>
    </row>
    <row r="6" spans="2:70" ht="15.75" x14ac:dyDescent="0.25">
      <c r="B6" s="13"/>
      <c r="C6" s="24">
        <v>2029</v>
      </c>
      <c r="D6" s="25"/>
      <c r="E6" s="99"/>
      <c r="F6" s="100"/>
      <c r="G6" s="102"/>
      <c r="H6" s="102"/>
      <c r="I6" s="102"/>
      <c r="J6" s="93"/>
      <c r="K6" s="93"/>
      <c r="L6" s="93"/>
      <c r="M6" s="93"/>
      <c r="N6" s="93"/>
      <c r="O6" s="97"/>
      <c r="P6" s="26" t="s">
        <v>20</v>
      </c>
      <c r="Q6" s="27" t="s">
        <v>21</v>
      </c>
      <c r="R6" s="27" t="s">
        <v>25</v>
      </c>
      <c r="S6" s="85"/>
      <c r="T6" s="19"/>
    </row>
    <row r="7" spans="2:70" x14ac:dyDescent="0.25">
      <c r="B7" s="13"/>
      <c r="C7" s="68"/>
      <c r="D7" s="69"/>
      <c r="E7" s="70"/>
      <c r="F7" s="70"/>
      <c r="G7" s="71"/>
      <c r="H7" s="72"/>
      <c r="I7" s="72"/>
      <c r="J7" s="73"/>
      <c r="K7" s="74"/>
      <c r="L7" s="75"/>
      <c r="M7" s="76"/>
      <c r="N7" s="76"/>
      <c r="O7" s="77"/>
      <c r="P7" s="78"/>
      <c r="Q7" s="78"/>
      <c r="R7" s="78"/>
      <c r="S7" s="79"/>
      <c r="T7" s="39"/>
    </row>
    <row r="8" spans="2:70" x14ac:dyDescent="0.25">
      <c r="B8" s="13"/>
      <c r="C8" s="68"/>
      <c r="D8" s="69"/>
      <c r="E8" s="70"/>
      <c r="F8" s="70"/>
      <c r="G8" s="71"/>
      <c r="H8" s="72"/>
      <c r="I8" s="72"/>
      <c r="J8" s="73"/>
      <c r="K8" s="74"/>
      <c r="L8" s="75"/>
      <c r="M8" s="76"/>
      <c r="N8" s="76"/>
      <c r="O8" s="77"/>
      <c r="P8" s="78"/>
      <c r="Q8" s="78"/>
      <c r="R8" s="78"/>
      <c r="S8" s="79"/>
      <c r="T8" s="39"/>
    </row>
    <row r="9" spans="2:70" x14ac:dyDescent="0.25">
      <c r="B9" s="13"/>
      <c r="C9" s="28"/>
      <c r="E9" s="29"/>
      <c r="F9" s="29"/>
      <c r="G9" s="30"/>
      <c r="H9" s="31"/>
      <c r="I9" s="31"/>
      <c r="J9" s="32"/>
      <c r="K9" s="33"/>
      <c r="L9" s="34"/>
      <c r="M9" s="35"/>
      <c r="N9" s="35"/>
      <c r="P9" s="37"/>
      <c r="Q9" s="37"/>
      <c r="R9" s="37"/>
      <c r="S9" s="38"/>
      <c r="T9" s="39"/>
    </row>
    <row r="10" spans="2:70" x14ac:dyDescent="0.25">
      <c r="B10" s="13"/>
      <c r="C10" s="28"/>
      <c r="E10" s="29"/>
      <c r="F10" s="29"/>
      <c r="G10" s="30"/>
      <c r="H10" s="31"/>
      <c r="I10" s="31"/>
      <c r="J10" s="32"/>
      <c r="K10" s="33"/>
      <c r="L10" s="34"/>
      <c r="M10" s="35"/>
      <c r="N10" s="35"/>
      <c r="P10" s="37"/>
      <c r="Q10" s="37"/>
      <c r="R10" s="37"/>
      <c r="S10" s="38"/>
      <c r="T10" s="39"/>
    </row>
    <row r="11" spans="2:70" x14ac:dyDescent="0.25">
      <c r="B11" s="13"/>
      <c r="C11" s="28"/>
      <c r="E11" s="29"/>
      <c r="F11" s="29"/>
      <c r="G11" s="30"/>
      <c r="H11" s="31"/>
      <c r="I11" s="31"/>
      <c r="J11" s="32"/>
      <c r="K11" s="33"/>
      <c r="L11" s="34"/>
      <c r="M11" s="35"/>
      <c r="N11" s="35"/>
      <c r="P11" s="37"/>
      <c r="Q11" s="37"/>
      <c r="R11" s="37"/>
      <c r="S11" s="38"/>
      <c r="T11" s="39"/>
    </row>
    <row r="12" spans="2:70" s="44" customFormat="1" ht="15.75" thickBot="1" x14ac:dyDescent="0.3">
      <c r="B12" s="13"/>
      <c r="C12" s="28"/>
      <c r="D12" s="2"/>
      <c r="E12" s="29"/>
      <c r="F12" s="29"/>
      <c r="G12" s="30"/>
      <c r="H12" s="31"/>
      <c r="I12" s="31"/>
      <c r="J12" s="40"/>
      <c r="K12" s="41"/>
      <c r="L12" s="41"/>
      <c r="M12" s="42"/>
      <c r="N12" s="42"/>
      <c r="O12" s="36"/>
      <c r="P12" s="37"/>
      <c r="Q12" s="43"/>
      <c r="R12" s="43"/>
      <c r="S12" s="38"/>
      <c r="T12" s="19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</row>
    <row r="13" spans="2:70" s="44" customFormat="1" ht="16.5" customHeight="1" x14ac:dyDescent="0.25">
      <c r="B13" s="13"/>
      <c r="C13" s="65" t="s">
        <v>26</v>
      </c>
      <c r="D13" s="66"/>
      <c r="E13" s="67"/>
      <c r="F13" s="2"/>
      <c r="G13" s="2"/>
      <c r="H13" s="31"/>
      <c r="I13" s="31"/>
      <c r="J13" s="40"/>
      <c r="K13" s="41"/>
      <c r="L13" s="41"/>
      <c r="M13" s="45"/>
      <c r="N13" s="45"/>
      <c r="O13" s="36"/>
      <c r="P13" s="37"/>
      <c r="Q13" s="43"/>
      <c r="R13" s="43"/>
      <c r="S13" s="38"/>
      <c r="T13" s="19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</row>
    <row r="14" spans="2:70" s="44" customFormat="1" ht="16.5" customHeight="1" x14ac:dyDescent="0.25">
      <c r="B14" s="13"/>
      <c r="C14" s="28" t="s">
        <v>22</v>
      </c>
      <c r="D14" s="2"/>
      <c r="E14" s="46">
        <v>0.97309999999999997</v>
      </c>
      <c r="F14" s="47"/>
      <c r="G14" s="2"/>
      <c r="H14" s="2"/>
      <c r="I14" s="2"/>
      <c r="J14" s="2"/>
      <c r="K14" s="29"/>
      <c r="L14" s="29"/>
      <c r="M14" s="45"/>
      <c r="N14" s="45"/>
      <c r="O14" s="40"/>
      <c r="P14" s="36"/>
      <c r="S14" s="38"/>
      <c r="T14" s="19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</row>
    <row r="15" spans="2:70" s="44" customFormat="1" ht="18" x14ac:dyDescent="0.35">
      <c r="B15" s="13"/>
      <c r="C15" s="28" t="s">
        <v>23</v>
      </c>
      <c r="D15" s="2"/>
      <c r="E15" s="48">
        <v>2</v>
      </c>
      <c r="F15" s="49"/>
      <c r="G15" s="2"/>
      <c r="H15" s="2"/>
      <c r="I15" s="2"/>
      <c r="J15" s="2"/>
      <c r="K15" s="29"/>
      <c r="L15" s="29"/>
      <c r="M15" s="45"/>
      <c r="N15" s="45"/>
      <c r="O15" s="40"/>
      <c r="P15" s="36"/>
      <c r="S15" s="38"/>
      <c r="T15" s="19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</row>
    <row r="16" spans="2:70" s="44" customFormat="1" ht="15.75" thickBot="1" x14ac:dyDescent="0.3">
      <c r="B16" s="13"/>
      <c r="C16" s="50" t="s">
        <v>24</v>
      </c>
      <c r="D16" s="51"/>
      <c r="E16" s="52">
        <v>249.36</v>
      </c>
      <c r="F16" s="49"/>
      <c r="G16" s="2"/>
      <c r="H16" s="2"/>
      <c r="I16" s="2"/>
      <c r="J16" s="2"/>
      <c r="K16" s="29"/>
      <c r="L16" s="29"/>
      <c r="M16" s="45"/>
      <c r="N16" s="45"/>
      <c r="O16" s="40"/>
      <c r="P16" s="36"/>
      <c r="S16" s="38"/>
      <c r="T16" s="19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</row>
    <row r="17" spans="2:70" s="44" customFormat="1" ht="16.5" customHeight="1" x14ac:dyDescent="0.25">
      <c r="B17" s="13"/>
      <c r="C17" s="86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8"/>
      <c r="T17" s="19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</row>
    <row r="18" spans="2:70" s="44" customFormat="1" ht="15.75" thickBot="1" x14ac:dyDescent="0.3">
      <c r="B18" s="13"/>
      <c r="C18" s="89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1"/>
      <c r="T18" s="19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</row>
    <row r="19" spans="2:70" s="44" customFormat="1" ht="15.75" thickBot="1" x14ac:dyDescent="0.3">
      <c r="B19" s="53"/>
      <c r="C19" s="54"/>
      <c r="D19" s="54"/>
      <c r="E19" s="54"/>
      <c r="F19" s="54"/>
      <c r="G19" s="54"/>
      <c r="H19" s="55"/>
      <c r="I19" s="55"/>
      <c r="J19" s="54"/>
      <c r="K19" s="54"/>
      <c r="L19" s="54"/>
      <c r="M19" s="56"/>
      <c r="N19" s="56"/>
      <c r="O19" s="57"/>
      <c r="P19" s="57"/>
      <c r="Q19" s="58"/>
      <c r="R19" s="58"/>
      <c r="S19" s="54"/>
      <c r="T19" s="59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</row>
    <row r="20" spans="2:70" s="44" customFormat="1" ht="16.5" customHeight="1" x14ac:dyDescent="0.25">
      <c r="C20" s="2"/>
      <c r="D20" s="2"/>
      <c r="E20" s="2"/>
      <c r="F20" s="2"/>
      <c r="G20" s="2"/>
      <c r="H20" s="60"/>
      <c r="I20" s="60"/>
      <c r="J20" s="2"/>
      <c r="K20" s="2"/>
      <c r="L20" s="2"/>
      <c r="M20" s="45"/>
      <c r="N20" s="45"/>
      <c r="O20" s="40"/>
      <c r="P20" s="40"/>
      <c r="S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</row>
    <row r="21" spans="2:70" s="44" customFormat="1" ht="16.5" customHeight="1" x14ac:dyDescent="0.25">
      <c r="C21" s="2"/>
      <c r="D21" s="2"/>
      <c r="E21" s="2"/>
      <c r="F21" s="2"/>
      <c r="G21" s="2"/>
      <c r="H21" s="60"/>
      <c r="I21" s="60"/>
      <c r="J21" s="2"/>
      <c r="K21" s="2"/>
      <c r="L21" s="2"/>
      <c r="M21" s="45"/>
      <c r="N21" s="45"/>
      <c r="O21" s="40"/>
      <c r="P21" s="40"/>
      <c r="S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</row>
    <row r="22" spans="2:70" s="44" customFormat="1" ht="16.5" customHeight="1" x14ac:dyDescent="0.25">
      <c r="C22" s="61"/>
      <c r="D22" s="61"/>
      <c r="E22" s="62"/>
      <c r="F22" s="2"/>
      <c r="G22" s="2"/>
      <c r="H22" s="60"/>
      <c r="I22" s="60"/>
      <c r="J22" s="2"/>
      <c r="K22" s="2"/>
      <c r="L22" s="2"/>
      <c r="M22" s="45"/>
      <c r="N22" s="45"/>
      <c r="O22" s="40"/>
      <c r="P22" s="40"/>
      <c r="Q22" s="63"/>
      <c r="R22" s="63"/>
      <c r="S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</row>
    <row r="23" spans="2:70" s="44" customFormat="1" ht="16.5" customHeight="1" x14ac:dyDescent="0.25">
      <c r="C23" s="2"/>
      <c r="D23" s="2"/>
      <c r="E23" s="2"/>
      <c r="F23" s="2"/>
      <c r="G23" s="2"/>
      <c r="H23" s="60"/>
      <c r="I23" s="60"/>
      <c r="J23" s="2"/>
      <c r="K23" s="2"/>
      <c r="L23" s="2"/>
      <c r="M23" s="45"/>
      <c r="N23" s="45"/>
      <c r="O23" s="40"/>
      <c r="P23" s="40"/>
      <c r="S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</row>
    <row r="24" spans="2:70" s="44" customFormat="1" ht="16.5" customHeight="1" x14ac:dyDescent="0.25">
      <c r="C24" s="2"/>
      <c r="D24" s="2"/>
      <c r="E24" s="2"/>
      <c r="F24" s="2"/>
      <c r="G24" s="2"/>
      <c r="H24" s="60"/>
      <c r="I24" s="60"/>
      <c r="J24" s="2"/>
      <c r="K24" s="2"/>
      <c r="L24" s="2"/>
      <c r="M24" s="45"/>
      <c r="N24" s="45"/>
      <c r="O24" s="40"/>
      <c r="P24" s="40"/>
      <c r="S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</row>
    <row r="25" spans="2:70" s="44" customFormat="1" ht="16.5" customHeight="1" x14ac:dyDescent="0.25">
      <c r="C25" s="2"/>
      <c r="D25" s="2"/>
      <c r="E25" s="2"/>
      <c r="F25" s="2"/>
      <c r="G25" s="2"/>
      <c r="H25" s="60"/>
      <c r="I25" s="60"/>
      <c r="J25" s="2"/>
      <c r="K25" s="2"/>
      <c r="L25" s="2"/>
      <c r="M25" s="45"/>
      <c r="N25" s="45"/>
      <c r="O25" s="40"/>
      <c r="P25" s="40"/>
      <c r="S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</row>
    <row r="26" spans="2:70" s="44" customFormat="1" ht="16.5" customHeight="1" x14ac:dyDescent="0.25">
      <c r="C26" s="2"/>
      <c r="D26" s="2"/>
      <c r="E26" s="2"/>
      <c r="F26" s="2"/>
      <c r="G26" s="2"/>
      <c r="H26" s="60"/>
      <c r="I26" s="60"/>
      <c r="J26" s="2"/>
      <c r="K26" s="2"/>
      <c r="L26" s="2"/>
      <c r="M26" s="45"/>
      <c r="N26" s="45"/>
      <c r="O26" s="40"/>
      <c r="P26" s="40"/>
      <c r="S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</row>
    <row r="27" spans="2:70" s="44" customFormat="1" ht="16.5" customHeight="1" x14ac:dyDescent="0.25">
      <c r="C27" s="2"/>
      <c r="D27" s="2"/>
      <c r="E27" s="2"/>
      <c r="F27" s="2"/>
      <c r="G27" s="2"/>
      <c r="H27" s="60"/>
      <c r="I27" s="60"/>
      <c r="J27" s="2"/>
      <c r="K27" s="2"/>
      <c r="L27" s="2"/>
      <c r="M27" s="45"/>
      <c r="N27" s="45"/>
      <c r="O27" s="40"/>
      <c r="P27" s="40"/>
      <c r="S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</row>
    <row r="28" spans="2:70" s="44" customFormat="1" ht="16.5" customHeight="1" x14ac:dyDescent="0.25">
      <c r="C28" s="2"/>
      <c r="D28" s="2"/>
      <c r="E28" s="2"/>
      <c r="F28" s="2"/>
      <c r="G28" s="2"/>
      <c r="H28" s="60"/>
      <c r="I28" s="60"/>
      <c r="J28" s="2"/>
      <c r="K28" s="2"/>
      <c r="L28" s="2"/>
      <c r="M28" s="45"/>
      <c r="N28" s="45"/>
      <c r="O28" s="40"/>
      <c r="P28" s="40"/>
      <c r="S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</row>
    <row r="29" spans="2:70" s="44" customFormat="1" ht="16.5" customHeight="1" x14ac:dyDescent="0.25">
      <c r="C29" s="2"/>
      <c r="D29" s="2"/>
      <c r="E29" s="2"/>
      <c r="F29" s="2"/>
      <c r="G29" s="2"/>
      <c r="H29" s="60"/>
      <c r="I29" s="60"/>
      <c r="J29" s="2"/>
      <c r="K29" s="2"/>
      <c r="L29" s="2"/>
      <c r="M29" s="45"/>
      <c r="N29" s="45"/>
      <c r="O29" s="40"/>
      <c r="P29" s="40"/>
      <c r="S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</row>
    <row r="30" spans="2:70" s="44" customFormat="1" ht="16.5" customHeight="1" x14ac:dyDescent="0.25">
      <c r="C30" s="2"/>
      <c r="D30" s="2"/>
      <c r="E30" s="2"/>
      <c r="F30" s="2"/>
      <c r="G30" s="2"/>
      <c r="H30" s="60"/>
      <c r="I30" s="60"/>
      <c r="J30" s="2"/>
      <c r="K30" s="2"/>
      <c r="L30" s="2"/>
      <c r="M30" s="45"/>
      <c r="N30" s="45"/>
      <c r="O30" s="40"/>
      <c r="P30" s="40"/>
      <c r="S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</row>
    <row r="31" spans="2:70" s="44" customFormat="1" ht="16.5" customHeight="1" x14ac:dyDescent="0.25">
      <c r="C31" s="2"/>
      <c r="D31" s="2"/>
      <c r="E31" s="2"/>
      <c r="F31" s="2"/>
      <c r="G31" s="2"/>
      <c r="H31" s="60"/>
      <c r="I31" s="60"/>
      <c r="J31" s="2"/>
      <c r="K31" s="2"/>
      <c r="L31" s="2"/>
      <c r="M31" s="45"/>
      <c r="N31" s="45"/>
      <c r="O31" s="40"/>
      <c r="P31" s="40"/>
      <c r="S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</row>
    <row r="32" spans="2:70" s="44" customFormat="1" ht="16.5" customHeight="1" x14ac:dyDescent="0.25">
      <c r="C32" s="2"/>
      <c r="D32" s="2"/>
      <c r="E32" s="2"/>
      <c r="F32" s="2"/>
      <c r="G32" s="2"/>
      <c r="H32" s="60"/>
      <c r="I32" s="60"/>
      <c r="J32" s="2"/>
      <c r="K32" s="2"/>
      <c r="L32" s="2"/>
      <c r="M32" s="45"/>
      <c r="N32" s="45"/>
      <c r="O32" s="40"/>
      <c r="P32" s="40"/>
      <c r="S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</row>
    <row r="33" spans="3:70" s="44" customFormat="1" ht="16.5" customHeight="1" x14ac:dyDescent="0.25">
      <c r="C33" s="2"/>
      <c r="D33" s="2"/>
      <c r="E33" s="2"/>
      <c r="F33" s="2"/>
      <c r="G33" s="2"/>
      <c r="H33" s="60"/>
      <c r="I33" s="60"/>
      <c r="J33" s="2"/>
      <c r="K33" s="2"/>
      <c r="L33" s="2"/>
      <c r="M33" s="45"/>
      <c r="N33" s="45"/>
      <c r="O33" s="40"/>
      <c r="P33" s="40"/>
      <c r="S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</row>
    <row r="34" spans="3:70" s="44" customFormat="1" ht="16.5" customHeight="1" x14ac:dyDescent="0.25">
      <c r="C34" s="2"/>
      <c r="D34" s="2"/>
      <c r="E34" s="2"/>
      <c r="F34" s="2"/>
      <c r="G34" s="2"/>
      <c r="H34" s="60"/>
      <c r="I34" s="60"/>
      <c r="J34" s="2"/>
      <c r="K34" s="2"/>
      <c r="L34" s="2"/>
      <c r="M34" s="45"/>
      <c r="N34" s="45"/>
      <c r="O34" s="40"/>
      <c r="P34" s="40"/>
      <c r="S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</row>
    <row r="35" spans="3:70" s="44" customFormat="1" ht="16.5" customHeight="1" x14ac:dyDescent="0.25">
      <c r="C35" s="2"/>
      <c r="D35" s="2"/>
      <c r="E35" s="2"/>
      <c r="F35" s="2"/>
      <c r="G35" s="2"/>
      <c r="H35" s="60"/>
      <c r="I35" s="60"/>
      <c r="J35" s="2"/>
      <c r="K35" s="2"/>
      <c r="L35" s="2"/>
      <c r="M35" s="45"/>
      <c r="N35" s="45"/>
      <c r="O35" s="40"/>
      <c r="P35" s="40"/>
      <c r="S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</row>
    <row r="36" spans="3:70" s="44" customFormat="1" ht="16.5" customHeight="1" x14ac:dyDescent="0.25">
      <c r="C36" s="2"/>
      <c r="D36" s="2"/>
      <c r="E36" s="2"/>
      <c r="F36" s="2"/>
      <c r="G36" s="2"/>
      <c r="H36" s="60"/>
      <c r="I36" s="60"/>
      <c r="J36" s="2"/>
      <c r="K36" s="2"/>
      <c r="L36" s="2"/>
      <c r="M36" s="45"/>
      <c r="N36" s="45"/>
      <c r="O36" s="40"/>
      <c r="P36" s="40"/>
      <c r="S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</row>
    <row r="37" spans="3:70" s="44" customFormat="1" ht="16.5" customHeight="1" x14ac:dyDescent="0.25">
      <c r="C37" s="2"/>
      <c r="D37" s="2"/>
      <c r="E37" s="2"/>
      <c r="F37" s="2"/>
      <c r="G37" s="2"/>
      <c r="H37" s="60"/>
      <c r="I37" s="60"/>
      <c r="J37" s="2"/>
      <c r="K37" s="2"/>
      <c r="L37" s="2"/>
      <c r="M37" s="45"/>
      <c r="N37" s="45"/>
      <c r="O37" s="40"/>
      <c r="P37" s="40"/>
      <c r="S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</row>
    <row r="38" spans="3:70" s="44" customFormat="1" ht="16.5" customHeight="1" x14ac:dyDescent="0.25">
      <c r="C38" s="2"/>
      <c r="D38" s="2"/>
      <c r="E38" s="2"/>
      <c r="F38" s="2"/>
      <c r="G38" s="2"/>
      <c r="H38" s="60"/>
      <c r="I38" s="60"/>
      <c r="J38" s="2"/>
      <c r="K38" s="2"/>
      <c r="L38" s="2"/>
      <c r="M38" s="45"/>
      <c r="N38" s="45"/>
      <c r="O38" s="40"/>
      <c r="P38" s="40"/>
      <c r="S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</row>
    <row r="39" spans="3:70" s="44" customFormat="1" ht="16.5" customHeight="1" x14ac:dyDescent="0.25">
      <c r="C39" s="2"/>
      <c r="D39" s="2"/>
      <c r="E39" s="2"/>
      <c r="F39" s="2"/>
      <c r="G39" s="2"/>
      <c r="H39" s="60"/>
      <c r="I39" s="60"/>
      <c r="J39" s="2"/>
      <c r="K39" s="2"/>
      <c r="L39" s="2"/>
      <c r="M39" s="45"/>
      <c r="N39" s="45"/>
      <c r="O39" s="40"/>
      <c r="P39" s="40"/>
      <c r="S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</row>
    <row r="40" spans="3:70" s="44" customFormat="1" ht="16.5" customHeight="1" x14ac:dyDescent="0.25">
      <c r="C40" s="2"/>
      <c r="D40" s="2"/>
      <c r="E40" s="2"/>
      <c r="F40" s="2"/>
      <c r="G40" s="2"/>
      <c r="H40" s="60"/>
      <c r="I40" s="60"/>
      <c r="J40" s="2"/>
      <c r="K40" s="2"/>
      <c r="L40" s="2"/>
      <c r="M40" s="45"/>
      <c r="N40" s="45"/>
      <c r="O40" s="40"/>
      <c r="P40" s="40"/>
      <c r="S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</row>
    <row r="41" spans="3:70" s="44" customFormat="1" ht="16.5" customHeight="1" x14ac:dyDescent="0.25">
      <c r="C41" s="2"/>
      <c r="D41" s="2"/>
      <c r="E41" s="2"/>
      <c r="F41" s="2"/>
      <c r="G41" s="2"/>
      <c r="H41" s="60"/>
      <c r="I41" s="60"/>
      <c r="J41" s="2"/>
      <c r="K41" s="2"/>
      <c r="L41" s="2"/>
      <c r="M41" s="45"/>
      <c r="N41" s="45"/>
      <c r="O41" s="40"/>
      <c r="P41" s="40"/>
      <c r="S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</row>
    <row r="42" spans="3:70" ht="16.5" customHeight="1" x14ac:dyDescent="0.25">
      <c r="H42" s="60"/>
      <c r="I42" s="60"/>
      <c r="M42" s="45"/>
      <c r="N42" s="45"/>
      <c r="O42" s="40"/>
      <c r="P42" s="40"/>
    </row>
    <row r="43" spans="3:70" ht="16.5" customHeight="1" x14ac:dyDescent="0.25">
      <c r="H43" s="60"/>
      <c r="I43" s="60"/>
      <c r="M43" s="45"/>
      <c r="N43" s="45"/>
      <c r="O43" s="40"/>
      <c r="P43" s="40"/>
    </row>
    <row r="44" spans="3:70" ht="16.5" customHeight="1" x14ac:dyDescent="0.25">
      <c r="H44" s="60"/>
      <c r="I44" s="60"/>
      <c r="M44" s="45"/>
      <c r="N44" s="45"/>
      <c r="O44" s="40"/>
      <c r="P44" s="40"/>
    </row>
    <row r="45" spans="3:70" x14ac:dyDescent="0.25">
      <c r="H45" s="60"/>
      <c r="I45" s="60"/>
      <c r="M45" s="45"/>
      <c r="N45" s="45"/>
      <c r="O45" s="40"/>
      <c r="P45" s="40"/>
    </row>
    <row r="46" spans="3:70" x14ac:dyDescent="0.25">
      <c r="H46" s="60"/>
      <c r="I46" s="60"/>
      <c r="M46" s="45"/>
      <c r="N46" s="45"/>
      <c r="O46" s="40"/>
      <c r="P46" s="40"/>
    </row>
    <row r="47" spans="3:70" x14ac:dyDescent="0.25">
      <c r="H47" s="60"/>
      <c r="I47" s="60"/>
      <c r="M47" s="45"/>
      <c r="N47" s="45"/>
      <c r="O47" s="40"/>
      <c r="P47" s="40"/>
    </row>
    <row r="48" spans="3:70" x14ac:dyDescent="0.25">
      <c r="H48" s="60"/>
      <c r="I48" s="60"/>
      <c r="M48" s="45"/>
      <c r="N48" s="45"/>
      <c r="O48" s="40"/>
      <c r="P48" s="40"/>
    </row>
    <row r="49" spans="8:16" x14ac:dyDescent="0.25">
      <c r="H49" s="60"/>
      <c r="I49" s="60"/>
      <c r="M49" s="45"/>
      <c r="N49" s="45"/>
      <c r="O49" s="40"/>
      <c r="P49" s="40"/>
    </row>
  </sheetData>
  <mergeCells count="18">
    <mergeCell ref="B1:S2"/>
    <mergeCell ref="E4:F4"/>
    <mergeCell ref="H4:J4"/>
    <mergeCell ref="K4:N4"/>
    <mergeCell ref="O4:Q4"/>
    <mergeCell ref="S5:S6"/>
    <mergeCell ref="C17:S18"/>
    <mergeCell ref="J5:J6"/>
    <mergeCell ref="K5:K6"/>
    <mergeCell ref="L5:L6"/>
    <mergeCell ref="M5:M6"/>
    <mergeCell ref="N5:N6"/>
    <mergeCell ref="O5:O6"/>
    <mergeCell ref="E5:E6"/>
    <mergeCell ref="F5:F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805D1E1DA4A49A223477D3B105720" ma:contentTypeVersion="21" ma:contentTypeDescription="Create a new document." ma:contentTypeScope="" ma:versionID="1883b834d3aa6d865b50bdf81bb54b4d">
  <xsd:schema xmlns:xsd="http://www.w3.org/2001/XMLSchema" xmlns:xs="http://www.w3.org/2001/XMLSchema" xmlns:p="http://schemas.microsoft.com/office/2006/metadata/properties" xmlns:ns2="f88ffb1c-9230-4705-a789-27bae69f5829" xmlns:ns3="b6888f76-1100-40b0-929b-1efe9044426d" targetNamespace="http://schemas.microsoft.com/office/2006/metadata/properties" ma:root="true" ma:fieldsID="41f3d3bb6af9996bd7003e59ea38af24" ns2:_="" ns3:_="">
    <xsd:import namespace="f88ffb1c-9230-4705-a789-27bae69f5829"/>
    <xsd:import namespace="b6888f76-1100-40b0-929b-1efe90444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Owner" minOccurs="0"/>
                <xsd:element ref="ns2:OriginalFileDate" minOccurs="0"/>
                <xsd:element ref="ns2:_Flow_SignoffStatus" minOccurs="0"/>
                <xsd:element ref="ns2:MediaServiceLocation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8ffb1c-9230-4705-a789-27bae69f58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efa54f2-5b03-49c6-9483-51c08a973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Owner" ma:index="22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OriginalFileDate" ma:index="23" nillable="true" ma:displayName="Original File Date" ma:format="DateOnly" ma:internalName="OriginalFileDate">
      <xsd:simpleType>
        <xsd:restriction base="dms:DateTime"/>
      </xsd:simpleType>
    </xsd:element>
    <xsd:element name="_Flow_SignoffStatus" ma:index="24" nillable="true" ma:displayName="Sign-off status" ma:internalName="_x0024_Resources_x003a_core_x002c_Signoff_Status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Notes" ma:index="26" nillable="true" ma:displayName="Notes" ma:format="Dropdown" ma:internalName="Note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888f76-1100-40b0-929b-1efe90444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b0cac33-65cc-488e-b290-aff2b08f7242}" ma:internalName="TaxCatchAll" ma:showField="CatchAllData" ma:web="b6888f76-1100-40b0-929b-1efe90444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+ezY0OUFCNjY1LTEyQzAtNDQ0Qy1BQzdCLTVDQzcyMTU5NDczOX08L2lkPjxWYWxpZD50cnVlPC9WYWxpZD48aXRlbT48c2lzbCBzaXNsVmVyc2lvbj0iMCIgcG9saWN5PSJlOWMwYjhkNy1iZGI0LTRmZDMtYjYyYS1mNTAzMjdhYWVmY2UiIG9yaWdpbj0idXNlclNlbGVjdGVkIj48ZWxlbWVudCB1aWQ9IjFmNmE5OGQ1LTRlNmEtNDA2Zi04MjU4LTNmMDdiNjFhMWI5OCIgdmFsdWU9IiIgeG1sbnM9Imh0dHA6Ly93d3cuYm9sZG9uamFtZXMuY29tLzIwMDgvMDEvc2llL2ludGVybmFsL2xhYmVsIiAvPjxlbGVtZW50IHVpZD0iYjc2MGFkYTUtMTJiZS00YTk5LTljNTgtZTM4NjU1Nzg3ZTMzIiB2YWx1ZT0iIiB4bWxucz0iaHR0cDovL3d3dy5ib2xkb25qYW1lcy5jb20vMjAwOC8wMS9zaWUvaW50ZXJuYWwvbGFiZWwiIC8+PGVsZW1lbnQgdWlkPSI0NzI1NzU5OC0wYzgyLTQ0MDItOTAyMi1kYzEzZDU0YWFmNTMiIHZhbHVlPSIiIHhtbG5zPSJodHRwOi8vd3d3LmJvbGRvbmphbWVzLmNvbS8yMDA4LzAxL3NpZS9pbnRlcm5hbC9sYWJlbCIgLz48ZWxlbWVudCB1aWQ9ImQxNGY1YzM2LWY0NGEtNDMxNS1iNDM4LTAwNWNmZThmMDY5ZiIgdmFsdWU9IiIgeG1sbnM9Imh0dHA6Ly93d3cuYm9sZG9uamFtZXMuY29tLzIwMDgvMDEvc2llL2ludGVybmFsL2xhYmVsIiAvPjwvc2lzbD48VXNlck5hbWU+Q09SUFxzNDAzNDA0PC9Vc2VyTmFtZT48RGF0ZVRpbWU+MTAvMTQvMjAyNiA1OjQyOjEyIFBNPC9EYXRlVGltZT48TGFiZWxTdHJpbmc+QUVQIENvbmZpZGVudGlhbDwvTGFiZWxTdHJpbmc+PC9pdGVtPjxpdGVtPjxzaXNsIHNpc2xWZXJzaW9uPSIwIiBwb2xpY3k9ImU5YzBiOGQ3LWJkYjQtNGZkMy1iNjJhLWY1MDMyN2FhZWZjZSIgb3JpZ2luPSJ1c2VyU2VsZWN0ZWQiPjxlbGVtZW50IHVpZD0iYzVmOGViMTItNWIyNy00MzlkLWFhYTYtMzQwMmFmNjI2ZmEzIiB2YWx1ZT0iIiB4bWxucz0iaHR0cDovL3d3dy5ib2xkb25qYW1lcy5jb20vMjAwOC8wMS9zaWUvaW50ZXJuYWwvbGFiZWwiIC8+PGVsZW1lbnQgdWlkPSJkMTRmNWMzNi1mNDRhLTQzMTUtYjQzOC0wMDVjZmU4ZjA2OWYiIHZhbHVlPSIiIHhtbG5zPSJodHRwOi8vd3d3LmJvbGRvbmphbWVzLmNvbS8yMDA4LzAxL3NpZS9pbnRlcm5hbC9sYWJlbCIgLz48L3Npc2w+PFVzZXJOYW1lPkNPUlBcczQwMzQwNDwvVXNlck5hbWU+PERhdGVUaW1lPjEwLzIwLzIwMjYgMToxNToyMiBQTTwvRGF0ZVRpbWU+PExhYmVsU3RyaW5nPkFFUCBQdWJsaWM8L0xhYmVsU3RyaW5nPjwvaXRlbT48L2xhYmVsSGlzdG9yeT4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6onxhv1xnnR0McOAexI6z/IzV9icgPfN4zq8vBkhbig=</DigestValue>
      </Reference>
      <Reference URI="#CLASSIFICATIONHISTORY">
        <DigestMethod Algorithm="http://www.w3.org/2001/04/xmlenc#sha256"/>
        <DigestValue>Y0PXogH3GV61uWyLGnLoQKog7a3xpuIRgl5yQy7fk+8=</DigestValue>
      </Reference>
    </SignedInfo>
    <SignatureValue>PwJscjkk3qKzSGtsEBOhQ6KUk/0fZ5na2oBBCX7CeTDsmT27PAEIwpKLe4VVxb1Q85JdzwTkA+Ynvbfzlswj5Q==</SignatureValue>
    <Object Id="CLASSIFICATIONHISTORY">
      <ArrayOfString xmlns:xsd="http://www.w3.org/2001/XMLSchema" xmlns:xsi="http://www.w3.org/2001/XMLSchema-instance" xmlns="">
        <string>GL5Xwf0I1EfGkHPHwjlsWpmf/jkkIkYr</string>
      </ArrayOfString>
    </Object>
  </Signature>
</WrappedLabelHistory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88ffb1c-9230-4705-a789-27bae69f5829">
      <Terms xmlns="http://schemas.microsoft.com/office/infopath/2007/PartnerControls"/>
    </lcf76f155ced4ddcb4097134ff3c332f>
    <TaxCatchAll xmlns="b6888f76-1100-40b0-929b-1efe9044426d" xsi:nil="true"/>
    <Notes xmlns="f88ffb1c-9230-4705-a789-27bae69f5829" xsi:nil="true"/>
    <OriginalFileDate xmlns="f88ffb1c-9230-4705-a789-27bae69f5829" xsi:nil="true"/>
    <Owner xmlns="f88ffb1c-9230-4705-a789-27bae69f5829">
      <UserInfo>
        <DisplayName/>
        <AccountId xsi:nil="true"/>
        <AccountType/>
      </UserInfo>
    </Owner>
    <_Flow_SignoffStatus xmlns="f88ffb1c-9230-4705-a789-27bae69f5829" xsi:nil="true"/>
  </documentManagement>
</p:properties>
</file>

<file path=customXml/item5.xml><?xml version="1.0" encoding="utf-8"?>
<sisl xmlns:xsd="http://www.w3.org/2001/XMLSchema" xmlns:xsi="http://www.w3.org/2001/XMLSchema-instance" xmlns="http://www.boldonjames.com/2008/01/sie/internal/label" sislVersion="0" policy="e9c0b8d7-bdb4-4fd3-b62a-f50327aaefce" origin="userSelected">
  <element uid="c5f8eb12-5b27-439d-aaa6-3402af626fa3" value=""/>
  <element uid="d14f5c36-f44a-4315-b438-005cfe8f069f" value=""/>
</sisl>
</file>

<file path=customXml/itemProps1.xml><?xml version="1.0" encoding="utf-8"?>
<ds:datastoreItem xmlns:ds="http://schemas.openxmlformats.org/officeDocument/2006/customXml" ds:itemID="{8283DEFC-7157-4CCB-8F1C-5F28B2EA6E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9DBAD5-0B1E-45DA-A966-8AEEDB832E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8ffb1c-9230-4705-a789-27bae69f5829"/>
    <ds:schemaRef ds:uri="b6888f76-1100-40b0-929b-1efe90444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9AB665-12C0-444C-AC7B-5CC721594739}">
  <ds:schemaRefs>
    <ds:schemaRef ds:uri="http://www.w3.org/2001/XMLSchema"/>
    <ds:schemaRef ds:uri="http://www.boldonjames.com/2016/02/Classifier/internal/wrappedLabelHistory"/>
    <ds:schemaRef ds:uri="http://www.w3.org/2000/09/xmldsig#"/>
    <ds:schemaRef ds:uri=""/>
  </ds:schemaRefs>
</ds:datastoreItem>
</file>

<file path=customXml/itemProps4.xml><?xml version="1.0" encoding="utf-8"?>
<ds:datastoreItem xmlns:ds="http://schemas.openxmlformats.org/officeDocument/2006/customXml" ds:itemID="{9CD95FC9-AD41-4E55-AD29-5699A22E4CA9}">
  <ds:schemaRefs>
    <ds:schemaRef ds:uri="b6888f76-1100-40b0-929b-1efe9044426d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f88ffb1c-9230-4705-a789-27bae69f5829"/>
    <ds:schemaRef ds:uri="http://schemas.microsoft.com/office/infopath/2007/PartnerControls"/>
    <ds:schemaRef ds:uri="http://purl.org/dc/elements/1.1/"/>
  </ds:schemaRefs>
</ds:datastoreItem>
</file>

<file path=customXml/itemProps5.xml><?xml version="1.0" encoding="utf-8"?>
<ds:datastoreItem xmlns:ds="http://schemas.openxmlformats.org/officeDocument/2006/customXml" ds:itemID="{387AD0EF-D8D4-4EC3-BC98-F49E2A65D1D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Mitchell NAPP 2027</vt:lpstr>
      <vt:lpstr>Mitchell NAPP 2028</vt:lpstr>
      <vt:lpstr>Mitchell NAPP 2029</vt:lpstr>
      <vt:lpstr>Mitchell NAPP 2030</vt:lpstr>
      <vt:lpstr>Mitchell CAPP 2026</vt:lpstr>
      <vt:lpstr>Mitchell CAPP 2027</vt:lpstr>
      <vt:lpstr>Mitchell CAPP 2028</vt:lpstr>
      <vt:lpstr>Mitchell CAPP 2029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Estep</dc:creator>
  <cp:keywords>AEP Public</cp:keywords>
  <cp:lastModifiedBy>Roger Estep</cp:lastModifiedBy>
  <dcterms:created xsi:type="dcterms:W3CDTF">2026-10-14T17:29:20Z</dcterms:created>
  <dcterms:modified xsi:type="dcterms:W3CDTF">2026-10-21T12:33:13Z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c205bd29-dfcb-4029-8b4e-95532f268d62</vt:lpwstr>
  </property>
  <property fmtid="{D5CDD505-2E9C-101B-9397-08002B2CF9AE}" pid="3" name="bjClsUserRVM">
    <vt:lpwstr>[]</vt:lpwstr>
  </property>
  <property fmtid="{D5CDD505-2E9C-101B-9397-08002B2CF9AE}" pid="4" name="bjSaver">
    <vt:lpwstr>S6YXwBI1/SxGsxISSh8oC0r+XVeeaZ/R</vt:lpwstr>
  </property>
  <property fmtid="{D5CDD505-2E9C-101B-9397-08002B2CF9AE}" pid="5" name="MSIP_Label_5c34e43d-0b77-4b2c-b224-1b46981ccfdb_Enabled">
    <vt:lpwstr>true</vt:lpwstr>
  </property>
  <property fmtid="{D5CDD505-2E9C-101B-9397-08002B2CF9AE}" pid="6" name="MSIP_Label_5c34e43d-0b77-4b2c-b224-1b46981ccfdb_SetDate">
    <vt:lpwstr>2026-10-20T12:59:57Z</vt:lpwstr>
  </property>
  <property fmtid="{D5CDD505-2E9C-101B-9397-08002B2CF9AE}" pid="7" name="MSIP_Label_5c34e43d-0b77-4b2c-b224-1b46981ccfdb_Method">
    <vt:lpwstr>Privileged</vt:lpwstr>
  </property>
  <property fmtid="{D5CDD505-2E9C-101B-9397-08002B2CF9AE}" pid="8" name="MSIP_Label_5c34e43d-0b77-4b2c-b224-1b46981ccfdb_Name">
    <vt:lpwstr>AEP Public</vt:lpwstr>
  </property>
  <property fmtid="{D5CDD505-2E9C-101B-9397-08002B2CF9AE}" pid="9" name="MSIP_Label_5c34e43d-0b77-4b2c-b224-1b46981ccfdb_SiteId">
    <vt:lpwstr>15f3c881-6b03-4ff6-8559-77bf5177818f</vt:lpwstr>
  </property>
  <property fmtid="{D5CDD505-2E9C-101B-9397-08002B2CF9AE}" pid="10" name="MSIP_Label_5c34e43d-0b77-4b2c-b224-1b46981ccfdb_ActionId">
    <vt:lpwstr>a64e21cf-80b3-4f66-b315-0b8941c46b74</vt:lpwstr>
  </property>
  <property fmtid="{D5CDD505-2E9C-101B-9397-08002B2CF9AE}" pid="11" name="MSIP_Label_5c34e43d-0b77-4b2c-b224-1b46981ccfdb_ContentBits">
    <vt:lpwstr>0</vt:lpwstr>
  </property>
  <property fmtid="{D5CDD505-2E9C-101B-9397-08002B2CF9AE}" pid="12" name="MSIP_Label_5c34e43d-0b77-4b2c-b224-1b46981ccfdb_Tag">
    <vt:lpwstr>10, 0, 1, 1</vt:lpwstr>
  </property>
  <property fmtid="{D5CDD505-2E9C-101B-9397-08002B2CF9AE}" pid="13" name="MSIP_Label_85f73bb4-fdd9-4d27-8bad-8de5101a60b4_SiteId">
    <vt:lpwstr>15f3c881-6b03-4ff6-8559-77bf5177818f</vt:lpwstr>
  </property>
  <property fmtid="{D5CDD505-2E9C-101B-9397-08002B2CF9AE}" pid="14" name="MSIP_Label_85f73bb4-fdd9-4d27-8bad-8de5101a60b4_Name">
    <vt:lpwstr>Confidential [C]</vt:lpwstr>
  </property>
  <property fmtid="{D5CDD505-2E9C-101B-9397-08002B2CF9AE}" pid="15" name="MSIP_Label_85f73bb4-fdd9-4d27-8bad-8de5101a60b4_Enabled">
    <vt:lpwstr>true</vt:lpwstr>
  </property>
  <property fmtid="{D5CDD505-2E9C-101B-9397-08002B2CF9AE}" pid="16" name="bjDocumentLabelXML">
    <vt:lpwstr>&lt;?xml version="1.0" encoding="us-ascii"?&gt;&lt;sisl xmlns:xsd="http://www.w3.org/2001/XMLSchema" xmlns:xsi="http://www.w3.org/2001/XMLSchema-instance" sislVersion="0" policy="e9c0b8d7-bdb4-4fd3-b62a-f50327aaefce" origin="userSelected" xmlns="http://www.boldonj</vt:lpwstr>
  </property>
  <property fmtid="{D5CDD505-2E9C-101B-9397-08002B2CF9AE}" pid="17" name="bjDocumentLabelXML-0">
    <vt:lpwstr>ames.com/2008/01/sie/internal/label"&gt;&lt;element uid="c5f8eb12-5b27-439d-aaa6-3402af626fa3" value="" /&gt;&lt;element uid="d14f5c36-f44a-4315-b438-005cfe8f069f" value="" /&gt;&lt;/sisl&gt;</vt:lpwstr>
  </property>
  <property fmtid="{D5CDD505-2E9C-101B-9397-08002B2CF9AE}" pid="18" name="bjDocumentSecurityLabel">
    <vt:lpwstr>AEP Public</vt:lpwstr>
  </property>
  <property fmtid="{D5CDD505-2E9C-101B-9397-08002B2CF9AE}" pid="19" name="bjpmDocIH">
    <vt:lpwstr>o3YjrXYXRlfLBgCaCyhgVM3HRrs8ITz0</vt:lpwstr>
  </property>
  <property fmtid="{D5CDD505-2E9C-101B-9397-08002B2CF9AE}" pid="20" name="bjLabelHistoryID">
    <vt:lpwstr>{649AB665-12C0-444C-AC7B-5CC721594739}</vt:lpwstr>
  </property>
  <property fmtid="{D5CDD505-2E9C-101B-9397-08002B2CF9AE}" pid="21" name="ContentTypeId">
    <vt:lpwstr>0x0101004DF805D1E1DA4A49A223477D3B105720</vt:lpwstr>
  </property>
  <property fmtid="{D5CDD505-2E9C-101B-9397-08002B2CF9AE}" pid="22" name="MediaServiceImageTags">
    <vt:lpwstr/>
  </property>
</Properties>
</file>