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202300"/>
  <mc:AlternateContent xmlns:mc="http://schemas.openxmlformats.org/markup-compatibility/2006">
    <mc:Choice Requires="x15">
      <x15ac:absPath xmlns:x15ac="http://schemas.microsoft.com/office/spreadsheetml/2010/11/ac" url="/Volumes/STORE N GO/TAA LAw/CCWD/Response to PSC ORder /Data Request #2/"/>
    </mc:Choice>
  </mc:AlternateContent>
  <xr:revisionPtr revIDLastSave="0" documentId="8_{14924CD9-06B1-0A4D-A8E8-5C2582FE47A9}" xr6:coauthVersionLast="47" xr6:coauthVersionMax="47" xr10:uidLastSave="{00000000-0000-0000-0000-000000000000}"/>
  <bookViews>
    <workbookView xWindow="200" yWindow="780" windowWidth="20300" windowHeight="10360" xr2:uid="{D570727E-053E-4F38-84DA-23329C095233}"/>
  </bookViews>
  <sheets>
    <sheet name="Sheet1" sheetId="1" r:id="rId1"/>
    <sheet name="Crofton" sheetId="3" r:id="rId2"/>
    <sheet name="Sheet2"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3" l="1"/>
  <c r="C19" i="3"/>
  <c r="F15" i="1"/>
  <c r="F19" i="1" l="1"/>
  <c r="F18" i="1"/>
  <c r="E19" i="1"/>
  <c r="E18" i="1"/>
  <c r="E15" i="1"/>
  <c r="G15" i="1" s="1"/>
  <c r="C7" i="1"/>
  <c r="D7" i="1"/>
  <c r="D9" i="1" s="1"/>
</calcChain>
</file>

<file path=xl/sharedStrings.xml><?xml version="1.0" encoding="utf-8"?>
<sst xmlns="http://schemas.openxmlformats.org/spreadsheetml/2006/main" count="47" uniqueCount="43">
  <si>
    <t>PURCHASE</t>
  </si>
  <si>
    <t>HWEA</t>
  </si>
  <si>
    <t>Barkley</t>
  </si>
  <si>
    <t>Todd</t>
  </si>
  <si>
    <t>Gallons</t>
  </si>
  <si>
    <t>expense</t>
  </si>
  <si>
    <t>per 1,000 gallons</t>
  </si>
  <si>
    <t>2. c.</t>
  </si>
  <si>
    <t>Eff. 10/1/25</t>
  </si>
  <si>
    <t xml:space="preserve">Less 2025 </t>
  </si>
  <si>
    <t>billed expense</t>
  </si>
  <si>
    <t>Adjustment to PSC</t>
  </si>
  <si>
    <t>Annual report expense</t>
  </si>
  <si>
    <t>TOTALS</t>
  </si>
  <si>
    <t>(PWA 25-309)</t>
  </si>
  <si>
    <t>Rate per thou</t>
  </si>
  <si>
    <t>eff 10-1-25</t>
  </si>
  <si>
    <t>eff 10-1-26</t>
  </si>
  <si>
    <t>diff</t>
  </si>
  <si>
    <t>gallons</t>
  </si>
  <si>
    <t>represents annual gal purchased</t>
  </si>
  <si>
    <t>Annualized expense</t>
  </si>
  <si>
    <t>Per em</t>
  </si>
  <si>
    <t>YR end adjustment</t>
  </si>
  <si>
    <t>Gallons transported to Crofton (HWEA) per month in 2025</t>
  </si>
  <si>
    <t>From our meter readings (what we bill at $.35 per gallon)</t>
  </si>
  <si>
    <t>HWEA deduct (what they take off bill/gallons purchased)</t>
  </si>
  <si>
    <t>January</t>
  </si>
  <si>
    <t>February</t>
  </si>
  <si>
    <t>March</t>
  </si>
  <si>
    <t>April</t>
  </si>
  <si>
    <t>May</t>
  </si>
  <si>
    <t>June</t>
  </si>
  <si>
    <t>July</t>
  </si>
  <si>
    <t>August</t>
  </si>
  <si>
    <t>September</t>
  </si>
  <si>
    <t>October</t>
  </si>
  <si>
    <t>November</t>
  </si>
  <si>
    <t>December</t>
  </si>
  <si>
    <t>Total</t>
  </si>
  <si>
    <t>C (used in rate study)</t>
  </si>
  <si>
    <t>HWEA water PWA for 10-1-26</t>
  </si>
  <si>
    <t>This amount was included in 534,779,200 gallons purchased.  It should be removed because HWEA deducts it off our bills and we are not charged for this water. With that said, the number the staff may actually want is the HWEA deduct number in the right column and not our meter reading number (left column $.35/1000 gallons transmission charge). The difference in the two numbers is simply the result of when we read our meters versus when they read them. Our reading days do not align each month. The $.35/1000 gallon transmission fee total can be found on our trial balance in "sales for resale". $17,878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</si>
</sst>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sz val="12"/>
      <name val="Arial"/>
      <family val="2"/>
    </font>
    <font>
      <sz val="12"/>
      <name val="Arial"/>
      <family val="2"/>
    </font>
    <font>
      <sz val="10"/>
      <color theme="1"/>
      <name val="Aptos Narrow"/>
      <family val="2"/>
      <scheme val="minor"/>
    </font>
    <font>
      <b/>
      <sz val="10"/>
      <color theme="1"/>
      <name val="Aptos Narrow"/>
      <family val="2"/>
      <scheme val="minor"/>
    </font>
    <font>
      <sz val="10"/>
      <name val="Arial"/>
      <family val="2"/>
    </font>
    <font>
      <sz val="10"/>
      <name val="Aptos Narrow"/>
      <family val="2"/>
      <scheme val="minor"/>
    </font>
    <font>
      <u/>
      <sz val="10"/>
      <name val="Aptos Narrow"/>
      <family val="2"/>
      <scheme val="minor"/>
    </font>
    <font>
      <b/>
      <sz val="18"/>
      <color theme="1"/>
      <name val="Aptos Narrow"/>
      <family val="2"/>
      <scheme val="minor"/>
    </font>
    <font>
      <b/>
      <sz val="14"/>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thin">
        <color indexed="64"/>
      </bottom>
      <diagonal/>
    </border>
  </borders>
  <cellStyleXfs count="1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31">
    <xf numFmtId="0" fontId="0" fillId="0" borderId="0" xfId="0"/>
    <xf numFmtId="0" fontId="2" fillId="0" borderId="0" xfId="0" applyFont="1"/>
    <xf numFmtId="164" fontId="5" fillId="0" borderId="0" xfId="1" applyNumberFormat="1" applyFont="1"/>
    <xf numFmtId="44" fontId="5" fillId="0" borderId="0" xfId="2" applyFont="1"/>
    <xf numFmtId="0" fontId="5" fillId="0" borderId="0" xfId="0" applyFont="1"/>
    <xf numFmtId="0" fontId="5" fillId="0" borderId="0" xfId="0" applyFont="1" applyAlignment="1">
      <alignment horizontal="center"/>
    </xf>
    <xf numFmtId="0" fontId="5" fillId="0" borderId="1" xfId="0" applyFont="1" applyBorder="1" applyAlignment="1">
      <alignment horizontal="center"/>
    </xf>
    <xf numFmtId="0" fontId="5" fillId="0" borderId="1" xfId="0" applyFont="1" applyBorder="1"/>
    <xf numFmtId="164" fontId="5" fillId="0" borderId="1" xfId="1" applyNumberFormat="1" applyFont="1" applyBorder="1"/>
    <xf numFmtId="44" fontId="5" fillId="0" borderId="1" xfId="2" applyFont="1" applyBorder="1"/>
    <xf numFmtId="0" fontId="5" fillId="0" borderId="0" xfId="0" applyFont="1" applyAlignment="1">
      <alignment horizontal="right"/>
    </xf>
    <xf numFmtId="0" fontId="5" fillId="0" borderId="0" xfId="0" applyFont="1" applyAlignment="1">
      <alignment horizontal="left"/>
    </xf>
    <xf numFmtId="164" fontId="5" fillId="0" borderId="0" xfId="1" applyNumberFormat="1" applyFont="1" applyFill="1"/>
    <xf numFmtId="44" fontId="5" fillId="0" borderId="0" xfId="2" applyFont="1" applyFill="1"/>
    <xf numFmtId="44" fontId="5" fillId="0" borderId="0" xfId="0" applyNumberFormat="1" applyFont="1"/>
    <xf numFmtId="0" fontId="6" fillId="0" borderId="0" xfId="0" applyFont="1"/>
    <xf numFmtId="0" fontId="7" fillId="0" borderId="0" xfId="3" applyFont="1"/>
    <xf numFmtId="0" fontId="8" fillId="0" borderId="0" xfId="3" applyFont="1"/>
    <xf numFmtId="0" fontId="9" fillId="0" borderId="0" xfId="3" applyFont="1"/>
    <xf numFmtId="164" fontId="8" fillId="2" borderId="0" xfId="4" applyNumberFormat="1" applyFont="1" applyFill="1"/>
    <xf numFmtId="164" fontId="8" fillId="0" borderId="0" xfId="4" applyNumberFormat="1" applyFont="1"/>
    <xf numFmtId="44" fontId="8" fillId="2" borderId="0" xfId="5" applyFont="1" applyFill="1"/>
    <xf numFmtId="44" fontId="8" fillId="0" borderId="0" xfId="5" applyFont="1"/>
    <xf numFmtId="43" fontId="5" fillId="0" borderId="0" xfId="0" applyNumberFormat="1" applyFont="1"/>
    <xf numFmtId="0" fontId="10" fillId="0" borderId="0" xfId="0" applyFont="1"/>
    <xf numFmtId="3" fontId="0" fillId="0" borderId="0" xfId="0" applyNumberFormat="1"/>
    <xf numFmtId="0" fontId="11" fillId="0" borderId="0" xfId="0" applyFont="1"/>
    <xf numFmtId="3" fontId="11" fillId="0" borderId="0" xfId="0" applyNumberFormat="1" applyFont="1"/>
    <xf numFmtId="0" fontId="12" fillId="0" borderId="0" xfId="0" applyFont="1"/>
    <xf numFmtId="0" fontId="11" fillId="0" borderId="0" xfId="0" applyFont="1" applyAlignment="1">
      <alignment wrapText="1"/>
    </xf>
    <xf numFmtId="0" fontId="5" fillId="0" borderId="0" xfId="0" applyFont="1" applyAlignment="1">
      <alignment horizontal="center"/>
    </xf>
  </cellXfs>
  <cellStyles count="14">
    <cellStyle name="Comma" xfId="1" builtinId="3"/>
    <cellStyle name="Comma 2" xfId="8" xr:uid="{63189452-0CDB-47E6-A210-3D1D4978EC6A}"/>
    <cellStyle name="Comma 3" xfId="12" xr:uid="{087193CB-0787-4EAF-9F07-7CE83A9B86B9}"/>
    <cellStyle name="Comma 4" xfId="4" xr:uid="{A36742E7-D104-449B-AC38-0EBC6F3D4F8F}"/>
    <cellStyle name="Currency" xfId="2" builtinId="4"/>
    <cellStyle name="Currency 2" xfId="9" xr:uid="{53F6BE8F-65A1-450C-AB8E-27194FF48154}"/>
    <cellStyle name="Currency 3" xfId="13" xr:uid="{A63F9462-B77E-4CE2-9AD5-F9A1C85B9979}"/>
    <cellStyle name="Currency 4" xfId="5" xr:uid="{54E13EC1-1EA4-4C95-8652-996CBA2D490D}"/>
    <cellStyle name="Normal" xfId="0" builtinId="0"/>
    <cellStyle name="Normal 2" xfId="7" xr:uid="{522E32E3-F7C1-4B17-9FD2-55531940F9B7}"/>
    <cellStyle name="Normal 3" xfId="11" xr:uid="{008F6952-FF9B-45D4-9A73-6902E1639537}"/>
    <cellStyle name="Normal 4" xfId="3" xr:uid="{C57183D4-B202-4B7D-A87F-1A6A2A7281FA}"/>
    <cellStyle name="Percent 2" xfId="10" xr:uid="{9A9E1B7F-10E7-4A1D-AB79-4D0AA6C210AC}"/>
    <cellStyle name="Percent 3" xfId="6" xr:uid="{EF4B7334-615E-421A-B535-DF24A4856A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C69E-F72D-41B1-B0A2-5D58AAAE4F70}">
  <dimension ref="A1:J45"/>
  <sheetViews>
    <sheetView tabSelected="1" zoomScale="188" zoomScaleNormal="188" workbookViewId="0"/>
  </sheetViews>
  <sheetFormatPr baseColWidth="10" defaultColWidth="8.83203125" defaultRowHeight="15" x14ac:dyDescent="0.2"/>
  <cols>
    <col min="2" max="2" width="14.1640625" customWidth="1"/>
    <col min="3" max="3" width="23" customWidth="1"/>
    <col min="4" max="4" width="16.5" customWidth="1"/>
    <col min="5" max="5" width="15.83203125" bestFit="1" customWidth="1"/>
    <col min="6" max="6" width="15.6640625" customWidth="1"/>
    <col min="7" max="7" width="18.83203125" bestFit="1" customWidth="1"/>
  </cols>
  <sheetData>
    <row r="1" spans="1:10" x14ac:dyDescent="0.2">
      <c r="A1" s="4" t="s">
        <v>22</v>
      </c>
      <c r="B1" s="4"/>
      <c r="C1" s="4"/>
      <c r="D1" s="4"/>
      <c r="E1" s="4"/>
      <c r="F1" s="4"/>
      <c r="G1" s="4"/>
      <c r="H1" s="4"/>
      <c r="I1" s="4"/>
      <c r="J1" s="4"/>
    </row>
    <row r="2" spans="1:10" x14ac:dyDescent="0.2">
      <c r="A2" s="4"/>
      <c r="B2" s="4">
        <v>2025</v>
      </c>
      <c r="C2" s="30"/>
      <c r="D2" s="30"/>
      <c r="E2" s="4"/>
      <c r="F2" s="4"/>
      <c r="G2" s="4"/>
      <c r="H2" s="4"/>
      <c r="I2" s="4"/>
      <c r="J2" s="4"/>
    </row>
    <row r="3" spans="1:10" x14ac:dyDescent="0.2">
      <c r="A3" s="4"/>
      <c r="B3" s="7" t="s">
        <v>0</v>
      </c>
      <c r="C3" s="6" t="s">
        <v>4</v>
      </c>
      <c r="D3" s="6" t="s">
        <v>5</v>
      </c>
      <c r="E3" s="4"/>
      <c r="F3" s="4"/>
      <c r="G3" s="4"/>
      <c r="H3" s="4"/>
      <c r="I3" s="4"/>
      <c r="J3" s="4"/>
    </row>
    <row r="4" spans="1:10" x14ac:dyDescent="0.2">
      <c r="A4" s="4"/>
      <c r="B4" s="4" t="s">
        <v>1</v>
      </c>
      <c r="C4" s="2">
        <v>468735600</v>
      </c>
      <c r="D4" s="3">
        <v>1088872.42</v>
      </c>
      <c r="E4" s="4"/>
      <c r="F4" s="4"/>
      <c r="G4" s="4"/>
      <c r="H4" s="4"/>
      <c r="I4" s="4"/>
      <c r="J4" s="4"/>
    </row>
    <row r="5" spans="1:10" x14ac:dyDescent="0.2">
      <c r="A5" s="4"/>
      <c r="B5" s="4" t="s">
        <v>2</v>
      </c>
      <c r="C5" s="2">
        <v>64549200</v>
      </c>
      <c r="D5" s="3">
        <v>179023.46</v>
      </c>
      <c r="E5" s="4"/>
      <c r="F5" s="4"/>
      <c r="G5" s="4"/>
      <c r="H5" s="4"/>
      <c r="I5" s="4"/>
      <c r="J5" s="4"/>
    </row>
    <row r="6" spans="1:10" x14ac:dyDescent="0.2">
      <c r="A6" s="4"/>
      <c r="B6" s="4" t="s">
        <v>3</v>
      </c>
      <c r="C6" s="8">
        <v>1494400</v>
      </c>
      <c r="D6" s="9">
        <v>5507.7</v>
      </c>
      <c r="E6" s="4"/>
      <c r="F6" s="4"/>
      <c r="G6" s="4"/>
      <c r="H6" s="4"/>
      <c r="I6" s="4"/>
      <c r="J6" s="4"/>
    </row>
    <row r="7" spans="1:10" x14ac:dyDescent="0.2">
      <c r="A7" s="4"/>
      <c r="B7" s="10" t="s">
        <v>13</v>
      </c>
      <c r="C7" s="2">
        <f>SUM(C4:C6)</f>
        <v>534779200</v>
      </c>
      <c r="D7" s="3">
        <f>SUM(D4:D6)</f>
        <v>1273403.5799999998</v>
      </c>
      <c r="E7" s="4"/>
      <c r="F7" s="4"/>
      <c r="G7" s="4"/>
      <c r="H7" s="4"/>
      <c r="I7" s="4"/>
      <c r="J7" s="4"/>
    </row>
    <row r="8" spans="1:10" x14ac:dyDescent="0.2">
      <c r="A8" s="4"/>
      <c r="B8" s="10" t="s">
        <v>23</v>
      </c>
      <c r="C8" s="2"/>
      <c r="D8" s="9">
        <v>24734</v>
      </c>
      <c r="E8" s="4"/>
      <c r="F8" s="4"/>
      <c r="G8" s="4"/>
      <c r="H8" s="4"/>
      <c r="I8" s="4"/>
      <c r="J8" s="4"/>
    </row>
    <row r="9" spans="1:10" x14ac:dyDescent="0.2">
      <c r="A9" s="4"/>
      <c r="B9" s="10"/>
      <c r="C9" s="2"/>
      <c r="D9" s="3">
        <f>D7+D8</f>
        <v>1298137.5799999998</v>
      </c>
      <c r="E9" s="4"/>
      <c r="F9" s="4"/>
      <c r="G9" s="4"/>
      <c r="H9" s="4"/>
      <c r="I9" s="4"/>
      <c r="J9" s="4"/>
    </row>
    <row r="10" spans="1:10" x14ac:dyDescent="0.2">
      <c r="A10" s="4"/>
      <c r="B10" s="11"/>
      <c r="C10" s="12"/>
      <c r="D10" s="13"/>
      <c r="E10" s="14"/>
      <c r="F10" s="4"/>
      <c r="G10" s="4"/>
      <c r="H10" s="4"/>
      <c r="I10" s="4"/>
      <c r="J10" s="4"/>
    </row>
    <row r="11" spans="1:10" ht="11.25" customHeight="1" x14ac:dyDescent="0.2">
      <c r="A11" s="4"/>
      <c r="B11" s="11"/>
      <c r="C11" s="12"/>
      <c r="D11" s="13"/>
      <c r="E11" s="14"/>
      <c r="F11" s="4"/>
      <c r="G11" s="4"/>
      <c r="H11" s="4"/>
      <c r="I11" s="4"/>
      <c r="J11" s="4"/>
    </row>
    <row r="12" spans="1:10" x14ac:dyDescent="0.2">
      <c r="A12" s="4"/>
      <c r="B12" s="4"/>
      <c r="C12" s="2"/>
      <c r="D12" s="3" t="s">
        <v>14</v>
      </c>
      <c r="E12" s="4"/>
      <c r="F12" s="4"/>
      <c r="G12" s="4"/>
      <c r="H12" s="4"/>
      <c r="I12" s="4"/>
      <c r="J12" s="4"/>
    </row>
    <row r="13" spans="1:10" x14ac:dyDescent="0.2">
      <c r="A13" s="4"/>
      <c r="B13" s="5" t="s">
        <v>7</v>
      </c>
      <c r="C13" s="4"/>
      <c r="D13" s="5" t="s">
        <v>8</v>
      </c>
      <c r="E13" s="5">
        <v>2025</v>
      </c>
      <c r="F13" s="5" t="s">
        <v>9</v>
      </c>
      <c r="G13" s="5" t="s">
        <v>11</v>
      </c>
      <c r="H13" s="4"/>
      <c r="I13" s="4"/>
      <c r="J13" s="4"/>
    </row>
    <row r="14" spans="1:10" x14ac:dyDescent="0.2">
      <c r="A14" s="4"/>
      <c r="B14" s="4"/>
      <c r="C14" s="6" t="s">
        <v>4</v>
      </c>
      <c r="D14" s="6" t="s">
        <v>6</v>
      </c>
      <c r="E14" s="7" t="s">
        <v>21</v>
      </c>
      <c r="F14" s="6" t="s">
        <v>10</v>
      </c>
      <c r="G14" s="6" t="s">
        <v>12</v>
      </c>
      <c r="H14" s="4"/>
      <c r="I14" s="4"/>
      <c r="J14" s="4"/>
    </row>
    <row r="15" spans="1:10" x14ac:dyDescent="0.2">
      <c r="A15" s="4"/>
      <c r="B15" s="4" t="s">
        <v>1</v>
      </c>
      <c r="C15" s="2">
        <v>468735600</v>
      </c>
      <c r="D15" s="3">
        <v>3.07</v>
      </c>
      <c r="E15" s="3">
        <f>(C15/1000)*D15</f>
        <v>1439018.2919999999</v>
      </c>
      <c r="F15" s="14">
        <f>D4</f>
        <v>1088872.42</v>
      </c>
      <c r="G15" s="14">
        <f>E15-F15</f>
        <v>350145.87199999997</v>
      </c>
      <c r="H15" s="4"/>
      <c r="I15" s="4"/>
      <c r="J15" s="4"/>
    </row>
    <row r="16" spans="1:10" x14ac:dyDescent="0.2">
      <c r="A16" s="4"/>
      <c r="B16" s="4"/>
      <c r="C16" s="4"/>
      <c r="D16" s="4"/>
      <c r="E16" s="4"/>
      <c r="F16" s="4"/>
      <c r="G16" s="4"/>
      <c r="H16" s="4"/>
      <c r="I16" s="4"/>
      <c r="J16" s="4"/>
    </row>
    <row r="17" spans="1:10" x14ac:dyDescent="0.2">
      <c r="A17" s="4"/>
      <c r="B17" s="4"/>
      <c r="C17" s="4"/>
      <c r="D17" s="4"/>
      <c r="E17" s="14"/>
      <c r="F17" s="4"/>
      <c r="G17" s="4"/>
      <c r="H17" s="4"/>
      <c r="I17" s="4"/>
      <c r="J17" s="4"/>
    </row>
    <row r="18" spans="1:10" x14ac:dyDescent="0.2">
      <c r="A18" s="4"/>
      <c r="B18" s="4" t="s">
        <v>2</v>
      </c>
      <c r="C18" s="2">
        <v>64549200</v>
      </c>
      <c r="D18" s="4">
        <v>2.81</v>
      </c>
      <c r="E18" s="3">
        <f t="shared" ref="E18:E19" si="0">(C18/1000)*D18</f>
        <v>181383.25200000001</v>
      </c>
      <c r="F18" s="14">
        <f>D5</f>
        <v>179023.46</v>
      </c>
      <c r="G18" s="14"/>
      <c r="H18" s="4"/>
      <c r="I18" s="4"/>
      <c r="J18" s="4"/>
    </row>
    <row r="19" spans="1:10" x14ac:dyDescent="0.2">
      <c r="A19" s="4"/>
      <c r="B19" s="4" t="s">
        <v>3</v>
      </c>
      <c r="C19" s="8">
        <v>1494400</v>
      </c>
      <c r="D19" s="4">
        <v>3.36</v>
      </c>
      <c r="E19" s="3">
        <f t="shared" si="0"/>
        <v>5021.1840000000002</v>
      </c>
      <c r="F19" s="14">
        <f>D6</f>
        <v>5507.7</v>
      </c>
      <c r="G19" s="14"/>
      <c r="H19" s="4"/>
      <c r="I19" s="4"/>
      <c r="J19" s="4"/>
    </row>
    <row r="20" spans="1:10" x14ac:dyDescent="0.2">
      <c r="A20" s="4"/>
      <c r="B20" s="4"/>
      <c r="C20" s="4"/>
      <c r="D20" s="4"/>
      <c r="E20" s="4"/>
      <c r="F20" s="4"/>
      <c r="G20" s="4"/>
      <c r="H20" s="4"/>
      <c r="I20" s="4"/>
      <c r="J20" s="4"/>
    </row>
    <row r="21" spans="1:10" x14ac:dyDescent="0.2">
      <c r="A21" s="4"/>
      <c r="B21" s="4"/>
      <c r="C21" s="4"/>
      <c r="D21" s="4"/>
      <c r="E21" s="4"/>
      <c r="F21" s="4"/>
      <c r="G21" s="4"/>
      <c r="H21" s="4"/>
      <c r="I21" s="4"/>
      <c r="J21" s="4"/>
    </row>
    <row r="22" spans="1:10" x14ac:dyDescent="0.2">
      <c r="A22" s="4"/>
      <c r="B22" s="4"/>
      <c r="C22" s="15"/>
      <c r="D22" s="4"/>
      <c r="E22" s="4"/>
      <c r="F22" s="4"/>
      <c r="G22" s="4"/>
      <c r="H22" s="4"/>
      <c r="I22" s="4"/>
      <c r="J22" s="4"/>
    </row>
    <row r="23" spans="1:10" x14ac:dyDescent="0.2">
      <c r="A23" s="4"/>
      <c r="B23" s="16"/>
      <c r="C23" s="17" t="s">
        <v>41</v>
      </c>
      <c r="D23" s="16"/>
      <c r="E23" s="16"/>
      <c r="F23" s="4"/>
      <c r="G23" s="4"/>
      <c r="H23" s="4"/>
      <c r="I23" s="4"/>
      <c r="J23" s="4"/>
    </row>
    <row r="24" spans="1:10" x14ac:dyDescent="0.2">
      <c r="A24" s="4"/>
      <c r="B24" s="17" t="s">
        <v>15</v>
      </c>
      <c r="C24" s="17">
        <v>3.07</v>
      </c>
      <c r="D24" s="17" t="s">
        <v>16</v>
      </c>
      <c r="E24" s="16"/>
      <c r="F24" s="4"/>
      <c r="G24" s="4"/>
      <c r="H24" s="4"/>
      <c r="I24" s="4"/>
      <c r="J24" s="4"/>
    </row>
    <row r="25" spans="1:10" x14ac:dyDescent="0.2">
      <c r="A25" s="4"/>
      <c r="B25" s="16"/>
      <c r="C25" s="18">
        <v>3.53</v>
      </c>
      <c r="D25" s="17" t="s">
        <v>17</v>
      </c>
      <c r="E25" s="16"/>
      <c r="F25" s="4"/>
      <c r="G25" s="4"/>
      <c r="H25" s="4"/>
      <c r="I25" s="4"/>
      <c r="J25" s="4"/>
    </row>
    <row r="26" spans="1:10" x14ac:dyDescent="0.2">
      <c r="A26" s="4"/>
      <c r="B26" s="16"/>
      <c r="C26" s="17">
        <v>0.45999999999999996</v>
      </c>
      <c r="D26" s="17" t="s">
        <v>18</v>
      </c>
      <c r="E26" s="16"/>
      <c r="F26" s="4"/>
      <c r="G26" s="4"/>
      <c r="H26" s="4"/>
      <c r="I26" s="4"/>
      <c r="J26" s="4"/>
    </row>
    <row r="27" spans="1:10" x14ac:dyDescent="0.2">
      <c r="A27" s="4"/>
      <c r="B27" s="16"/>
      <c r="C27" s="19">
        <v>468736</v>
      </c>
      <c r="D27" s="17" t="s">
        <v>19</v>
      </c>
      <c r="E27" s="20" t="s">
        <v>20</v>
      </c>
      <c r="F27" s="4"/>
      <c r="G27" s="4"/>
      <c r="H27" s="4"/>
      <c r="I27" s="4"/>
      <c r="J27" s="4"/>
    </row>
    <row r="28" spans="1:10" x14ac:dyDescent="0.2">
      <c r="A28" s="4"/>
      <c r="B28" s="16"/>
      <c r="C28" s="21">
        <v>215618.56</v>
      </c>
      <c r="D28" s="17" t="s">
        <v>40</v>
      </c>
      <c r="E28" s="22"/>
      <c r="F28" s="4"/>
      <c r="G28" s="4"/>
      <c r="H28" s="4"/>
      <c r="I28" s="4"/>
      <c r="J28" s="4"/>
    </row>
    <row r="29" spans="1:10" x14ac:dyDescent="0.2">
      <c r="A29" s="4"/>
      <c r="B29" s="4"/>
      <c r="C29" s="23"/>
      <c r="D29" s="4"/>
      <c r="E29" s="4"/>
      <c r="F29" s="4"/>
      <c r="G29" s="4"/>
      <c r="H29" s="4"/>
      <c r="I29" s="4"/>
      <c r="J29" s="4"/>
    </row>
    <row r="30" spans="1:10" x14ac:dyDescent="0.2">
      <c r="A30" s="4"/>
      <c r="B30" s="4"/>
      <c r="C30" s="4"/>
      <c r="D30" s="4"/>
      <c r="E30" s="4"/>
      <c r="F30" s="4"/>
      <c r="G30" s="4"/>
      <c r="H30" s="4"/>
      <c r="I30" s="4"/>
      <c r="J30" s="4"/>
    </row>
    <row r="31" spans="1:10" x14ac:dyDescent="0.2">
      <c r="A31" s="4"/>
      <c r="B31" s="4"/>
      <c r="C31" s="4"/>
      <c r="D31" s="4"/>
      <c r="E31" s="4"/>
      <c r="F31" s="4"/>
      <c r="G31" s="4"/>
      <c r="H31" s="4"/>
      <c r="I31" s="4"/>
      <c r="J31" s="4"/>
    </row>
    <row r="32" spans="1:10" x14ac:dyDescent="0.2">
      <c r="A32" s="4"/>
      <c r="B32" s="4"/>
      <c r="C32" s="4"/>
      <c r="D32" s="4"/>
      <c r="E32" s="4"/>
      <c r="F32" s="4"/>
      <c r="G32" s="4"/>
      <c r="H32" s="4"/>
      <c r="I32" s="4"/>
      <c r="J32" s="4"/>
    </row>
    <row r="33" spans="1:10" x14ac:dyDescent="0.2">
      <c r="A33" s="4"/>
      <c r="B33" s="4"/>
      <c r="C33" s="4"/>
      <c r="D33" s="4"/>
      <c r="E33" s="4"/>
      <c r="F33" s="4"/>
      <c r="G33" s="4"/>
      <c r="H33" s="4"/>
      <c r="I33" s="4"/>
      <c r="J33" s="4"/>
    </row>
    <row r="34" spans="1:10" x14ac:dyDescent="0.2">
      <c r="A34" s="4"/>
      <c r="B34" s="4"/>
      <c r="C34" s="4"/>
      <c r="D34" s="4"/>
      <c r="E34" s="4"/>
      <c r="F34" s="4"/>
      <c r="G34" s="4"/>
      <c r="H34" s="4"/>
      <c r="I34" s="4"/>
      <c r="J34" s="4"/>
    </row>
    <row r="35" spans="1:10" x14ac:dyDescent="0.2">
      <c r="A35" s="4"/>
      <c r="B35" s="4"/>
      <c r="C35" s="4"/>
      <c r="D35" s="4"/>
      <c r="E35" s="4"/>
      <c r="F35" s="4"/>
      <c r="G35" s="4"/>
      <c r="H35" s="4"/>
      <c r="I35" s="4"/>
      <c r="J35" s="4"/>
    </row>
    <row r="36" spans="1:10" x14ac:dyDescent="0.2">
      <c r="A36" s="4"/>
      <c r="B36" s="4"/>
      <c r="C36" s="4"/>
      <c r="D36" s="4"/>
      <c r="E36" s="4"/>
      <c r="F36" s="4"/>
      <c r="G36" s="4"/>
      <c r="H36" s="4"/>
      <c r="I36" s="4"/>
      <c r="J36" s="4"/>
    </row>
    <row r="37" spans="1:10" x14ac:dyDescent="0.2">
      <c r="A37" s="4"/>
      <c r="B37" s="4"/>
      <c r="C37" s="4"/>
      <c r="D37" s="4"/>
      <c r="E37" s="4"/>
      <c r="F37" s="4"/>
      <c r="G37" s="4"/>
      <c r="H37" s="4"/>
      <c r="I37" s="4"/>
      <c r="J37" s="4"/>
    </row>
    <row r="38" spans="1:10" x14ac:dyDescent="0.2">
      <c r="A38" s="4"/>
      <c r="B38" s="4"/>
      <c r="C38" s="4"/>
      <c r="D38" s="4"/>
      <c r="E38" s="4"/>
      <c r="F38" s="4"/>
      <c r="G38" s="4"/>
      <c r="H38" s="4"/>
      <c r="I38" s="4"/>
      <c r="J38" s="4"/>
    </row>
    <row r="39" spans="1:10" x14ac:dyDescent="0.2">
      <c r="A39" s="4"/>
      <c r="B39" s="4"/>
      <c r="C39" s="4"/>
      <c r="D39" s="4"/>
      <c r="E39" s="4"/>
      <c r="F39" s="4"/>
      <c r="G39" s="4"/>
      <c r="H39" s="4"/>
      <c r="I39" s="4"/>
      <c r="J39" s="4"/>
    </row>
    <row r="40" spans="1:10" x14ac:dyDescent="0.2">
      <c r="A40" s="4"/>
      <c r="B40" s="4"/>
      <c r="C40" s="4"/>
      <c r="D40" s="4"/>
      <c r="E40" s="4"/>
      <c r="F40" s="4"/>
      <c r="G40" s="4"/>
      <c r="H40" s="4"/>
      <c r="I40" s="4"/>
      <c r="J40" s="4"/>
    </row>
    <row r="41" spans="1:10" x14ac:dyDescent="0.2">
      <c r="A41" s="4"/>
      <c r="B41" s="4"/>
      <c r="C41" s="4"/>
      <c r="D41" s="4"/>
      <c r="E41" s="4"/>
      <c r="F41" s="4"/>
      <c r="G41" s="4"/>
      <c r="H41" s="4"/>
      <c r="I41" s="4"/>
      <c r="J41" s="4"/>
    </row>
    <row r="42" spans="1:10" x14ac:dyDescent="0.2">
      <c r="A42" s="4"/>
      <c r="B42" s="4"/>
      <c r="C42" s="4"/>
      <c r="D42" s="4"/>
      <c r="E42" s="4"/>
      <c r="F42" s="4"/>
      <c r="G42" s="4"/>
      <c r="H42" s="4"/>
      <c r="I42" s="4"/>
      <c r="J42" s="4"/>
    </row>
    <row r="43" spans="1:10" x14ac:dyDescent="0.2">
      <c r="A43" s="4"/>
      <c r="B43" s="4"/>
      <c r="C43" s="4"/>
      <c r="D43" s="4"/>
      <c r="E43" s="4"/>
      <c r="F43" s="4"/>
      <c r="G43" s="4"/>
      <c r="H43" s="4"/>
      <c r="I43" s="4"/>
      <c r="J43" s="4"/>
    </row>
    <row r="44" spans="1:10" x14ac:dyDescent="0.2">
      <c r="A44" s="4"/>
      <c r="B44" s="4"/>
      <c r="C44" s="4"/>
      <c r="D44" s="4"/>
      <c r="E44" s="4"/>
      <c r="F44" s="4"/>
      <c r="G44" s="4"/>
      <c r="H44" s="4"/>
      <c r="I44" s="4"/>
      <c r="J44" s="4"/>
    </row>
    <row r="45" spans="1:10" x14ac:dyDescent="0.2">
      <c r="A45" s="4"/>
      <c r="B45" s="4"/>
      <c r="C45" s="4"/>
      <c r="D45" s="4"/>
      <c r="E45" s="4"/>
      <c r="F45" s="4"/>
      <c r="G45" s="4"/>
      <c r="H45" s="4"/>
      <c r="I45" s="4"/>
      <c r="J45" s="4"/>
    </row>
  </sheetData>
  <mergeCells count="1">
    <mergeCell ref="C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A7F6-C765-4240-B097-B534A8BA4FFE}">
  <dimension ref="A3:G22"/>
  <sheetViews>
    <sheetView zoomScaleNormal="100" workbookViewId="0">
      <selection activeCell="E25" sqref="E25"/>
    </sheetView>
  </sheetViews>
  <sheetFormatPr baseColWidth="10" defaultColWidth="8.83203125" defaultRowHeight="15" x14ac:dyDescent="0.2"/>
  <cols>
    <col min="1" max="1" width="12.6640625" customWidth="1"/>
    <col min="3" max="3" width="15.5" customWidth="1"/>
    <col min="5" max="5" width="58.5" customWidth="1"/>
    <col min="7" max="7" width="15.83203125" customWidth="1"/>
  </cols>
  <sheetData>
    <row r="3" spans="1:7" ht="24" x14ac:dyDescent="0.3">
      <c r="B3" s="24" t="s">
        <v>24</v>
      </c>
    </row>
    <row r="5" spans="1:7" x14ac:dyDescent="0.2">
      <c r="C5" t="s">
        <v>25</v>
      </c>
      <c r="F5" t="s">
        <v>26</v>
      </c>
    </row>
    <row r="6" spans="1:7" x14ac:dyDescent="0.2">
      <c r="A6" s="1" t="s">
        <v>27</v>
      </c>
      <c r="C6" s="25">
        <v>3873013</v>
      </c>
      <c r="G6" s="25">
        <v>3675450</v>
      </c>
    </row>
    <row r="7" spans="1:7" x14ac:dyDescent="0.2">
      <c r="A7" s="1" t="s">
        <v>28</v>
      </c>
      <c r="C7" s="25">
        <v>4443704</v>
      </c>
      <c r="G7" s="25">
        <v>4433250</v>
      </c>
    </row>
    <row r="8" spans="1:7" x14ac:dyDescent="0.2">
      <c r="A8" s="1" t="s">
        <v>29</v>
      </c>
      <c r="C8" s="25">
        <v>3946990</v>
      </c>
      <c r="G8" s="25">
        <v>4195725</v>
      </c>
    </row>
    <row r="9" spans="1:7" x14ac:dyDescent="0.2">
      <c r="A9" s="1" t="s">
        <v>30</v>
      </c>
      <c r="C9" s="25">
        <v>3660866</v>
      </c>
      <c r="G9" s="25">
        <v>3938925</v>
      </c>
    </row>
    <row r="10" spans="1:7" x14ac:dyDescent="0.2">
      <c r="A10" s="1" t="s">
        <v>31</v>
      </c>
      <c r="C10" s="25">
        <v>4398166</v>
      </c>
      <c r="G10" s="25">
        <v>3666150</v>
      </c>
    </row>
    <row r="11" spans="1:7" x14ac:dyDescent="0.2">
      <c r="A11" s="1" t="s">
        <v>32</v>
      </c>
      <c r="C11" s="25">
        <v>4256434</v>
      </c>
      <c r="G11" s="25">
        <v>4377075</v>
      </c>
    </row>
    <row r="12" spans="1:7" x14ac:dyDescent="0.2">
      <c r="A12" s="1" t="s">
        <v>33</v>
      </c>
      <c r="C12" s="25">
        <v>4898731</v>
      </c>
      <c r="G12" s="25">
        <v>4654275</v>
      </c>
    </row>
    <row r="13" spans="1:7" x14ac:dyDescent="0.2">
      <c r="A13" s="1" t="s">
        <v>34</v>
      </c>
      <c r="C13" s="25">
        <v>4906705</v>
      </c>
      <c r="G13" s="25">
        <v>5137500</v>
      </c>
    </row>
    <row r="14" spans="1:7" x14ac:dyDescent="0.2">
      <c r="A14" s="1" t="s">
        <v>35</v>
      </c>
      <c r="C14" s="25">
        <v>4115262</v>
      </c>
      <c r="G14" s="25">
        <v>4741125</v>
      </c>
    </row>
    <row r="15" spans="1:7" x14ac:dyDescent="0.2">
      <c r="A15" s="1" t="s">
        <v>36</v>
      </c>
      <c r="C15" s="25">
        <v>4754151</v>
      </c>
      <c r="G15" s="25">
        <v>4602825</v>
      </c>
    </row>
    <row r="16" spans="1:7" x14ac:dyDescent="0.2">
      <c r="A16" s="1" t="s">
        <v>37</v>
      </c>
      <c r="C16" s="25">
        <v>4135905</v>
      </c>
      <c r="G16" s="25">
        <v>3989925</v>
      </c>
    </row>
    <row r="17" spans="1:7" x14ac:dyDescent="0.2">
      <c r="A17" s="1" t="s">
        <v>38</v>
      </c>
      <c r="C17" s="25">
        <v>3689482</v>
      </c>
      <c r="G17" s="25">
        <v>3935775</v>
      </c>
    </row>
    <row r="19" spans="1:7" ht="19" x14ac:dyDescent="0.25">
      <c r="A19" s="26" t="s">
        <v>39</v>
      </c>
      <c r="C19" s="27">
        <f>SUM(C6:C17)</f>
        <v>51079409</v>
      </c>
      <c r="G19" s="27">
        <f>SUM(G6:G17)</f>
        <v>51348000</v>
      </c>
    </row>
    <row r="22" spans="1:7" ht="221" x14ac:dyDescent="0.3">
      <c r="C22" s="28"/>
      <c r="E22" s="29" t="s">
        <v>42</v>
      </c>
    </row>
  </sheetData>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F62C-B981-4AD5-A59F-97177477F887}">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Crofton</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Reid</dc:creator>
  <cp:lastModifiedBy>Mary Jocelyn</cp:lastModifiedBy>
  <dcterms:created xsi:type="dcterms:W3CDTF">2026-09-01T17:51:07Z</dcterms:created>
  <dcterms:modified xsi:type="dcterms:W3CDTF">2026-10-09T13:22:31Z</dcterms:modified>
</cp:coreProperties>
</file>