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595\Desktop\KRWA\East Clark Co. WD\RFI 1 ECCWD\"/>
    </mc:Choice>
  </mc:AlternateContent>
  <xr:revisionPtr revIDLastSave="0" documentId="8_{9AD2FD07-762C-4BFB-8AF2-E89ED729A215}" xr6:coauthVersionLast="47" xr6:coauthVersionMax="47" xr10:uidLastSave="{00000000-0000-0000-0000-000000000000}"/>
  <bookViews>
    <workbookView xWindow="-110" yWindow="-110" windowWidth="19420" windowHeight="10300" activeTab="2" xr2:uid="{AC04AABF-7922-4D2A-8CBD-1C7BEB64DE81}"/>
  </bookViews>
  <sheets>
    <sheet name="Labor Breakdown-East Clark 2022" sheetId="2" r:id="rId1"/>
    <sheet name="Labor Breakdown-East Clark 2026" sheetId="3" r:id="rId2"/>
    <sheet name="Labor Breakdown-East Clark2026B" sheetId="4" r:id="rId3"/>
    <sheet name="Sheet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" i="4" l="1"/>
  <c r="B10" i="4" l="1"/>
  <c r="C29" i="4"/>
  <c r="B24" i="4"/>
  <c r="B15" i="4"/>
  <c r="C15" i="4" s="1"/>
  <c r="C31" i="3"/>
  <c r="C30" i="3"/>
  <c r="C27" i="3"/>
  <c r="B22" i="3"/>
  <c r="B13" i="3"/>
  <c r="C13" i="3" s="1"/>
  <c r="B8" i="3"/>
  <c r="C8" i="3" s="1"/>
  <c r="C27" i="2"/>
  <c r="B22" i="2"/>
  <c r="B13" i="2"/>
  <c r="C13" i="2" s="1"/>
  <c r="B8" i="2"/>
  <c r="C8" i="2" s="1"/>
  <c r="C32" i="4" l="1"/>
  <c r="C36" i="4" s="1"/>
  <c r="D10" i="4"/>
  <c r="C33" i="4"/>
  <c r="D37" i="4" s="1"/>
  <c r="D15" i="4"/>
  <c r="D8" i="3"/>
  <c r="C34" i="3"/>
  <c r="D13" i="3"/>
  <c r="D35" i="3"/>
  <c r="C30" i="2"/>
  <c r="C34" i="2" s="1"/>
  <c r="D34" i="2"/>
  <c r="D8" i="2"/>
  <c r="C31" i="2"/>
  <c r="C35" i="2" s="1"/>
  <c r="D13" i="2"/>
  <c r="C37" i="4" l="1"/>
  <c r="D36" i="4"/>
  <c r="D34" i="3"/>
  <c r="C35" i="3"/>
  <c r="D35" i="2"/>
</calcChain>
</file>

<file path=xl/sharedStrings.xml><?xml version="1.0" encoding="utf-8"?>
<sst xmlns="http://schemas.openxmlformats.org/spreadsheetml/2006/main" count="102" uniqueCount="35">
  <si>
    <t>Employee Position</t>
  </si>
  <si>
    <t>Hourly Wage</t>
  </si>
  <si>
    <t>Average Hourly Wage</t>
  </si>
  <si>
    <t>Average Overtime Wage</t>
  </si>
  <si>
    <t>Operations:</t>
  </si>
  <si>
    <t>Operator- Full Time</t>
  </si>
  <si>
    <t>Operator - Full Time</t>
  </si>
  <si>
    <t>Total</t>
  </si>
  <si>
    <t>Administration:</t>
  </si>
  <si>
    <t>Utility Clerk - Full Time</t>
  </si>
  <si>
    <t>Employee Benefit Costs</t>
  </si>
  <si>
    <t>Benefit</t>
  </si>
  <si>
    <t>% of Wages</t>
  </si>
  <si>
    <t>Retirement</t>
  </si>
  <si>
    <t>Workers Comp</t>
  </si>
  <si>
    <t>FICA Taxes</t>
  </si>
  <si>
    <t>Medicare</t>
  </si>
  <si>
    <t>Utility Responsibility</t>
  </si>
  <si>
    <t>Health Insurance</t>
  </si>
  <si>
    <t>Annual Health Insurance Premium</t>
  </si>
  <si>
    <t xml:space="preserve">Divided By Test Period Hours </t>
  </si>
  <si>
    <t>Health Insurance Cost Per Hr</t>
  </si>
  <si>
    <t xml:space="preserve"> </t>
  </si>
  <si>
    <t>Benefits Calculations:</t>
  </si>
  <si>
    <t>Operational ($20.33 x 36.44%)</t>
  </si>
  <si>
    <t>Administrative ($20.39 x 36.44%)</t>
  </si>
  <si>
    <t>Average Hourly Wage w/ Benefits</t>
  </si>
  <si>
    <t xml:space="preserve">    Operational</t>
  </si>
  <si>
    <t xml:space="preserve">    Administrative</t>
  </si>
  <si>
    <t>Operational ($26.43 x 27.08%)</t>
  </si>
  <si>
    <t>Administrative ($21.20 x 27.08%)</t>
  </si>
  <si>
    <t>irs</t>
  </si>
  <si>
    <t>.76 per mile</t>
  </si>
  <si>
    <t>Operational ($25.71 x 27.08%)</t>
  </si>
  <si>
    <t>Administrative ($21.50 x 27.08%)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</si>
</sst>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indent="2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indent="2"/>
    </xf>
    <xf numFmtId="2" fontId="1" fillId="2" borderId="1" xfId="2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0" fillId="2" borderId="1" xfId="0" applyNumberFormat="1" applyFill="1" applyBorder="1" applyAlignment="1">
      <alignment horizontal="center" vertical="center"/>
    </xf>
    <xf numFmtId="44" fontId="1" fillId="0" borderId="1" xfId="2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/>
    <xf numFmtId="44" fontId="0" fillId="2" borderId="1" xfId="0" applyNumberFormat="1" applyFill="1" applyBorder="1" applyAlignment="1">
      <alignment horizontal="center" vertical="center"/>
    </xf>
    <xf numFmtId="44" fontId="0" fillId="0" borderId="1" xfId="0" applyNumberFormat="1" applyBorder="1" applyAlignment="1">
      <alignment horizontal="right" vertical="center"/>
    </xf>
    <xf numFmtId="44" fontId="0" fillId="0" borderId="1" xfId="0" applyNumberFormat="1" applyBorder="1" applyAlignment="1">
      <alignment horizontal="center" vertical="center"/>
    </xf>
    <xf numFmtId="0" fontId="2" fillId="0" borderId="1" xfId="0" applyFont="1" applyBorder="1"/>
    <xf numFmtId="4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2" fontId="0" fillId="2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4" fontId="0" fillId="2" borderId="1" xfId="2" applyFont="1" applyFill="1" applyBorder="1" applyAlignment="1">
      <alignment horizontal="right" vertical="center"/>
    </xf>
    <xf numFmtId="165" fontId="0" fillId="2" borderId="1" xfId="1" applyNumberFormat="1" applyFont="1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44" fontId="0" fillId="0" borderId="1" xfId="2" applyFon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1" fillId="0" borderId="1" xfId="2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3731C-CB0A-4706-BB57-3DD88BDABC80}">
  <dimension ref="A1:D35"/>
  <sheetViews>
    <sheetView workbookViewId="0">
      <selection activeCell="B30" sqref="B30"/>
    </sheetView>
  </sheetViews>
  <sheetFormatPr defaultRowHeight="14.5" x14ac:dyDescent="0.35"/>
  <cols>
    <col min="1" max="1" width="33.1796875" customWidth="1"/>
    <col min="2" max="2" width="13.54296875" customWidth="1"/>
    <col min="3" max="3" width="15" customWidth="1"/>
    <col min="4" max="4" width="12.54296875" customWidth="1"/>
  </cols>
  <sheetData>
    <row r="1" spans="1:4" ht="43.5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/>
      <c r="B2" s="2"/>
      <c r="C2" s="2"/>
      <c r="D2" s="2"/>
    </row>
    <row r="3" spans="1:4" x14ac:dyDescent="0.35">
      <c r="A3" s="3" t="s">
        <v>4</v>
      </c>
      <c r="B3" s="2"/>
      <c r="C3" s="2"/>
      <c r="D3" s="2"/>
    </row>
    <row r="4" spans="1:4" x14ac:dyDescent="0.35">
      <c r="A4" s="4" t="s">
        <v>5</v>
      </c>
      <c r="B4" s="5">
        <v>23.4</v>
      </c>
      <c r="C4" s="2"/>
      <c r="D4" s="2"/>
    </row>
    <row r="5" spans="1:4" x14ac:dyDescent="0.35">
      <c r="A5" s="4" t="s">
        <v>5</v>
      </c>
      <c r="B5" s="5">
        <v>22.58</v>
      </c>
      <c r="C5" s="2"/>
      <c r="D5" s="2"/>
    </row>
    <row r="6" spans="1:4" x14ac:dyDescent="0.35">
      <c r="A6" s="4" t="s">
        <v>5</v>
      </c>
      <c r="B6" s="6">
        <v>15</v>
      </c>
      <c r="C6" s="7"/>
      <c r="D6" s="7"/>
    </row>
    <row r="7" spans="1:4" x14ac:dyDescent="0.35">
      <c r="A7" s="8" t="s">
        <v>6</v>
      </c>
      <c r="B7" s="9"/>
      <c r="C7" s="7"/>
      <c r="D7" s="7"/>
    </row>
    <row r="8" spans="1:4" x14ac:dyDescent="0.35">
      <c r="A8" s="10" t="s">
        <v>7</v>
      </c>
      <c r="B8" s="11">
        <f>SUM(B4:B7)</f>
        <v>60.98</v>
      </c>
      <c r="C8" s="12">
        <f>B8/3</f>
        <v>20.326666666666664</v>
      </c>
      <c r="D8" s="12">
        <f>C8*1.5</f>
        <v>30.489999999999995</v>
      </c>
    </row>
    <row r="9" spans="1:4" x14ac:dyDescent="0.35">
      <c r="A9" s="13"/>
      <c r="B9" s="11"/>
      <c r="C9" s="14"/>
      <c r="D9" s="14"/>
    </row>
    <row r="10" spans="1:4" x14ac:dyDescent="0.35">
      <c r="A10" s="3" t="s">
        <v>8</v>
      </c>
      <c r="B10" s="5"/>
      <c r="C10" s="14"/>
      <c r="D10" s="14"/>
    </row>
    <row r="11" spans="1:4" x14ac:dyDescent="0.35">
      <c r="A11" s="8" t="s">
        <v>9</v>
      </c>
      <c r="B11" s="5">
        <v>24.67</v>
      </c>
      <c r="C11" s="14"/>
      <c r="D11" s="14"/>
    </row>
    <row r="12" spans="1:4" x14ac:dyDescent="0.35">
      <c r="A12" s="8" t="s">
        <v>9</v>
      </c>
      <c r="B12" s="9">
        <v>16.100000000000001</v>
      </c>
      <c r="C12" s="14"/>
      <c r="D12" s="14"/>
    </row>
    <row r="13" spans="1:4" x14ac:dyDescent="0.35">
      <c r="A13" s="15"/>
      <c r="B13" s="16">
        <f>SUM(B11:B12)</f>
        <v>40.770000000000003</v>
      </c>
      <c r="C13" s="17">
        <f>B13/2</f>
        <v>20.385000000000002</v>
      </c>
      <c r="D13" s="17">
        <f>C13*1.5</f>
        <v>30.577500000000001</v>
      </c>
    </row>
    <row r="14" spans="1:4" x14ac:dyDescent="0.35">
      <c r="A14" s="15"/>
      <c r="B14" s="16"/>
      <c r="C14" s="18"/>
      <c r="D14" s="18"/>
    </row>
    <row r="15" spans="1:4" x14ac:dyDescent="0.35">
      <c r="A15" s="15"/>
      <c r="B15" s="16"/>
      <c r="C15" s="18"/>
      <c r="D15" s="18"/>
    </row>
    <row r="16" spans="1:4" x14ac:dyDescent="0.35">
      <c r="A16" s="19" t="s">
        <v>10</v>
      </c>
      <c r="B16" s="16"/>
      <c r="C16" s="18"/>
      <c r="D16" s="18"/>
    </row>
    <row r="17" spans="1:4" x14ac:dyDescent="0.35">
      <c r="A17" s="19" t="s">
        <v>11</v>
      </c>
      <c r="B17" s="20" t="s">
        <v>12</v>
      </c>
      <c r="C17" s="18"/>
      <c r="D17" s="18"/>
    </row>
    <row r="18" spans="1:4" x14ac:dyDescent="0.35">
      <c r="A18" s="21" t="s">
        <v>13</v>
      </c>
      <c r="B18" s="6">
        <v>26.79</v>
      </c>
      <c r="C18" s="7"/>
      <c r="D18" s="7"/>
    </row>
    <row r="19" spans="1:4" x14ac:dyDescent="0.35">
      <c r="A19" s="21" t="s">
        <v>14</v>
      </c>
      <c r="B19" s="6">
        <v>2</v>
      </c>
      <c r="C19" s="7"/>
      <c r="D19" s="7"/>
    </row>
    <row r="20" spans="1:4" x14ac:dyDescent="0.35">
      <c r="A20" s="21" t="s">
        <v>15</v>
      </c>
      <c r="B20" s="6">
        <v>6.2</v>
      </c>
      <c r="C20" s="7"/>
      <c r="D20" s="7"/>
    </row>
    <row r="21" spans="1:4" x14ac:dyDescent="0.35">
      <c r="A21" s="22" t="s">
        <v>16</v>
      </c>
      <c r="B21" s="23">
        <v>1.45</v>
      </c>
      <c r="C21" s="7"/>
      <c r="D21" s="7"/>
    </row>
    <row r="22" spans="1:4" x14ac:dyDescent="0.35">
      <c r="A22" s="10" t="s">
        <v>17</v>
      </c>
      <c r="B22" s="24">
        <f>SUM(B18:B21)</f>
        <v>36.440000000000005</v>
      </c>
      <c r="C22" s="7"/>
      <c r="D22" s="7"/>
    </row>
    <row r="23" spans="1:4" x14ac:dyDescent="0.35">
      <c r="A23" s="10"/>
      <c r="B23" s="24"/>
      <c r="C23" s="7"/>
      <c r="D23" s="7"/>
    </row>
    <row r="24" spans="1:4" x14ac:dyDescent="0.35">
      <c r="A24" s="10" t="s">
        <v>18</v>
      </c>
      <c r="B24" s="24"/>
      <c r="C24" s="7"/>
      <c r="D24" s="7"/>
    </row>
    <row r="25" spans="1:4" x14ac:dyDescent="0.35">
      <c r="A25" s="13" t="s">
        <v>19</v>
      </c>
      <c r="B25" s="25"/>
      <c r="C25" s="7"/>
      <c r="D25" s="7"/>
    </row>
    <row r="26" spans="1:4" x14ac:dyDescent="0.35">
      <c r="A26" s="13" t="s">
        <v>20</v>
      </c>
      <c r="B26" s="26"/>
      <c r="C26" s="7"/>
      <c r="D26" s="7"/>
    </row>
    <row r="27" spans="1:4" x14ac:dyDescent="0.35">
      <c r="A27" s="27" t="s">
        <v>21</v>
      </c>
      <c r="B27" s="15"/>
      <c r="C27" s="28" t="e">
        <f>B25/B26</f>
        <v>#DIV/0!</v>
      </c>
      <c r="D27" s="29" t="s">
        <v>22</v>
      </c>
    </row>
    <row r="28" spans="1:4" x14ac:dyDescent="0.35">
      <c r="A28" s="27"/>
      <c r="B28" s="14"/>
      <c r="C28" s="29"/>
      <c r="D28" s="29"/>
    </row>
    <row r="29" spans="1:4" x14ac:dyDescent="0.35">
      <c r="A29" s="30" t="s">
        <v>23</v>
      </c>
      <c r="B29" s="7"/>
      <c r="C29" s="31"/>
      <c r="D29" s="31"/>
    </row>
    <row r="30" spans="1:4" x14ac:dyDescent="0.35">
      <c r="A30" s="13" t="s">
        <v>24</v>
      </c>
      <c r="B30" s="7"/>
      <c r="C30" s="32">
        <f>C8*0.3644</f>
        <v>7.4070373333333324</v>
      </c>
      <c r="D30" s="29" t="s">
        <v>22</v>
      </c>
    </row>
    <row r="31" spans="1:4" x14ac:dyDescent="0.35">
      <c r="A31" s="27" t="s">
        <v>25</v>
      </c>
      <c r="B31" s="7"/>
      <c r="C31" s="32">
        <f>C13*0.3371</f>
        <v>6.8717835000000012</v>
      </c>
      <c r="D31" s="29"/>
    </row>
    <row r="32" spans="1:4" x14ac:dyDescent="0.35">
      <c r="A32" s="15"/>
      <c r="B32" s="7"/>
      <c r="C32" s="29"/>
      <c r="D32" s="29"/>
    </row>
    <row r="33" spans="1:4" x14ac:dyDescent="0.35">
      <c r="A33" s="15" t="s">
        <v>26</v>
      </c>
      <c r="B33" s="7"/>
      <c r="C33" s="29"/>
      <c r="D33" s="29"/>
    </row>
    <row r="34" spans="1:4" x14ac:dyDescent="0.35">
      <c r="A34" s="15" t="s">
        <v>27</v>
      </c>
      <c r="B34" s="7"/>
      <c r="C34" s="29">
        <f>C8+C30</f>
        <v>27.733703999999996</v>
      </c>
      <c r="D34" s="29">
        <f>((C8+C30)*1.5)</f>
        <v>41.600555999999997</v>
      </c>
    </row>
    <row r="35" spans="1:4" x14ac:dyDescent="0.35">
      <c r="A35" s="15" t="s">
        <v>28</v>
      </c>
      <c r="B35" s="7"/>
      <c r="C35" s="29">
        <f>C13+C31</f>
        <v>27.256783500000004</v>
      </c>
      <c r="D35" s="29">
        <f>((C13+C31)*1.5)</f>
        <v>40.885175250000003</v>
      </c>
    </row>
  </sheetData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86FB2-C8BD-4905-862B-3EC368C32812}">
  <dimension ref="A1:D35"/>
  <sheetViews>
    <sheetView workbookViewId="0">
      <selection activeCell="A8" sqref="A8"/>
    </sheetView>
  </sheetViews>
  <sheetFormatPr defaultRowHeight="14.5" x14ac:dyDescent="0.35"/>
  <cols>
    <col min="1" max="1" width="33.1796875" customWidth="1"/>
    <col min="2" max="2" width="13.54296875" customWidth="1"/>
    <col min="3" max="3" width="15" customWidth="1"/>
    <col min="4" max="4" width="12.54296875" customWidth="1"/>
  </cols>
  <sheetData>
    <row r="1" spans="1:4" ht="43.5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/>
      <c r="B2" s="2">
        <v>2026</v>
      </c>
      <c r="C2" s="2"/>
      <c r="D2" s="2"/>
    </row>
    <row r="3" spans="1:4" x14ac:dyDescent="0.35">
      <c r="A3" s="3" t="s">
        <v>4</v>
      </c>
      <c r="B3" s="2"/>
      <c r="C3" s="2"/>
      <c r="D3" s="2"/>
    </row>
    <row r="4" spans="1:4" x14ac:dyDescent="0.35">
      <c r="A4" s="4" t="s">
        <v>5</v>
      </c>
      <c r="B4" s="5">
        <v>31.93</v>
      </c>
      <c r="C4" s="2"/>
      <c r="D4" s="2"/>
    </row>
    <row r="5" spans="1:4" x14ac:dyDescent="0.35">
      <c r="A5" s="4" t="s">
        <v>5</v>
      </c>
      <c r="B5" s="5">
        <v>23.15</v>
      </c>
      <c r="C5" s="2"/>
      <c r="D5" s="2"/>
    </row>
    <row r="6" spans="1:4" x14ac:dyDescent="0.35">
      <c r="A6" s="4" t="s">
        <v>5</v>
      </c>
      <c r="B6" s="6">
        <v>24.2</v>
      </c>
      <c r="C6" s="7"/>
      <c r="D6" s="7"/>
    </row>
    <row r="7" spans="1:4" x14ac:dyDescent="0.35">
      <c r="A7" s="8" t="s">
        <v>6</v>
      </c>
      <c r="B7" s="9"/>
      <c r="C7" s="7"/>
      <c r="D7" s="7"/>
    </row>
    <row r="8" spans="1:4" x14ac:dyDescent="0.35">
      <c r="A8" s="10" t="s">
        <v>7</v>
      </c>
      <c r="B8" s="11">
        <f>SUM(B4:B7)</f>
        <v>79.28</v>
      </c>
      <c r="C8" s="12">
        <f>B8/3</f>
        <v>26.426666666666666</v>
      </c>
      <c r="D8" s="12">
        <f>C8*1.5</f>
        <v>39.64</v>
      </c>
    </row>
    <row r="9" spans="1:4" x14ac:dyDescent="0.35">
      <c r="A9" s="13"/>
      <c r="B9" s="11"/>
      <c r="C9" s="14"/>
      <c r="D9" s="14"/>
    </row>
    <row r="10" spans="1:4" x14ac:dyDescent="0.35">
      <c r="A10" s="3" t="s">
        <v>8</v>
      </c>
      <c r="B10" s="5"/>
      <c r="C10" s="14"/>
      <c r="D10" s="14"/>
    </row>
    <row r="11" spans="1:4" x14ac:dyDescent="0.35">
      <c r="A11" s="8" t="s">
        <v>9</v>
      </c>
      <c r="B11" s="5">
        <v>23</v>
      </c>
      <c r="C11" s="14"/>
      <c r="D11" s="14"/>
    </row>
    <row r="12" spans="1:4" x14ac:dyDescent="0.35">
      <c r="A12" s="8" t="s">
        <v>9</v>
      </c>
      <c r="B12" s="9">
        <v>20</v>
      </c>
      <c r="C12" s="14"/>
      <c r="D12" s="14"/>
    </row>
    <row r="13" spans="1:4" x14ac:dyDescent="0.35">
      <c r="A13" s="15"/>
      <c r="B13" s="16">
        <f>SUM(B11:B12)</f>
        <v>43</v>
      </c>
      <c r="C13" s="17">
        <f>B13/2</f>
        <v>21.5</v>
      </c>
      <c r="D13" s="17">
        <f>C13*1.5</f>
        <v>32.25</v>
      </c>
    </row>
    <row r="14" spans="1:4" x14ac:dyDescent="0.35">
      <c r="A14" s="15"/>
      <c r="B14" s="16"/>
      <c r="C14" s="18"/>
      <c r="D14" s="18"/>
    </row>
    <row r="15" spans="1:4" x14ac:dyDescent="0.35">
      <c r="A15" s="15"/>
      <c r="B15" s="16"/>
      <c r="C15" s="18"/>
      <c r="D15" s="18"/>
    </row>
    <row r="16" spans="1:4" x14ac:dyDescent="0.35">
      <c r="A16" s="19" t="s">
        <v>10</v>
      </c>
      <c r="B16" s="16"/>
      <c r="C16" s="18"/>
      <c r="D16" s="18"/>
    </row>
    <row r="17" spans="1:4" x14ac:dyDescent="0.35">
      <c r="A17" s="19" t="s">
        <v>11</v>
      </c>
      <c r="B17" s="20" t="s">
        <v>12</v>
      </c>
      <c r="C17" s="18"/>
      <c r="D17" s="18"/>
    </row>
    <row r="18" spans="1:4" x14ac:dyDescent="0.35">
      <c r="A18" s="21" t="s">
        <v>13</v>
      </c>
      <c r="B18" s="6">
        <v>17.43</v>
      </c>
      <c r="C18" s="7"/>
      <c r="D18" s="7"/>
    </row>
    <row r="19" spans="1:4" x14ac:dyDescent="0.35">
      <c r="A19" s="21" t="s">
        <v>14</v>
      </c>
      <c r="B19" s="6">
        <v>2</v>
      </c>
      <c r="C19" s="7"/>
      <c r="D19" s="7"/>
    </row>
    <row r="20" spans="1:4" x14ac:dyDescent="0.35">
      <c r="A20" s="21" t="s">
        <v>15</v>
      </c>
      <c r="B20" s="6">
        <v>6.2</v>
      </c>
      <c r="C20" s="7"/>
      <c r="D20" s="7"/>
    </row>
    <row r="21" spans="1:4" x14ac:dyDescent="0.35">
      <c r="A21" s="22" t="s">
        <v>16</v>
      </c>
      <c r="B21" s="23">
        <v>1.45</v>
      </c>
      <c r="C21" s="7"/>
      <c r="D21" s="7"/>
    </row>
    <row r="22" spans="1:4" x14ac:dyDescent="0.35">
      <c r="A22" s="10" t="s">
        <v>17</v>
      </c>
      <c r="B22" s="24">
        <f>SUM(B18:B21)</f>
        <v>27.08</v>
      </c>
      <c r="C22" s="7"/>
      <c r="D22" s="7"/>
    </row>
    <row r="23" spans="1:4" x14ac:dyDescent="0.35">
      <c r="A23" s="10"/>
      <c r="B23" s="24"/>
      <c r="C23" s="7"/>
      <c r="D23" s="7"/>
    </row>
    <row r="24" spans="1:4" x14ac:dyDescent="0.35">
      <c r="A24" s="10" t="s">
        <v>18</v>
      </c>
      <c r="B24" s="24"/>
      <c r="C24" s="7"/>
      <c r="D24" s="7"/>
    </row>
    <row r="25" spans="1:4" x14ac:dyDescent="0.35">
      <c r="A25" s="13" t="s">
        <v>19</v>
      </c>
      <c r="B25" s="25"/>
      <c r="C25" s="7"/>
      <c r="D25" s="7"/>
    </row>
    <row r="26" spans="1:4" x14ac:dyDescent="0.35">
      <c r="A26" s="13" t="s">
        <v>20</v>
      </c>
      <c r="B26" s="26"/>
      <c r="C26" s="7"/>
      <c r="D26" s="7"/>
    </row>
    <row r="27" spans="1:4" x14ac:dyDescent="0.35">
      <c r="A27" s="27" t="s">
        <v>21</v>
      </c>
      <c r="B27" s="15"/>
      <c r="C27" s="28" t="e">
        <f>B25/B26</f>
        <v>#DIV/0!</v>
      </c>
      <c r="D27" s="29" t="s">
        <v>22</v>
      </c>
    </row>
    <row r="28" spans="1:4" x14ac:dyDescent="0.35">
      <c r="A28" s="27"/>
      <c r="B28" s="14"/>
      <c r="C28" s="29"/>
      <c r="D28" s="29"/>
    </row>
    <row r="29" spans="1:4" x14ac:dyDescent="0.35">
      <c r="A29" s="30" t="s">
        <v>23</v>
      </c>
      <c r="B29" s="7"/>
      <c r="C29" s="31"/>
      <c r="D29" s="31"/>
    </row>
    <row r="30" spans="1:4" x14ac:dyDescent="0.35">
      <c r="A30" s="13" t="s">
        <v>29</v>
      </c>
      <c r="B30" s="7"/>
      <c r="C30" s="32">
        <f>C8*0.2708</f>
        <v>7.1563413333333328</v>
      </c>
      <c r="D30" s="29" t="s">
        <v>22</v>
      </c>
    </row>
    <row r="31" spans="1:4" x14ac:dyDescent="0.35">
      <c r="A31" s="27" t="s">
        <v>30</v>
      </c>
      <c r="B31" s="7"/>
      <c r="C31" s="32">
        <f>C13*0.2708</f>
        <v>5.8221999999999996</v>
      </c>
      <c r="D31" s="29"/>
    </row>
    <row r="32" spans="1:4" x14ac:dyDescent="0.35">
      <c r="A32" s="15"/>
      <c r="B32" s="7"/>
      <c r="C32" s="29"/>
      <c r="D32" s="29"/>
    </row>
    <row r="33" spans="1:4" x14ac:dyDescent="0.35">
      <c r="A33" s="15" t="s">
        <v>26</v>
      </c>
      <c r="B33" s="7"/>
      <c r="C33" s="29"/>
      <c r="D33" s="29"/>
    </row>
    <row r="34" spans="1:4" x14ac:dyDescent="0.35">
      <c r="A34" s="15" t="s">
        <v>27</v>
      </c>
      <c r="B34" s="7"/>
      <c r="C34" s="29">
        <f>C8+C30</f>
        <v>33.583008</v>
      </c>
      <c r="D34" s="29">
        <f>((C8+C30)*1.5)</f>
        <v>50.374511999999996</v>
      </c>
    </row>
    <row r="35" spans="1:4" x14ac:dyDescent="0.35">
      <c r="A35" s="15" t="s">
        <v>28</v>
      </c>
      <c r="B35" s="7"/>
      <c r="C35" s="29">
        <f>C13+C31</f>
        <v>27.322199999999999</v>
      </c>
      <c r="D35" s="29">
        <f>((C13+C31)*1.5)</f>
        <v>40.9833</v>
      </c>
    </row>
  </sheetData>
  <pageMargins left="0.7" right="0.7" top="0.75" bottom="0.75" header="0.3" footer="0.3"/>
  <pageSetup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5E178-0EEB-49E4-BA12-3664B516A434}">
  <dimension ref="A1:D40"/>
  <sheetViews>
    <sheetView tabSelected="1" workbookViewId="0"/>
  </sheetViews>
  <sheetFormatPr defaultRowHeight="14.5" x14ac:dyDescent="0.35"/>
  <cols>
    <col min="1" max="1" width="33.1796875" customWidth="1"/>
    <col min="2" max="2" width="13.54296875" customWidth="1"/>
    <col min="3" max="3" width="15" customWidth="1"/>
    <col min="4" max="4" width="12.54296875" customWidth="1"/>
  </cols>
  <sheetData>
    <row r="1" spans="1:4" ht="43.5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/>
      <c r="B2" s="2">
        <v>2026</v>
      </c>
      <c r="C2" s="2"/>
      <c r="D2" s="2"/>
    </row>
    <row r="3" spans="1:4" x14ac:dyDescent="0.35">
      <c r="A3" s="3" t="s">
        <v>4</v>
      </c>
      <c r="B3" s="2"/>
      <c r="C3" s="2"/>
      <c r="D3" s="2"/>
    </row>
    <row r="4" spans="1:4" x14ac:dyDescent="0.35">
      <c r="A4" s="4" t="s">
        <v>5</v>
      </c>
      <c r="B4" s="5">
        <v>31.93</v>
      </c>
      <c r="C4" s="2"/>
      <c r="D4" s="2"/>
    </row>
    <row r="5" spans="1:4" x14ac:dyDescent="0.35">
      <c r="A5" s="4" t="s">
        <v>5</v>
      </c>
      <c r="B5" s="5">
        <v>23.15</v>
      </c>
      <c r="C5" s="2"/>
      <c r="D5" s="2"/>
    </row>
    <row r="6" spans="1:4" x14ac:dyDescent="0.35">
      <c r="A6" s="4" t="s">
        <v>5</v>
      </c>
      <c r="B6" s="6">
        <v>24.2</v>
      </c>
      <c r="C6" s="7"/>
      <c r="D6" s="7"/>
    </row>
    <row r="7" spans="1:4" x14ac:dyDescent="0.35">
      <c r="A7" s="8" t="s">
        <v>6</v>
      </c>
      <c r="B7" s="9">
        <v>25</v>
      </c>
      <c r="C7" s="7"/>
      <c r="D7" s="7"/>
    </row>
    <row r="8" spans="1:4" x14ac:dyDescent="0.35">
      <c r="A8" s="8" t="s">
        <v>6</v>
      </c>
      <c r="B8" s="9">
        <v>24.26</v>
      </c>
      <c r="C8" s="7"/>
      <c r="D8" s="7"/>
    </row>
    <row r="9" spans="1:4" x14ac:dyDescent="0.35">
      <c r="A9" s="8"/>
      <c r="B9" s="9"/>
      <c r="C9" s="7"/>
      <c r="D9" s="7"/>
    </row>
    <row r="10" spans="1:4" x14ac:dyDescent="0.35">
      <c r="A10" s="10" t="s">
        <v>7</v>
      </c>
      <c r="B10" s="11">
        <f>SUM(B4:B9)</f>
        <v>128.54</v>
      </c>
      <c r="C10" s="12">
        <f>B10/5</f>
        <v>25.707999999999998</v>
      </c>
      <c r="D10" s="12">
        <f>C10*1.5</f>
        <v>38.561999999999998</v>
      </c>
    </row>
    <row r="11" spans="1:4" x14ac:dyDescent="0.35">
      <c r="A11" s="13"/>
      <c r="B11" s="11"/>
      <c r="C11" s="14"/>
      <c r="D11" s="14"/>
    </row>
    <row r="12" spans="1:4" x14ac:dyDescent="0.35">
      <c r="A12" s="3" t="s">
        <v>8</v>
      </c>
      <c r="B12" s="5"/>
      <c r="C12" s="14"/>
      <c r="D12" s="14"/>
    </row>
    <row r="13" spans="1:4" x14ac:dyDescent="0.35">
      <c r="A13" s="8" t="s">
        <v>9</v>
      </c>
      <c r="B13" s="5">
        <v>23</v>
      </c>
      <c r="C13" s="14"/>
      <c r="D13" s="14"/>
    </row>
    <row r="14" spans="1:4" x14ac:dyDescent="0.35">
      <c r="A14" s="8" t="s">
        <v>9</v>
      </c>
      <c r="B14" s="9">
        <v>20</v>
      </c>
      <c r="C14" s="14"/>
      <c r="D14" s="14"/>
    </row>
    <row r="15" spans="1:4" x14ac:dyDescent="0.35">
      <c r="A15" s="15"/>
      <c r="B15" s="16">
        <f>SUM(B13:B14)</f>
        <v>43</v>
      </c>
      <c r="C15" s="17">
        <f>B15/2</f>
        <v>21.5</v>
      </c>
      <c r="D15" s="17">
        <f>C15*1.5</f>
        <v>32.25</v>
      </c>
    </row>
    <row r="16" spans="1:4" x14ac:dyDescent="0.35">
      <c r="A16" s="15"/>
      <c r="B16" s="16"/>
      <c r="C16" s="18"/>
      <c r="D16" s="18"/>
    </row>
    <row r="17" spans="1:4" x14ac:dyDescent="0.35">
      <c r="A17" s="15"/>
      <c r="B17" s="16"/>
      <c r="C17" s="18"/>
      <c r="D17" s="18"/>
    </row>
    <row r="18" spans="1:4" x14ac:dyDescent="0.35">
      <c r="A18" s="19" t="s">
        <v>10</v>
      </c>
      <c r="B18" s="16"/>
      <c r="C18" s="18"/>
      <c r="D18" s="18"/>
    </row>
    <row r="19" spans="1:4" x14ac:dyDescent="0.35">
      <c r="A19" s="19" t="s">
        <v>11</v>
      </c>
      <c r="B19" s="20" t="s">
        <v>12</v>
      </c>
      <c r="C19" s="18"/>
      <c r="D19" s="18"/>
    </row>
    <row r="20" spans="1:4" x14ac:dyDescent="0.35">
      <c r="A20" s="21" t="s">
        <v>13</v>
      </c>
      <c r="B20" s="6">
        <v>17.43</v>
      </c>
      <c r="C20" s="7"/>
      <c r="D20" s="7"/>
    </row>
    <row r="21" spans="1:4" x14ac:dyDescent="0.35">
      <c r="A21" s="21" t="s">
        <v>14</v>
      </c>
      <c r="B21" s="6">
        <v>2</v>
      </c>
      <c r="C21" s="7"/>
      <c r="D21" s="7"/>
    </row>
    <row r="22" spans="1:4" x14ac:dyDescent="0.35">
      <c r="A22" s="21" t="s">
        <v>15</v>
      </c>
      <c r="B22" s="6">
        <v>6.2</v>
      </c>
      <c r="C22" s="7"/>
      <c r="D22" s="7"/>
    </row>
    <row r="23" spans="1:4" x14ac:dyDescent="0.35">
      <c r="A23" s="22" t="s">
        <v>16</v>
      </c>
      <c r="B23" s="23">
        <v>1.45</v>
      </c>
      <c r="C23" s="7"/>
      <c r="D23" s="7"/>
    </row>
    <row r="24" spans="1:4" x14ac:dyDescent="0.35">
      <c r="A24" s="10" t="s">
        <v>17</v>
      </c>
      <c r="B24" s="24">
        <f>SUM(B20:B23)</f>
        <v>27.08</v>
      </c>
      <c r="C24" s="7"/>
      <c r="D24" s="7"/>
    </row>
    <row r="25" spans="1:4" x14ac:dyDescent="0.35">
      <c r="A25" s="10"/>
      <c r="B25" s="24"/>
      <c r="C25" s="7"/>
      <c r="D25" s="7"/>
    </row>
    <row r="26" spans="1:4" x14ac:dyDescent="0.35">
      <c r="A26" s="10" t="s">
        <v>18</v>
      </c>
      <c r="B26" s="24"/>
      <c r="C26" s="7"/>
      <c r="D26" s="7"/>
    </row>
    <row r="27" spans="1:4" x14ac:dyDescent="0.35">
      <c r="A27" s="13" t="s">
        <v>19</v>
      </c>
      <c r="B27" s="25">
        <v>103919.1</v>
      </c>
      <c r="C27" s="7"/>
      <c r="D27" s="7"/>
    </row>
    <row r="28" spans="1:4" x14ac:dyDescent="0.35">
      <c r="A28" s="13" t="s">
        <v>20</v>
      </c>
      <c r="B28" s="26">
        <v>16640</v>
      </c>
      <c r="C28" s="7"/>
      <c r="D28" s="7"/>
    </row>
    <row r="29" spans="1:4" x14ac:dyDescent="0.35">
      <c r="A29" s="27" t="s">
        <v>21</v>
      </c>
      <c r="B29" s="15"/>
      <c r="C29" s="28">
        <f>B27/B28</f>
        <v>6.2451382211538462</v>
      </c>
      <c r="D29" s="29" t="s">
        <v>22</v>
      </c>
    </row>
    <row r="30" spans="1:4" x14ac:dyDescent="0.35">
      <c r="A30" s="27"/>
      <c r="B30" s="14"/>
      <c r="C30" s="29"/>
      <c r="D30" s="29"/>
    </row>
    <row r="31" spans="1:4" x14ac:dyDescent="0.35">
      <c r="A31" s="30" t="s">
        <v>23</v>
      </c>
      <c r="B31" s="7"/>
      <c r="C31" s="31"/>
      <c r="D31" s="31"/>
    </row>
    <row r="32" spans="1:4" x14ac:dyDescent="0.35">
      <c r="A32" s="13" t="s">
        <v>33</v>
      </c>
      <c r="B32" s="7"/>
      <c r="C32" s="32">
        <f>C10*0.2708</f>
        <v>6.961726399999999</v>
      </c>
      <c r="D32" s="29" t="s">
        <v>22</v>
      </c>
    </row>
    <row r="33" spans="1:4" x14ac:dyDescent="0.35">
      <c r="A33" s="27" t="s">
        <v>34</v>
      </c>
      <c r="B33" s="7"/>
      <c r="C33" s="32">
        <f>C15*0.2708</f>
        <v>5.8221999999999996</v>
      </c>
      <c r="D33" s="29"/>
    </row>
    <row r="34" spans="1:4" x14ac:dyDescent="0.35">
      <c r="A34" s="15"/>
      <c r="B34" s="7"/>
      <c r="C34" s="29"/>
      <c r="D34" s="29"/>
    </row>
    <row r="35" spans="1:4" x14ac:dyDescent="0.35">
      <c r="A35" s="15" t="s">
        <v>26</v>
      </c>
      <c r="B35" s="7"/>
      <c r="C35" s="29"/>
      <c r="D35" s="29"/>
    </row>
    <row r="36" spans="1:4" x14ac:dyDescent="0.35">
      <c r="A36" s="15" t="s">
        <v>27</v>
      </c>
      <c r="B36" s="7"/>
      <c r="C36" s="29">
        <f>C10+C32</f>
        <v>32.669726399999995</v>
      </c>
      <c r="D36" s="29">
        <f>((C10+C32)*1.5)</f>
        <v>49.004589599999989</v>
      </c>
    </row>
    <row r="37" spans="1:4" x14ac:dyDescent="0.35">
      <c r="A37" s="15" t="s">
        <v>28</v>
      </c>
      <c r="B37" s="7"/>
      <c r="C37" s="29">
        <f>C15+C33</f>
        <v>27.322199999999999</v>
      </c>
      <c r="D37" s="29">
        <f>((C15+C33)*1.5)</f>
        <v>40.9833</v>
      </c>
    </row>
    <row r="40" spans="1:4" x14ac:dyDescent="0.35">
      <c r="A40" t="s">
        <v>31</v>
      </c>
      <c r="B40" t="s">
        <v>32</v>
      </c>
    </row>
  </sheetData>
  <pageMargins left="0.7" right="0.7" top="0.75" bottom="0.75" header="0.3" footer="0.3"/>
  <pageSetup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13377-E993-406F-9302-5F91BE5238DE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445288CDF2874DBFB8B2DFF087F992" ma:contentTypeVersion="15" ma:contentTypeDescription="Create a new document." ma:contentTypeScope="" ma:versionID="97722d910732f88e3c60f2cd35bb2a2f">
  <xsd:schema xmlns:xsd="http://www.w3.org/2001/XMLSchema" xmlns:xs="http://www.w3.org/2001/XMLSchema" xmlns:p="http://schemas.microsoft.com/office/2006/metadata/properties" xmlns:ns2="4d066425-9ed1-410c-8f53-7204108fef01" xmlns:ns3="1492a220-fcf8-4b83-b521-540709adb296" targetNamespace="http://schemas.microsoft.com/office/2006/metadata/properties" ma:root="true" ma:fieldsID="2f8dfb0ec45cc507d394cd3b2e58e119" ns2:_="" ns3:_="">
    <xsd:import namespace="4d066425-9ed1-410c-8f53-7204108fef01"/>
    <xsd:import namespace="1492a220-fcf8-4b83-b521-540709adb29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066425-9ed1-410c-8f53-7204108fef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496f085-e170-47bd-9029-5ef04f511f8a}" ma:internalName="TaxCatchAll" ma:showField="CatchAllData" ma:web="4d066425-9ed1-410c-8f53-7204108fef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2a220-fcf8-4b83-b521-540709adb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a6671fe-2c3b-44d8-959e-543a06990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92a220-fcf8-4b83-b521-540709adb296">
      <Terms xmlns="http://schemas.microsoft.com/office/infopath/2007/PartnerControls"/>
    </lcf76f155ced4ddcb4097134ff3c332f>
    <TaxCatchAll xmlns="4d066425-9ed1-410c-8f53-7204108fef01" xsi:nil="true"/>
  </documentManagement>
</p:properties>
</file>

<file path=customXml/itemProps1.xml><?xml version="1.0" encoding="utf-8"?>
<ds:datastoreItem xmlns:ds="http://schemas.openxmlformats.org/officeDocument/2006/customXml" ds:itemID="{61D413B1-33C5-4D47-A433-385F9C99A2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27F36A-4F54-435F-B899-F6D65ADFC4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066425-9ed1-410c-8f53-7204108fef01"/>
    <ds:schemaRef ds:uri="1492a220-fcf8-4b83-b521-540709adb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1B7D3C-3F86-4B13-9CC6-E16984DA93BA}">
  <ds:schemaRefs>
    <ds:schemaRef ds:uri="http://purl.org/dc/elements/1.1/"/>
    <ds:schemaRef ds:uri="http://purl.org/dc/terms/"/>
    <ds:schemaRef ds:uri="1492a220-fcf8-4b83-b521-540709adb296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4d066425-9ed1-410c-8f53-7204108fef0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Labor Breakdown-East Clark 2022</vt:lpstr>
      <vt:lpstr>Labor Breakdown-East Clark 2026</vt:lpstr>
      <vt:lpstr>Labor Breakdown-East Clark2026B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Reid</dc:creator>
  <cp:lastModifiedBy>Sam Reid</cp:lastModifiedBy>
  <dcterms:created xsi:type="dcterms:W3CDTF">2026-09-18T15:05:07Z</dcterms:created>
  <dcterms:modified xsi:type="dcterms:W3CDTF">2026-09-18T15:05:07Z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0x01010086445288CDF2874DBFB8B2DFF087F992</vt:lpwstr>
  </property>
  <property fmtid="{D5CDD505-2E9C-101B-9397-08002B2CF9AE}" pid="3" name="MediaServiceImageTags">
    <vt:lpwstr/>
  </property>
</Properties>
</file>