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N2026\CN-00179_00178 - K L ECR 6-month Reviews (Sep25 to Feb26)\3-Data Requests and Testimony\KU\PSC-1\Files from Sharepoint\"/>
    </mc:Choice>
  </mc:AlternateContent>
  <xr:revisionPtr revIDLastSave="0" documentId="8_{B544C93F-16AF-47B2-8A64-121D9E53DD74}" xr6:coauthVersionLast="47" xr6:coauthVersionMax="47" xr10:uidLastSave="{00000000-0000-0000-0000-000000000000}"/>
  <bookViews>
    <workbookView xWindow="-120" yWindow="-120" windowWidth="29040" windowHeight="17520" firstSheet="1" activeTab="1" xr2:uid="{B27F36D7-9DAA-412E-AA28-6FB4A270C1D8}"/>
  </bookViews>
  <sheets>
    <sheet name="A216810396964DCDB399904ED81BA8E" sheetId="2" state="veryHidden" r:id="rId1"/>
    <sheet name="KU 6ME 04.26" sheetId="1" r:id="rId2"/>
  </sheets>
  <definedNames>
    <definedName name="_xlnm._FilterDatabase" localSheetId="0" hidden="1">A216810396964DCDB399904ED81BA8E!$A$1:$C$1</definedName>
    <definedName name="_xlnm.Print_Area" localSheetId="1">'KU 6ME 04.26'!$A$1:$U$37</definedName>
    <definedName name="_xlnm.Print_Titles" localSheetId="1">'KU 6ME 04.26'!$A:$B,'KU 6ME 04.26'!$1:$3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1" l="1"/>
  <c r="Q34" i="1" l="1"/>
  <c r="N34" i="1" l="1"/>
  <c r="K34" i="1" l="1"/>
  <c r="H34" i="1" l="1"/>
  <c r="E34" i="1"/>
  <c r="T33" i="1" l="1"/>
  <c r="Q33" i="1" l="1"/>
  <c r="N33" i="1" l="1"/>
  <c r="K33" i="1" l="1"/>
  <c r="H33" i="1" l="1"/>
  <c r="E33" i="1"/>
  <c r="T32" i="1" l="1"/>
  <c r="Q32" i="1" l="1"/>
  <c r="T35" i="1"/>
  <c r="N32" i="1" l="1"/>
  <c r="Q35" i="1"/>
  <c r="K32" i="1" l="1"/>
  <c r="K35" i="1"/>
  <c r="N35" i="1"/>
  <c r="E35" i="1" l="1"/>
  <c r="E32" i="1"/>
  <c r="H32" i="1"/>
  <c r="H35" i="1" l="1"/>
  <c r="T28" i="1" l="1"/>
  <c r="T29" i="1"/>
  <c r="Q28" i="1" l="1"/>
  <c r="Q29" i="1"/>
  <c r="N28" i="1" l="1"/>
  <c r="N29" i="1"/>
  <c r="K28" i="1" l="1"/>
  <c r="K29" i="1"/>
  <c r="E29" i="1" l="1"/>
  <c r="H28" i="1"/>
  <c r="E28" i="1"/>
  <c r="T24" i="1" l="1"/>
  <c r="H29" i="1"/>
  <c r="Q24" i="1" l="1"/>
  <c r="N24" i="1" l="1"/>
  <c r="K24" i="1" l="1"/>
  <c r="H24" i="1" l="1"/>
  <c r="E24" i="1"/>
  <c r="T23" i="1" l="1"/>
  <c r="Q23" i="1" l="1"/>
  <c r="N23" i="1" l="1"/>
  <c r="K23" i="1" l="1"/>
  <c r="H23" i="1" l="1"/>
  <c r="E23" i="1"/>
  <c r="T22" i="1" l="1"/>
  <c r="Q22" i="1" l="1"/>
  <c r="N22" i="1" l="1"/>
  <c r="K22" i="1" l="1"/>
  <c r="H22" i="1" l="1"/>
  <c r="E22" i="1"/>
  <c r="T21" i="1" l="1"/>
  <c r="Q21" i="1" l="1"/>
  <c r="N21" i="1" l="1"/>
  <c r="K21" i="1" l="1"/>
  <c r="H21" i="1" l="1"/>
  <c r="E21" i="1"/>
  <c r="T20" i="1" l="1"/>
  <c r="Q20" i="1" l="1"/>
  <c r="N20" i="1" l="1"/>
  <c r="K20" i="1" l="1"/>
  <c r="H20" i="1" l="1"/>
  <c r="E20" i="1"/>
  <c r="T19" i="1" l="1"/>
  <c r="Q19" i="1" l="1"/>
  <c r="N19" i="1" l="1"/>
  <c r="K19" i="1" l="1"/>
  <c r="H19" i="1" l="1"/>
  <c r="E19" i="1"/>
  <c r="T18" i="1" l="1"/>
  <c r="Q18" i="1" l="1"/>
  <c r="N18" i="1" l="1"/>
  <c r="K18" i="1" l="1"/>
  <c r="H18" i="1" l="1"/>
  <c r="E18" i="1"/>
  <c r="T17" i="1" l="1"/>
  <c r="Q25" i="1" l="1"/>
  <c r="Q17" i="1"/>
  <c r="T25" i="1"/>
  <c r="N17" i="1" l="1"/>
  <c r="N25" i="1"/>
  <c r="K17" i="1" l="1"/>
  <c r="K25" i="1"/>
  <c r="E25" i="1" l="1"/>
  <c r="H17" i="1"/>
  <c r="E17" i="1"/>
  <c r="H25" i="1" l="1"/>
  <c r="T13" i="1" l="1"/>
  <c r="Q13" i="1" l="1"/>
  <c r="N13" i="1" l="1"/>
  <c r="K13" i="1" l="1"/>
  <c r="E13" i="1" l="1"/>
  <c r="H13" i="1"/>
  <c r="T12" i="1" l="1"/>
  <c r="Q12" i="1" l="1"/>
  <c r="N12" i="1" l="1"/>
  <c r="K12" i="1" l="1"/>
  <c r="H12" i="1" l="1"/>
  <c r="E12" i="1"/>
  <c r="T11" i="1" l="1"/>
  <c r="Q11" i="1" l="1"/>
  <c r="N11" i="1" l="1"/>
  <c r="K11" i="1" l="1"/>
  <c r="E11" i="1" l="1"/>
  <c r="H11" i="1"/>
  <c r="T10" i="1" l="1"/>
  <c r="Q10" i="1" l="1"/>
  <c r="Q14" i="1"/>
  <c r="T14" i="1"/>
  <c r="N10" i="1" l="1"/>
  <c r="T37" i="1"/>
  <c r="N14" i="1"/>
  <c r="K37" i="1" l="1"/>
  <c r="K14" i="1"/>
  <c r="K10" i="1"/>
  <c r="N37" i="1"/>
  <c r="Q37" i="1"/>
  <c r="H10" i="1" l="1"/>
  <c r="E10" i="1"/>
  <c r="H14" i="1"/>
  <c r="E37" i="1" l="1"/>
  <c r="H37" i="1"/>
  <c r="E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Hamilton, Stephanie</author>
  </authors>
  <commentList>
    <comment ref="S24" authorId="0" shapeId="0" xr:uid="{C4368F18-0A64-4EFF-872F-4A118FE04B2D}">
      <text>
        <r>
          <rPr>
            <b/>
            <sz val="9"/>
            <color indexed="81"/>
            <rFont val="Tahoma"/>
            <family val="2"/>
          </rPr>
          <t>Hamilton, Stephanie:
Removed GL Connect formula since values were being included in error</t>
        </r>
      </text>
    </comment>
  </commentList>
</comments>
</file>

<file path=xl/sharedStrings.xml><?xml version="1.0" encoding="utf-8"?>
<sst xmlns="http://schemas.openxmlformats.org/spreadsheetml/2006/main" count="96" uniqueCount="73">
  <si>
    <t>KENTUCKY UTILITIES COMPANY</t>
  </si>
  <si>
    <t>ENVIRONMENTAL SURCHARGE REPORT</t>
  </si>
  <si>
    <t>Pollution Control - Operations &amp; Maintenance Expenses</t>
  </si>
  <si>
    <t>Billing Month</t>
  </si>
  <si>
    <t>Expense Month</t>
  </si>
  <si>
    <t>% Change from Prior Period</t>
  </si>
  <si>
    <t>Variance Explanation from Prior Period</t>
  </si>
  <si>
    <t>O&amp;M Expense Account</t>
  </si>
  <si>
    <t>2009 Plan</t>
  </si>
  <si>
    <t>506154</t>
  </si>
  <si>
    <t>NOx Operation -- Consumables</t>
  </si>
  <si>
    <t>512151</t>
  </si>
  <si>
    <t>NOx Maintenance</t>
  </si>
  <si>
    <t>502013</t>
  </si>
  <si>
    <t>ECR Landfill Operations</t>
  </si>
  <si>
    <t>512107</t>
  </si>
  <si>
    <t>ECR Landfill Maintenance</t>
  </si>
  <si>
    <t xml:space="preserve">    Total 2009 Plan O&amp;M Expenses</t>
  </si>
  <si>
    <t>2011 Plan</t>
  </si>
  <si>
    <t>506159</t>
  </si>
  <si>
    <t>ECR Sorbent Injection Operation</t>
  </si>
  <si>
    <t>506152</t>
  </si>
  <si>
    <t>ECR Sorbent Reactant - Reagent Only</t>
  </si>
  <si>
    <t>512152</t>
  </si>
  <si>
    <t>ECR Sorbent Injection Maintenance</t>
  </si>
  <si>
    <t>506156</t>
  </si>
  <si>
    <t>ECR Baghouse Operations</t>
  </si>
  <si>
    <t>512156</t>
  </si>
  <si>
    <t>ECR Baghouse Maintenance</t>
  </si>
  <si>
    <t>506151</t>
  </si>
  <si>
    <t>ECR Activated Carbon</t>
  </si>
  <si>
    <t xml:space="preserve">    Total 2011 Plan O&amp;M Expenses</t>
  </si>
  <si>
    <t>2016 Plan</t>
  </si>
  <si>
    <t>ECR Liquid Injection - Reagent Only</t>
  </si>
  <si>
    <t xml:space="preserve">    Total 2016 Plan O&amp;M Expenses</t>
  </si>
  <si>
    <t>O&amp;M Expense for All Plans</t>
  </si>
  <si>
    <t>Address</t>
  </si>
  <si>
    <t>ValueType</t>
  </si>
  <si>
    <t>Value</t>
  </si>
  <si>
    <t>2020 Plan</t>
  </si>
  <si>
    <t>502015</t>
  </si>
  <si>
    <t>502017</t>
  </si>
  <si>
    <t>512157</t>
  </si>
  <si>
    <t xml:space="preserve">    Total 2020 Plan O&amp;M Expenses</t>
  </si>
  <si>
    <t>ECR Effluent Water Chemicals</t>
  </si>
  <si>
    <t>ECR Effluent Water Operations</t>
  </si>
  <si>
    <t>ECR Effluent Water Maintenance</t>
  </si>
  <si>
    <t>OCT-2025</t>
  </si>
  <si>
    <t>NOV-2025</t>
  </si>
  <si>
    <t>DEC-2025</t>
  </si>
  <si>
    <t>JAN-2026</t>
  </si>
  <si>
    <t>FEB-2026</t>
  </si>
  <si>
    <t>MAR-2026</t>
  </si>
  <si>
    <t>APR-2026</t>
  </si>
  <si>
    <t xml:space="preserve">Fluctuations/timing of supplemental contractor labor costs to operate the landfill and CCRT at Trimble. </t>
  </si>
  <si>
    <t>Lower supplemental contractor expense at Trimble County and lower company labor expense at Ghent.</t>
  </si>
  <si>
    <t>Increased company labor expense at Ghent station.</t>
  </si>
  <si>
    <t>Increased supplemental contractor expense at Ghent station. (Ramping up of ELG operations at Ghent)</t>
  </si>
  <si>
    <t>Fluctuations of normal system maintenance (higher maintenance activity). CCRT Reclaim Water Pump Repair and higher Tetra Tech activity.</t>
  </si>
  <si>
    <t>Fluctuations of normal system maintenance. Transitioning of landfill maintenance vendor from Tetra Tech to SAIIA resulted in increased costs in Feb.</t>
  </si>
  <si>
    <t>In October - Purchases of BioElix Chemical at Trimble County. Minimal chemical purchases in November.</t>
  </si>
  <si>
    <t>Back to single purchase of BioElix at Ghent ($36k).</t>
  </si>
  <si>
    <t>Purchases of citric acid and hydrogen peroxide at Ghent (along with purchase of BioElix).</t>
  </si>
  <si>
    <t>Fluctuations of normal system maintenance (lower maintenance activity). October had a GH Bottom Ash Sluice Water Pump repair in October.</t>
  </si>
  <si>
    <t xml:space="preserve">Fluctuations of normal system maintenance (higher maintenance activity). Calibration of PH and ORP Probes at Ghent. </t>
  </si>
  <si>
    <t>Fluctuations of normal system maintenance (higher maintenance activity). January had ELT Sump Agitator Gearbox repair at Trimble County.</t>
  </si>
  <si>
    <t>Purchase of BioElix Chemical at Ghent ($33k).</t>
  </si>
  <si>
    <t>Fluctuations of normal system maintenance (lower maintenance activity). October had a TC2 Transfer station vacuum exhauster repair.</t>
  </si>
  <si>
    <t>SEP-2025</t>
  </si>
  <si>
    <t>AUG-2025</t>
  </si>
  <si>
    <t>Fluctuations of normal system maintenance (lower maintenance activity). Lower TC2 maintenance in September.</t>
  </si>
  <si>
    <t>Higher maintenance at Ghent (LP Pump Recirc Piping Spools and Flanges repairs) and Trimble (ELT Stage 1 Probes, Line Connections, and Transmitter repairs).</t>
  </si>
  <si>
    <t>Fluctuations of normal system maintenance (lower maintenance activity). Did not have the larger maintenance repairs that September had, but did have a TC MOV Valve repair and a Ghent U4 Disc Line Elbow repair.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</si>
</sst>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(#,##0.00\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3" fillId="0" borderId="6" xfId="3" applyNumberFormat="1" applyFont="1" applyFill="1" applyBorder="1" applyProtection="1">
      <protection locked="0"/>
    </xf>
    <xf numFmtId="9" fontId="3" fillId="0" borderId="6" xfId="4" applyFont="1" applyFill="1" applyBorder="1" applyProtection="1">
      <protection locked="0"/>
    </xf>
    <xf numFmtId="43" fontId="3" fillId="0" borderId="6" xfId="3" applyFont="1" applyFill="1" applyBorder="1" applyAlignment="1" applyProtection="1">
      <alignment vertical="center" wrapText="1"/>
      <protection locked="0"/>
    </xf>
    <xf numFmtId="43" fontId="3" fillId="0" borderId="7" xfId="3" applyFont="1" applyFill="1" applyBorder="1" applyAlignment="1" applyProtection="1">
      <alignment wrapText="1"/>
      <protection locked="0"/>
    </xf>
    <xf numFmtId="43" fontId="3" fillId="0" borderId="7" xfId="3" applyFont="1" applyFill="1" applyBorder="1" applyAlignment="1" applyProtection="1">
      <alignment horizontal="left" wrapText="1"/>
      <protection locked="0"/>
    </xf>
    <xf numFmtId="43" fontId="3" fillId="0" borderId="6" xfId="3" applyFont="1" applyFill="1" applyBorder="1" applyProtection="1">
      <protection locked="0"/>
    </xf>
    <xf numFmtId="9" fontId="3" fillId="0" borderId="0" xfId="4" applyFont="1" applyFill="1" applyBorder="1"/>
    <xf numFmtId="43" fontId="3" fillId="0" borderId="0" xfId="3" applyFont="1" applyFill="1" applyBorder="1" applyAlignment="1" applyProtection="1">
      <alignment vertical="center" wrapText="1"/>
      <protection locked="0"/>
    </xf>
    <xf numFmtId="43" fontId="3" fillId="0" borderId="7" xfId="3" applyFont="1" applyFill="1" applyBorder="1" applyAlignment="1" applyProtection="1">
      <alignment vertical="center" wrapText="1"/>
      <protection locked="0"/>
    </xf>
    <xf numFmtId="43" fontId="3" fillId="0" borderId="7" xfId="3" applyFont="1" applyFill="1" applyBorder="1" applyProtection="1">
      <protection locked="0"/>
    </xf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right"/>
    </xf>
    <xf numFmtId="17" fontId="3" fillId="0" borderId="0" xfId="1" quotePrefix="1" applyNumberFormat="1" applyFont="1" applyFill="1" applyAlignment="1">
      <alignment horizontal="center"/>
    </xf>
    <xf numFmtId="0" fontId="3" fillId="0" borderId="0" xfId="1" applyFont="1" applyFill="1" applyAlignment="1">
      <alignment horizontal="center" wrapText="1"/>
    </xf>
    <xf numFmtId="17" fontId="3" fillId="0" borderId="0" xfId="1" applyNumberFormat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17" fontId="3" fillId="0" borderId="1" xfId="1" quotePrefix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4" fillId="0" borderId="2" xfId="1" applyFont="1" applyFill="1" applyBorder="1"/>
    <xf numFmtId="0" fontId="4" fillId="0" borderId="3" xfId="2" applyFont="1" applyFill="1" applyBorder="1"/>
    <xf numFmtId="0" fontId="3" fillId="0" borderId="4" xfId="2" applyFont="1" applyFill="1" applyBorder="1"/>
    <xf numFmtId="0" fontId="3" fillId="0" borderId="5" xfId="2" applyFont="1" applyFill="1" applyBorder="1"/>
    <xf numFmtId="0" fontId="3" fillId="0" borderId="5" xfId="2" applyFont="1" applyFill="1" applyBorder="1" applyAlignment="1">
      <alignment vertical="center" wrapText="1"/>
    </xf>
    <xf numFmtId="0" fontId="3" fillId="0" borderId="5" xfId="1" applyFont="1" applyFill="1" applyBorder="1"/>
    <xf numFmtId="0" fontId="3" fillId="0" borderId="5" xfId="1" applyFont="1" applyFill="1" applyBorder="1" applyAlignment="1">
      <alignment vertical="center" wrapText="1"/>
    </xf>
    <xf numFmtId="0" fontId="4" fillId="0" borderId="6" xfId="2" quotePrefix="1" applyFont="1" applyFill="1" applyBorder="1" applyAlignment="1">
      <alignment horizontal="left"/>
    </xf>
    <xf numFmtId="0" fontId="3" fillId="0" borderId="6" xfId="2" applyFont="1" applyFill="1" applyBorder="1"/>
    <xf numFmtId="0" fontId="3" fillId="0" borderId="6" xfId="1" applyFont="1" applyFill="1" applyBorder="1" applyAlignment="1">
      <alignment vertical="center" wrapText="1"/>
    </xf>
    <xf numFmtId="0" fontId="3" fillId="0" borderId="6" xfId="2" applyFont="1" applyFill="1" applyBorder="1" applyAlignment="1">
      <alignment vertical="center" wrapText="1"/>
    </xf>
    <xf numFmtId="0" fontId="4" fillId="0" borderId="6" xfId="2" applyFont="1" applyFill="1" applyBorder="1"/>
    <xf numFmtId="0" fontId="4" fillId="0" borderId="2" xfId="2" applyFont="1" applyFill="1" applyBorder="1"/>
    <xf numFmtId="0" fontId="3" fillId="0" borderId="0" xfId="2" applyFont="1" applyFill="1"/>
    <xf numFmtId="0" fontId="3" fillId="0" borderId="0" xfId="2" applyFont="1" applyFill="1" applyAlignment="1">
      <alignment vertical="center" wrapText="1"/>
    </xf>
    <xf numFmtId="0" fontId="3" fillId="0" borderId="0" xfId="2" applyFont="1" applyFill="1" applyAlignment="1">
      <alignment horizontal="center" vertical="center" wrapText="1"/>
    </xf>
    <xf numFmtId="0" fontId="3" fillId="0" borderId="6" xfId="2" quotePrefix="1" applyFont="1" applyFill="1" applyBorder="1" applyAlignment="1">
      <alignment horizontal="left" vertical="center" wrapText="1"/>
    </xf>
    <xf numFmtId="0" fontId="4" fillId="0" borderId="6" xfId="0" quotePrefix="1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3" fillId="0" borderId="6" xfId="1" applyFont="1" applyFill="1" applyBorder="1"/>
    <xf numFmtId="0" fontId="3" fillId="0" borderId="6" xfId="0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left"/>
    </xf>
    <xf numFmtId="0" fontId="4" fillId="0" borderId="6" xfId="2" quotePrefix="1" applyFont="1" applyFill="1" applyBorder="1"/>
    <xf numFmtId="0" fontId="4" fillId="0" borderId="6" xfId="1" applyFont="1" applyFill="1" applyBorder="1"/>
  </cellXfs>
  <cellStyles count="5">
    <cellStyle name="Comma 2" xfId="3" xr:uid="{E203CFCE-D3B5-4056-A423-5AEA38CDD2A7}"/>
    <cellStyle name="Normal" xfId="0" builtinId="0"/>
    <cellStyle name="Normal 2" xfId="2" xr:uid="{8579E748-E775-41BF-82DC-1873D1878683}"/>
    <cellStyle name="Normal 4" xfId="1" xr:uid="{C51351E3-D04E-43F9-B5AC-2ADC00BA6152}"/>
    <cellStyle name="Percent 2" xfId="4" xr:uid="{3DB1CA71-E92A-459E-BE66-B58BA2669345}"/>
  </cellStyles>
  <dxfs count="2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FCF2-2530-4C18-8013-D1456D8F34E8}">
  <dimension ref="A1:C1"/>
  <sheetViews>
    <sheetView workbookViewId="0"/>
  </sheetViews>
  <sheetFormatPr defaultRowHeight="15" x14ac:dyDescent="0.25"/>
  <sheetData>
    <row r="1" spans="1:3" x14ac:dyDescent="0.25">
      <c r="A1" t="s">
        <v>36</v>
      </c>
      <c r="B1" t="s">
        <v>37</v>
      </c>
      <c r="C1" t="s">
        <v>38</v>
      </c>
    </row>
  </sheetData>
  <pageMargins left="0.7" right="0.7" top="0.75" bottom="0.75" header="0.3" footer="0.3"/>
  <headerFooter>
    <oddFooter>&amp;L_x000D_&amp;1#&amp;"Calibri"&amp;14&amp;K000000 Business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382-183E-461B-9AD0-94527DF4B699}">
  <dimension ref="A1:U55"/>
  <sheetViews>
    <sheetView tabSelected="1" zoomScale="80" zoomScaleNormal="80" zoomScaleSheetLayoutView="100" workbookViewId="0">
      <selection sqref="A1:U1"/>
    </sheetView>
  </sheetViews>
  <sheetFormatPr defaultColWidth="9.140625" defaultRowHeight="12.75" outlineLevelRow="1" x14ac:dyDescent="0.2"/>
  <cols>
    <col min="1" max="1" width="13.28515625" style="12" customWidth="1"/>
    <col min="2" max="2" width="42.7109375" style="12" customWidth="1"/>
    <col min="3" max="4" width="13.85546875" style="12" bestFit="1" customWidth="1"/>
    <col min="5" max="5" width="8.85546875" style="12" bestFit="1" customWidth="1"/>
    <col min="6" max="6" width="43.5703125" style="14" customWidth="1"/>
    <col min="7" max="7" width="13.85546875" style="12" bestFit="1" customWidth="1"/>
    <col min="8" max="8" width="10.5703125" style="12" customWidth="1"/>
    <col min="9" max="9" width="41.28515625" style="14" customWidth="1"/>
    <col min="10" max="10" width="13.85546875" style="12" bestFit="1" customWidth="1"/>
    <col min="11" max="11" width="10.140625" style="12" customWidth="1"/>
    <col min="12" max="12" width="43.28515625" style="14" customWidth="1"/>
    <col min="13" max="13" width="14.7109375" style="12" customWidth="1"/>
    <col min="14" max="14" width="10.140625" style="12" customWidth="1"/>
    <col min="15" max="15" width="43.28515625" style="14" customWidth="1"/>
    <col min="16" max="16" width="12.28515625" style="12" bestFit="1" customWidth="1"/>
    <col min="17" max="17" width="10.140625" style="12" customWidth="1"/>
    <col min="18" max="18" width="34.42578125" style="14" customWidth="1"/>
    <col min="19" max="19" width="12.28515625" style="12" bestFit="1" customWidth="1"/>
    <col min="20" max="20" width="10.140625" style="12" customWidth="1"/>
    <col min="21" max="21" width="30.7109375" style="14" customWidth="1"/>
    <col min="22" max="16384" width="9.140625" style="12"/>
  </cols>
  <sheetData>
    <row r="1" spans="1:21" ht="20.8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0.8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20.8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5.95" customHeight="1" x14ac:dyDescent="0.2"/>
    <row r="5" spans="1:21" x14ac:dyDescent="0.2">
      <c r="B5" s="15" t="s">
        <v>3</v>
      </c>
      <c r="C5" s="16" t="s">
        <v>47</v>
      </c>
      <c r="D5" s="16" t="s">
        <v>48</v>
      </c>
      <c r="E5" s="17"/>
      <c r="F5" s="18"/>
      <c r="G5" s="16" t="s">
        <v>49</v>
      </c>
      <c r="H5" s="17"/>
      <c r="I5" s="18"/>
      <c r="J5" s="16" t="s">
        <v>50</v>
      </c>
      <c r="K5" s="17"/>
      <c r="L5" s="19"/>
      <c r="M5" s="16" t="s">
        <v>51</v>
      </c>
      <c r="N5" s="17"/>
      <c r="O5" s="19"/>
      <c r="P5" s="16" t="s">
        <v>52</v>
      </c>
      <c r="Q5" s="17"/>
      <c r="R5" s="19"/>
      <c r="S5" s="16" t="s">
        <v>53</v>
      </c>
      <c r="T5" s="17"/>
      <c r="U5" s="18"/>
    </row>
    <row r="6" spans="1:21" ht="39" thickBot="1" x14ac:dyDescent="0.25">
      <c r="A6" s="20"/>
      <c r="B6" s="21" t="s">
        <v>4</v>
      </c>
      <c r="C6" s="22" t="s">
        <v>69</v>
      </c>
      <c r="D6" s="22" t="s">
        <v>68</v>
      </c>
      <c r="E6" s="23" t="s">
        <v>5</v>
      </c>
      <c r="F6" s="24" t="s">
        <v>6</v>
      </c>
      <c r="G6" s="22" t="s">
        <v>47</v>
      </c>
      <c r="H6" s="23" t="s">
        <v>5</v>
      </c>
      <c r="I6" s="24" t="s">
        <v>6</v>
      </c>
      <c r="J6" s="22" t="s">
        <v>48</v>
      </c>
      <c r="K6" s="23" t="s">
        <v>5</v>
      </c>
      <c r="L6" s="24" t="s">
        <v>6</v>
      </c>
      <c r="M6" s="22" t="s">
        <v>49</v>
      </c>
      <c r="N6" s="23" t="s">
        <v>5</v>
      </c>
      <c r="O6" s="24" t="s">
        <v>6</v>
      </c>
      <c r="P6" s="22" t="s">
        <v>50</v>
      </c>
      <c r="Q6" s="23" t="s">
        <v>5</v>
      </c>
      <c r="R6" s="24" t="s">
        <v>6</v>
      </c>
      <c r="S6" s="22" t="s">
        <v>51</v>
      </c>
      <c r="T6" s="23" t="s">
        <v>5</v>
      </c>
      <c r="U6" s="24" t="s">
        <v>6</v>
      </c>
    </row>
    <row r="7" spans="1:21" ht="15.95" customHeight="1" thickTop="1" x14ac:dyDescent="0.2">
      <c r="A7" s="25"/>
      <c r="B7" s="26" t="s">
        <v>7</v>
      </c>
    </row>
    <row r="8" spans="1:21" ht="15.95" customHeight="1" x14ac:dyDescent="0.2">
      <c r="A8" s="27"/>
    </row>
    <row r="9" spans="1:21" ht="15.95" customHeight="1" x14ac:dyDescent="0.2">
      <c r="A9" s="28" t="s">
        <v>8</v>
      </c>
      <c r="B9" s="29"/>
      <c r="C9" s="30"/>
      <c r="D9" s="30"/>
      <c r="E9" s="30"/>
      <c r="F9" s="31"/>
      <c r="G9" s="32"/>
      <c r="H9" s="32"/>
      <c r="I9" s="33"/>
      <c r="J9" s="32"/>
      <c r="K9" s="32"/>
      <c r="L9" s="33"/>
      <c r="M9" s="32"/>
      <c r="N9" s="32"/>
      <c r="O9" s="33"/>
      <c r="P9" s="32"/>
      <c r="Q9" s="32"/>
      <c r="R9" s="33"/>
      <c r="S9" s="32"/>
      <c r="T9" s="32"/>
      <c r="U9" s="31"/>
    </row>
    <row r="10" spans="1:21" ht="97.7" customHeight="1" x14ac:dyDescent="0.2">
      <c r="A10" s="34" t="s">
        <v>9</v>
      </c>
      <c r="B10" s="35" t="s">
        <v>10</v>
      </c>
      <c r="C10" s="1">
        <v>0</v>
      </c>
      <c r="D10" s="1">
        <v>0</v>
      </c>
      <c r="E10" s="2">
        <f>IFERROR(ROUND((D10-C10)/C10,4),0)</f>
        <v>0</v>
      </c>
      <c r="F10" s="36"/>
      <c r="G10" s="1">
        <v>0</v>
      </c>
      <c r="H10" s="2">
        <f>IFERROR(ROUND((G10-D10)/D10,4),0)</f>
        <v>0</v>
      </c>
      <c r="I10" s="36"/>
      <c r="J10" s="1">
        <v>0</v>
      </c>
      <c r="K10" s="2">
        <f>IFERROR(ROUND((J10-G10)/G10,4),0)</f>
        <v>0</v>
      </c>
      <c r="L10" s="36"/>
      <c r="M10" s="1">
        <v>0</v>
      </c>
      <c r="N10" s="2">
        <f>(IFERROR(ROUND((M10-J10)/J10,4),0))</f>
        <v>0</v>
      </c>
      <c r="O10" s="36"/>
      <c r="P10" s="1">
        <v>0</v>
      </c>
      <c r="Q10" s="2">
        <f>(IFERROR(ROUND((P10-M10)/M10,4),0))</f>
        <v>0</v>
      </c>
      <c r="R10" s="36"/>
      <c r="S10" s="1">
        <v>0</v>
      </c>
      <c r="T10" s="2">
        <f>(IFERROR(ROUND((S10-P10)/P10,4),0))</f>
        <v>0</v>
      </c>
      <c r="U10" s="37"/>
    </row>
    <row r="11" spans="1:21" x14ac:dyDescent="0.2">
      <c r="A11" s="34" t="s">
        <v>11</v>
      </c>
      <c r="B11" s="35" t="s">
        <v>12</v>
      </c>
      <c r="C11" s="1">
        <v>0</v>
      </c>
      <c r="D11" s="1">
        <v>0</v>
      </c>
      <c r="E11" s="2">
        <f t="shared" ref="E11:E14" si="0">IFERROR(ROUND((D11-C11)/C11,4),0)</f>
        <v>0</v>
      </c>
      <c r="F11" s="37"/>
      <c r="G11" s="1">
        <v>0</v>
      </c>
      <c r="H11" s="2">
        <f t="shared" ref="H11:H14" si="1">IFERROR(ROUND((G11-D11)/D11,4),0)</f>
        <v>0</v>
      </c>
      <c r="I11" s="4"/>
      <c r="J11" s="1">
        <v>0</v>
      </c>
      <c r="K11" s="2">
        <f t="shared" ref="K11:K14" si="2">IFERROR(ROUND((J11-G11)/G11,4),0)</f>
        <v>0</v>
      </c>
      <c r="L11" s="3"/>
      <c r="M11" s="1">
        <v>0</v>
      </c>
      <c r="N11" s="2">
        <f t="shared" ref="N11:N14" si="3">(IFERROR(ROUND((M11-J11)/J11,4),0))</f>
        <v>0</v>
      </c>
      <c r="O11" s="36"/>
      <c r="P11" s="1">
        <v>0</v>
      </c>
      <c r="Q11" s="2">
        <f t="shared" ref="Q11:Q14" si="4">(IFERROR(ROUND((P11-M11)/M11,4),0))</f>
        <v>0</v>
      </c>
      <c r="R11" s="36"/>
      <c r="S11" s="1">
        <v>0</v>
      </c>
      <c r="T11" s="2">
        <f t="shared" ref="T11:T14" si="5">(IFERROR(ROUND((S11-P11)/P11,4),0))</f>
        <v>0</v>
      </c>
      <c r="U11" s="37"/>
    </row>
    <row r="12" spans="1:21" ht="38.25" x14ac:dyDescent="0.2">
      <c r="A12" s="34" t="s">
        <v>13</v>
      </c>
      <c r="B12" s="35" t="s">
        <v>14</v>
      </c>
      <c r="C12" s="1">
        <v>62713.73</v>
      </c>
      <c r="D12" s="1">
        <v>30686.47</v>
      </c>
      <c r="E12" s="2">
        <f t="shared" si="0"/>
        <v>-0.51070000000000004</v>
      </c>
      <c r="F12" s="37" t="s">
        <v>54</v>
      </c>
      <c r="G12" s="1">
        <v>42551.91</v>
      </c>
      <c r="H12" s="2">
        <f t="shared" si="1"/>
        <v>0.38669999999999999</v>
      </c>
      <c r="I12" s="5" t="s">
        <v>54</v>
      </c>
      <c r="J12" s="1">
        <v>36234.080000000002</v>
      </c>
      <c r="K12" s="2">
        <f t="shared" si="2"/>
        <v>-0.14849999999999999</v>
      </c>
      <c r="L12" s="37" t="s">
        <v>54</v>
      </c>
      <c r="M12" s="1">
        <v>35970.949999999997</v>
      </c>
      <c r="N12" s="2">
        <f t="shared" si="3"/>
        <v>-7.3000000000000001E-3</v>
      </c>
      <c r="O12" s="5"/>
      <c r="P12" s="1">
        <v>41458.699999999997</v>
      </c>
      <c r="Q12" s="2">
        <f t="shared" si="4"/>
        <v>0.15260000000000001</v>
      </c>
      <c r="R12" s="3" t="s">
        <v>54</v>
      </c>
      <c r="S12" s="1">
        <v>22652.17</v>
      </c>
      <c r="T12" s="2">
        <f t="shared" si="5"/>
        <v>-0.4536</v>
      </c>
      <c r="U12" s="36" t="s">
        <v>54</v>
      </c>
    </row>
    <row r="13" spans="1:21" ht="63.75" x14ac:dyDescent="0.2">
      <c r="A13" s="34" t="s">
        <v>15</v>
      </c>
      <c r="B13" s="35" t="s">
        <v>16</v>
      </c>
      <c r="C13" s="1">
        <v>276972.96999999997</v>
      </c>
      <c r="D13" s="1">
        <v>205641.07</v>
      </c>
      <c r="E13" s="2">
        <f t="shared" si="0"/>
        <v>-0.25750000000000001</v>
      </c>
      <c r="F13" s="37" t="s">
        <v>70</v>
      </c>
      <c r="G13" s="1">
        <v>223652.04</v>
      </c>
      <c r="H13" s="2">
        <f t="shared" si="1"/>
        <v>8.7599999999999997E-2</v>
      </c>
      <c r="I13" s="3"/>
      <c r="J13" s="1">
        <v>152834.26999999999</v>
      </c>
      <c r="K13" s="2">
        <f t="shared" si="2"/>
        <v>-0.31659999999999999</v>
      </c>
      <c r="L13" s="37" t="s">
        <v>67</v>
      </c>
      <c r="M13" s="1">
        <v>140816.98000000001</v>
      </c>
      <c r="N13" s="2">
        <f t="shared" si="3"/>
        <v>-7.8600000000000003E-2</v>
      </c>
      <c r="O13" s="3"/>
      <c r="P13" s="1">
        <v>243389.32</v>
      </c>
      <c r="Q13" s="2">
        <f t="shared" si="4"/>
        <v>0.72840000000000005</v>
      </c>
      <c r="R13" s="3" t="s">
        <v>58</v>
      </c>
      <c r="S13" s="1">
        <v>357909.38</v>
      </c>
      <c r="T13" s="2">
        <f t="shared" si="5"/>
        <v>0.47049999999999997</v>
      </c>
      <c r="U13" s="36" t="s">
        <v>59</v>
      </c>
    </row>
    <row r="14" spans="1:21" ht="15.95" customHeight="1" x14ac:dyDescent="0.2">
      <c r="A14" s="38"/>
      <c r="B14" s="35" t="s">
        <v>17</v>
      </c>
      <c r="C14" s="6">
        <v>339686.69999999995</v>
      </c>
      <c r="D14" s="6">
        <v>236327.54</v>
      </c>
      <c r="E14" s="2">
        <f t="shared" si="0"/>
        <v>-0.30430000000000001</v>
      </c>
      <c r="F14" s="37"/>
      <c r="G14" s="6">
        <v>266203.95</v>
      </c>
      <c r="H14" s="2">
        <f t="shared" si="1"/>
        <v>0.12640000000000001</v>
      </c>
      <c r="I14" s="3"/>
      <c r="J14" s="6">
        <v>189068.34999999998</v>
      </c>
      <c r="K14" s="2">
        <f t="shared" si="2"/>
        <v>-0.2898</v>
      </c>
      <c r="L14" s="37"/>
      <c r="M14" s="6">
        <v>176787.93</v>
      </c>
      <c r="N14" s="2">
        <f t="shared" si="3"/>
        <v>-6.5000000000000002E-2</v>
      </c>
      <c r="O14" s="3"/>
      <c r="P14" s="6">
        <v>284848.02</v>
      </c>
      <c r="Q14" s="2">
        <f t="shared" si="4"/>
        <v>0.61119999999999997</v>
      </c>
      <c r="R14" s="3"/>
      <c r="S14" s="6">
        <v>380561.55</v>
      </c>
      <c r="T14" s="2">
        <f t="shared" si="5"/>
        <v>0.33600000000000002</v>
      </c>
      <c r="U14" s="36"/>
    </row>
    <row r="15" spans="1:21" ht="15.95" customHeight="1" x14ac:dyDescent="0.2">
      <c r="A15" s="27"/>
      <c r="E15" s="7"/>
      <c r="H15" s="7"/>
      <c r="I15" s="8"/>
      <c r="K15" s="7"/>
      <c r="N15" s="7"/>
      <c r="O15" s="8"/>
      <c r="Q15" s="7"/>
      <c r="R15" s="8"/>
      <c r="T15" s="7"/>
    </row>
    <row r="16" spans="1:21" ht="15.95" hidden="1" customHeight="1" outlineLevel="1" x14ac:dyDescent="0.2">
      <c r="A16" s="39" t="s">
        <v>18</v>
      </c>
      <c r="B16" s="40"/>
      <c r="C16" s="40"/>
      <c r="D16" s="40"/>
      <c r="E16" s="7"/>
      <c r="F16" s="41"/>
      <c r="G16" s="40"/>
      <c r="H16" s="7"/>
      <c r="I16" s="8"/>
      <c r="J16" s="40"/>
      <c r="K16" s="7"/>
      <c r="L16" s="41"/>
      <c r="M16" s="40"/>
      <c r="N16" s="7"/>
      <c r="O16" s="8"/>
      <c r="P16" s="40"/>
      <c r="Q16" s="7"/>
      <c r="R16" s="8"/>
      <c r="S16" s="40"/>
      <c r="T16" s="7"/>
      <c r="U16" s="42"/>
    </row>
    <row r="17" spans="1:21" ht="16.899999999999999" hidden="1" customHeight="1" outlineLevel="1" x14ac:dyDescent="0.2">
      <c r="A17" s="34" t="s">
        <v>19</v>
      </c>
      <c r="B17" s="35" t="s">
        <v>20</v>
      </c>
      <c r="C17" s="1">
        <v>0</v>
      </c>
      <c r="D17" s="1">
        <v>0</v>
      </c>
      <c r="E17" s="2">
        <f t="shared" ref="E17:E25" si="6">IFERROR(ROUND((D17-C17)/C17,4),0)</f>
        <v>0</v>
      </c>
      <c r="F17" s="37"/>
      <c r="G17" s="1">
        <v>0</v>
      </c>
      <c r="H17" s="2">
        <f t="shared" ref="H17:H25" si="7">IFERROR(ROUND((G17-D17)/D17,4),0)</f>
        <v>0</v>
      </c>
      <c r="I17" s="3"/>
      <c r="J17" s="1">
        <v>0</v>
      </c>
      <c r="K17" s="2">
        <f t="shared" ref="K17:K25" si="8">IFERROR(ROUND((J17-G17)/G17,4),0)</f>
        <v>0</v>
      </c>
      <c r="L17" s="37"/>
      <c r="M17" s="1">
        <v>0</v>
      </c>
      <c r="N17" s="2">
        <f t="shared" ref="N17:N25" si="9">(IFERROR(ROUND((M17-J17)/J17,4),0))</f>
        <v>0</v>
      </c>
      <c r="O17" s="3"/>
      <c r="P17" s="1">
        <v>0</v>
      </c>
      <c r="Q17" s="2">
        <f t="shared" ref="Q17:Q25" si="10">(IFERROR(ROUND((P17-M17)/M17,4),0))</f>
        <v>0</v>
      </c>
      <c r="R17" s="3"/>
      <c r="S17" s="1">
        <v>0</v>
      </c>
      <c r="T17" s="2">
        <f t="shared" ref="T17:T25" si="11">(IFERROR(ROUND((S17-P17)/P17,4),0))</f>
        <v>0</v>
      </c>
      <c r="U17" s="36"/>
    </row>
    <row r="18" spans="1:21" hidden="1" outlineLevel="1" x14ac:dyDescent="0.2">
      <c r="A18" s="34" t="s">
        <v>21</v>
      </c>
      <c r="B18" s="35" t="s">
        <v>22</v>
      </c>
      <c r="C18" s="1">
        <v>0</v>
      </c>
      <c r="D18" s="1">
        <v>0</v>
      </c>
      <c r="E18" s="2">
        <f t="shared" si="6"/>
        <v>0</v>
      </c>
      <c r="F18" s="36"/>
      <c r="G18" s="1">
        <v>0</v>
      </c>
      <c r="H18" s="2">
        <f t="shared" si="7"/>
        <v>0</v>
      </c>
      <c r="I18" s="3"/>
      <c r="J18" s="1">
        <v>0</v>
      </c>
      <c r="K18" s="2">
        <f t="shared" si="8"/>
        <v>0</v>
      </c>
      <c r="L18" s="36"/>
      <c r="M18" s="1">
        <v>0</v>
      </c>
      <c r="N18" s="2">
        <f t="shared" si="9"/>
        <v>0</v>
      </c>
      <c r="O18" s="3"/>
      <c r="P18" s="1">
        <v>0</v>
      </c>
      <c r="Q18" s="2">
        <f t="shared" si="10"/>
        <v>0</v>
      </c>
      <c r="R18" s="36"/>
      <c r="S18" s="1">
        <v>0</v>
      </c>
      <c r="T18" s="2">
        <f t="shared" si="11"/>
        <v>0</v>
      </c>
      <c r="U18" s="36"/>
    </row>
    <row r="19" spans="1:21" hidden="1" outlineLevel="1" x14ac:dyDescent="0.2">
      <c r="A19" s="34" t="s">
        <v>23</v>
      </c>
      <c r="B19" s="35" t="s">
        <v>24</v>
      </c>
      <c r="C19" s="1">
        <v>0</v>
      </c>
      <c r="D19" s="1">
        <v>0</v>
      </c>
      <c r="E19" s="2">
        <f t="shared" si="6"/>
        <v>0</v>
      </c>
      <c r="F19" s="37"/>
      <c r="G19" s="1">
        <v>0</v>
      </c>
      <c r="H19" s="2">
        <f t="shared" si="7"/>
        <v>0</v>
      </c>
      <c r="I19" s="9"/>
      <c r="J19" s="1">
        <v>0</v>
      </c>
      <c r="K19" s="2">
        <f t="shared" si="8"/>
        <v>0</v>
      </c>
      <c r="L19" s="37"/>
      <c r="M19" s="1">
        <v>0</v>
      </c>
      <c r="N19" s="2">
        <f t="shared" si="9"/>
        <v>0</v>
      </c>
      <c r="O19" s="9"/>
      <c r="P19" s="1">
        <v>0</v>
      </c>
      <c r="Q19" s="2">
        <f t="shared" si="10"/>
        <v>0</v>
      </c>
      <c r="R19" s="3"/>
      <c r="S19" s="1">
        <v>0</v>
      </c>
      <c r="T19" s="2">
        <f t="shared" si="11"/>
        <v>0</v>
      </c>
      <c r="U19" s="37"/>
    </row>
    <row r="20" spans="1:21" ht="15.95" hidden="1" customHeight="1" outlineLevel="1" x14ac:dyDescent="0.2">
      <c r="A20" s="34" t="s">
        <v>25</v>
      </c>
      <c r="B20" s="35" t="s">
        <v>26</v>
      </c>
      <c r="C20" s="1">
        <v>0</v>
      </c>
      <c r="D20" s="1">
        <v>0</v>
      </c>
      <c r="E20" s="2">
        <f t="shared" si="6"/>
        <v>0</v>
      </c>
      <c r="F20" s="37"/>
      <c r="G20" s="1">
        <v>0</v>
      </c>
      <c r="H20" s="2">
        <f t="shared" si="7"/>
        <v>0</v>
      </c>
      <c r="I20" s="3"/>
      <c r="J20" s="1">
        <v>0</v>
      </c>
      <c r="K20" s="2">
        <f t="shared" si="8"/>
        <v>0</v>
      </c>
      <c r="L20" s="37"/>
      <c r="M20" s="1">
        <v>0</v>
      </c>
      <c r="N20" s="2">
        <f t="shared" si="9"/>
        <v>0</v>
      </c>
      <c r="O20" s="3"/>
      <c r="P20" s="1">
        <v>0</v>
      </c>
      <c r="Q20" s="2">
        <f t="shared" si="10"/>
        <v>0</v>
      </c>
      <c r="R20" s="3"/>
      <c r="S20" s="1">
        <v>0</v>
      </c>
      <c r="T20" s="2">
        <f t="shared" si="11"/>
        <v>0</v>
      </c>
      <c r="U20" s="37"/>
    </row>
    <row r="21" spans="1:21" hidden="1" outlineLevel="1" x14ac:dyDescent="0.2">
      <c r="A21" s="34" t="s">
        <v>27</v>
      </c>
      <c r="B21" s="35" t="s">
        <v>28</v>
      </c>
      <c r="C21" s="1">
        <v>0</v>
      </c>
      <c r="D21" s="1">
        <v>0</v>
      </c>
      <c r="E21" s="2">
        <f t="shared" si="6"/>
        <v>0</v>
      </c>
      <c r="F21" s="37"/>
      <c r="G21" s="1">
        <v>0</v>
      </c>
      <c r="H21" s="2">
        <f t="shared" si="7"/>
        <v>0</v>
      </c>
      <c r="I21" s="3"/>
      <c r="J21" s="1">
        <v>0</v>
      </c>
      <c r="K21" s="2">
        <f t="shared" si="8"/>
        <v>0</v>
      </c>
      <c r="L21" s="37"/>
      <c r="M21" s="1">
        <v>0</v>
      </c>
      <c r="N21" s="2">
        <f t="shared" si="9"/>
        <v>0</v>
      </c>
      <c r="O21" s="3"/>
      <c r="P21" s="1">
        <v>0</v>
      </c>
      <c r="Q21" s="2">
        <f t="shared" si="10"/>
        <v>0</v>
      </c>
      <c r="R21" s="3"/>
      <c r="S21" s="1">
        <v>0</v>
      </c>
      <c r="T21" s="2">
        <f t="shared" si="11"/>
        <v>0</v>
      </c>
      <c r="U21" s="36"/>
    </row>
    <row r="22" spans="1:21" hidden="1" outlineLevel="1" x14ac:dyDescent="0.2">
      <c r="A22" s="34" t="s">
        <v>29</v>
      </c>
      <c r="B22" s="35" t="s">
        <v>30</v>
      </c>
      <c r="C22" s="1">
        <v>0</v>
      </c>
      <c r="D22" s="1">
        <v>0</v>
      </c>
      <c r="E22" s="2">
        <f t="shared" si="6"/>
        <v>0</v>
      </c>
      <c r="F22" s="36"/>
      <c r="G22" s="1">
        <v>0</v>
      </c>
      <c r="H22" s="2">
        <f t="shared" si="7"/>
        <v>0</v>
      </c>
      <c r="I22" s="10"/>
      <c r="J22" s="1">
        <v>0</v>
      </c>
      <c r="K22" s="2">
        <f t="shared" si="8"/>
        <v>0</v>
      </c>
      <c r="L22" s="36"/>
      <c r="M22" s="1">
        <v>0</v>
      </c>
      <c r="N22" s="2">
        <f t="shared" si="9"/>
        <v>0</v>
      </c>
      <c r="O22" s="10"/>
      <c r="P22" s="1">
        <v>0</v>
      </c>
      <c r="Q22" s="2">
        <f t="shared" si="10"/>
        <v>0</v>
      </c>
      <c r="R22" s="3"/>
      <c r="S22" s="1">
        <v>0</v>
      </c>
      <c r="T22" s="2">
        <f t="shared" si="11"/>
        <v>0</v>
      </c>
      <c r="U22" s="36"/>
    </row>
    <row r="23" spans="1:21" hidden="1" outlineLevel="1" x14ac:dyDescent="0.2">
      <c r="A23" s="34" t="s">
        <v>13</v>
      </c>
      <c r="B23" s="35" t="s">
        <v>14</v>
      </c>
      <c r="C23" s="1">
        <v>0</v>
      </c>
      <c r="D23" s="1">
        <v>0</v>
      </c>
      <c r="E23" s="2">
        <f t="shared" si="6"/>
        <v>0</v>
      </c>
      <c r="F23" s="37"/>
      <c r="G23" s="1">
        <v>0</v>
      </c>
      <c r="H23" s="2">
        <f t="shared" si="7"/>
        <v>0</v>
      </c>
      <c r="I23" s="3"/>
      <c r="J23" s="1">
        <v>0</v>
      </c>
      <c r="K23" s="2">
        <f t="shared" si="8"/>
        <v>0</v>
      </c>
      <c r="L23" s="37"/>
      <c r="M23" s="1">
        <v>0</v>
      </c>
      <c r="N23" s="2">
        <f t="shared" si="9"/>
        <v>0</v>
      </c>
      <c r="O23" s="3"/>
      <c r="P23" s="1">
        <v>0</v>
      </c>
      <c r="Q23" s="2">
        <f t="shared" si="10"/>
        <v>0</v>
      </c>
      <c r="R23" s="3"/>
      <c r="S23" s="1">
        <v>0</v>
      </c>
      <c r="T23" s="2">
        <f t="shared" si="11"/>
        <v>0</v>
      </c>
      <c r="U23" s="36"/>
    </row>
    <row r="24" spans="1:21" ht="62.65" hidden="1" customHeight="1" outlineLevel="1" x14ac:dyDescent="0.2">
      <c r="A24" s="34" t="s">
        <v>15</v>
      </c>
      <c r="B24" s="35" t="s">
        <v>16</v>
      </c>
      <c r="C24" s="1">
        <v>0</v>
      </c>
      <c r="D24" s="1">
        <v>0</v>
      </c>
      <c r="E24" s="2">
        <f t="shared" si="6"/>
        <v>0</v>
      </c>
      <c r="F24" s="37"/>
      <c r="G24" s="1">
        <v>0</v>
      </c>
      <c r="H24" s="2">
        <f t="shared" si="7"/>
        <v>0</v>
      </c>
      <c r="I24" s="9"/>
      <c r="J24" s="1">
        <v>0</v>
      </c>
      <c r="K24" s="2">
        <f t="shared" si="8"/>
        <v>0</v>
      </c>
      <c r="L24" s="37"/>
      <c r="M24" s="1">
        <v>0</v>
      </c>
      <c r="N24" s="2">
        <f t="shared" si="9"/>
        <v>0</v>
      </c>
      <c r="O24" s="9"/>
      <c r="P24" s="1">
        <v>0</v>
      </c>
      <c r="Q24" s="2">
        <f t="shared" si="10"/>
        <v>0</v>
      </c>
      <c r="R24" s="3"/>
      <c r="S24" s="1">
        <v>0</v>
      </c>
      <c r="T24" s="2">
        <f t="shared" si="11"/>
        <v>0</v>
      </c>
      <c r="U24" s="36"/>
    </row>
    <row r="25" spans="1:21" ht="15.6" hidden="1" customHeight="1" outlineLevel="1" x14ac:dyDescent="0.2">
      <c r="A25" s="38"/>
      <c r="B25" s="35" t="s">
        <v>31</v>
      </c>
      <c r="C25" s="6">
        <v>0</v>
      </c>
      <c r="D25" s="6">
        <v>0</v>
      </c>
      <c r="E25" s="2">
        <f t="shared" si="6"/>
        <v>0</v>
      </c>
      <c r="F25" s="37"/>
      <c r="G25" s="6">
        <v>0</v>
      </c>
      <c r="H25" s="2">
        <f t="shared" si="7"/>
        <v>0</v>
      </c>
      <c r="I25" s="3"/>
      <c r="J25" s="6">
        <v>0</v>
      </c>
      <c r="K25" s="2">
        <f t="shared" si="8"/>
        <v>0</v>
      </c>
      <c r="L25" s="37"/>
      <c r="M25" s="6">
        <v>0</v>
      </c>
      <c r="N25" s="2">
        <f t="shared" si="9"/>
        <v>0</v>
      </c>
      <c r="O25" s="3"/>
      <c r="P25" s="6">
        <v>0</v>
      </c>
      <c r="Q25" s="2">
        <f t="shared" si="10"/>
        <v>0</v>
      </c>
      <c r="R25" s="3"/>
      <c r="S25" s="6">
        <v>0</v>
      </c>
      <c r="T25" s="2">
        <f t="shared" si="11"/>
        <v>0</v>
      </c>
      <c r="U25" s="43"/>
    </row>
    <row r="26" spans="1:21" ht="15.95" hidden="1" customHeight="1" outlineLevel="1" x14ac:dyDescent="0.2">
      <c r="A26" s="25"/>
    </row>
    <row r="27" spans="1:21" ht="15.95" hidden="1" customHeight="1" outlineLevel="1" x14ac:dyDescent="0.2">
      <c r="A27" s="44" t="s">
        <v>32</v>
      </c>
      <c r="B27" s="45"/>
      <c r="C27" s="45"/>
      <c r="D27" s="45"/>
      <c r="E27" s="46"/>
      <c r="F27" s="47"/>
      <c r="G27" s="45"/>
      <c r="H27" s="46"/>
      <c r="I27" s="36"/>
      <c r="J27" s="45"/>
      <c r="K27" s="46"/>
      <c r="L27" s="47"/>
      <c r="M27" s="45"/>
      <c r="N27" s="46"/>
      <c r="O27" s="36"/>
      <c r="P27" s="45"/>
      <c r="Q27" s="46"/>
      <c r="R27" s="36"/>
      <c r="S27" s="45"/>
      <c r="T27" s="46"/>
      <c r="U27" s="36"/>
    </row>
    <row r="28" spans="1:21" hidden="1" outlineLevel="1" x14ac:dyDescent="0.2">
      <c r="A28" s="48">
        <v>506153</v>
      </c>
      <c r="B28" s="35" t="s">
        <v>33</v>
      </c>
      <c r="C28" s="1">
        <v>0</v>
      </c>
      <c r="D28" s="1">
        <v>0</v>
      </c>
      <c r="E28" s="2">
        <f t="shared" ref="E28:E29" si="12">IFERROR(ROUND((D28-C28)/C28,4),0)</f>
        <v>0</v>
      </c>
      <c r="F28" s="37"/>
      <c r="G28" s="1">
        <v>0</v>
      </c>
      <c r="H28" s="2">
        <f t="shared" ref="H28:H29" si="13">IFERROR(ROUND((G28-D28)/D28,4),0)</f>
        <v>0</v>
      </c>
      <c r="I28" s="36"/>
      <c r="J28" s="1">
        <v>0</v>
      </c>
      <c r="K28" s="2">
        <f t="shared" ref="K28:K29" si="14">IFERROR(ROUND((J28-G28)/G28,4),0)</f>
        <v>0</v>
      </c>
      <c r="L28" s="37"/>
      <c r="M28" s="1">
        <v>0</v>
      </c>
      <c r="N28" s="2">
        <f t="shared" ref="N28:N29" si="15">IFERROR(ROUND((M28-J28)/J28,4),0)</f>
        <v>0</v>
      </c>
      <c r="O28" s="36"/>
      <c r="P28" s="1">
        <v>0</v>
      </c>
      <c r="Q28" s="2">
        <f t="shared" ref="Q28:Q29" si="16">IFERROR(ROUND((P28-M28)/M28,4),0)</f>
        <v>0</v>
      </c>
      <c r="R28" s="36"/>
      <c r="S28" s="1">
        <v>0</v>
      </c>
      <c r="T28" s="2">
        <f t="shared" ref="T28:T29" si="17">IFERROR(ROUND((S28-P28)/P28,4),0)</f>
        <v>0</v>
      </c>
      <c r="U28" s="36"/>
    </row>
    <row r="29" spans="1:21" ht="15.95" hidden="1" customHeight="1" outlineLevel="1" x14ac:dyDescent="0.2">
      <c r="A29" s="38"/>
      <c r="B29" s="35" t="s">
        <v>34</v>
      </c>
      <c r="C29" s="6">
        <v>0</v>
      </c>
      <c r="D29" s="6">
        <v>0</v>
      </c>
      <c r="E29" s="2">
        <f t="shared" si="12"/>
        <v>0</v>
      </c>
      <c r="F29" s="37"/>
      <c r="G29" s="6">
        <v>0</v>
      </c>
      <c r="H29" s="2">
        <f t="shared" si="13"/>
        <v>0</v>
      </c>
      <c r="I29" s="3"/>
      <c r="J29" s="6">
        <v>0</v>
      </c>
      <c r="K29" s="2">
        <f t="shared" si="14"/>
        <v>0</v>
      </c>
      <c r="L29" s="37"/>
      <c r="M29" s="6">
        <v>0</v>
      </c>
      <c r="N29" s="2">
        <f t="shared" si="15"/>
        <v>0</v>
      </c>
      <c r="O29" s="3"/>
      <c r="P29" s="6">
        <v>0</v>
      </c>
      <c r="Q29" s="2">
        <f t="shared" si="16"/>
        <v>0</v>
      </c>
      <c r="R29" s="3"/>
      <c r="S29" s="6">
        <v>0</v>
      </c>
      <c r="T29" s="2">
        <f t="shared" si="17"/>
        <v>0</v>
      </c>
      <c r="U29" s="43"/>
    </row>
    <row r="30" spans="1:21" ht="15.95" hidden="1" customHeight="1" outlineLevel="1" x14ac:dyDescent="0.2">
      <c r="A30" s="38"/>
      <c r="B30" s="35"/>
      <c r="C30" s="6"/>
      <c r="D30" s="6"/>
      <c r="E30" s="2"/>
      <c r="F30" s="37"/>
      <c r="G30" s="6"/>
      <c r="H30" s="2"/>
      <c r="I30" s="3"/>
      <c r="J30" s="6"/>
      <c r="K30" s="2"/>
      <c r="L30" s="37"/>
      <c r="M30" s="6"/>
      <c r="N30" s="2"/>
      <c r="O30" s="3"/>
      <c r="P30" s="6"/>
      <c r="Q30" s="2"/>
      <c r="R30" s="3"/>
      <c r="S30" s="6"/>
      <c r="T30" s="2"/>
      <c r="U30" s="43"/>
    </row>
    <row r="31" spans="1:21" ht="15.95" customHeight="1" collapsed="1" x14ac:dyDescent="0.2">
      <c r="A31" s="44" t="s">
        <v>39</v>
      </c>
      <c r="B31" s="45"/>
      <c r="C31" s="6"/>
      <c r="D31" s="6"/>
      <c r="E31" s="2"/>
      <c r="F31" s="37"/>
      <c r="G31" s="6"/>
      <c r="H31" s="2"/>
      <c r="I31" s="3"/>
      <c r="J31" s="6"/>
      <c r="K31" s="2"/>
      <c r="L31" s="37"/>
      <c r="M31" s="6"/>
      <c r="N31" s="2"/>
      <c r="O31" s="3"/>
      <c r="P31" s="6"/>
      <c r="Q31" s="2"/>
      <c r="R31" s="3"/>
      <c r="S31" s="6"/>
      <c r="T31" s="2"/>
      <c r="U31" s="43"/>
    </row>
    <row r="32" spans="1:21" ht="61.5" customHeight="1" x14ac:dyDescent="0.2">
      <c r="A32" s="34" t="s">
        <v>40</v>
      </c>
      <c r="B32" s="35" t="s">
        <v>44</v>
      </c>
      <c r="C32" s="1">
        <v>0</v>
      </c>
      <c r="D32" s="1">
        <v>0</v>
      </c>
      <c r="E32" s="2">
        <f t="shared" ref="E32" si="18">IFERROR(ROUND((D32-C32)/C32,4),0)</f>
        <v>0</v>
      </c>
      <c r="F32" s="37"/>
      <c r="G32" s="1">
        <v>23808.28</v>
      </c>
      <c r="H32" s="2">
        <f t="shared" ref="H32:H35" si="19">IFERROR(ROUND((G32-D32)/D32,4),0)</f>
        <v>0</v>
      </c>
      <c r="I32" s="3"/>
      <c r="J32" s="1">
        <v>594.61</v>
      </c>
      <c r="K32" s="2">
        <f t="shared" ref="K32:K35" si="20">IFERROR(ROUND((J32-G32)/G32,4),0)</f>
        <v>-0.97499999999999998</v>
      </c>
      <c r="L32" s="37" t="s">
        <v>60</v>
      </c>
      <c r="M32" s="1">
        <v>32590.92</v>
      </c>
      <c r="N32" s="2">
        <f t="shared" ref="N32:N35" si="21">IFERROR(ROUND((M32-J32)/J32,4),0)</f>
        <v>53.810600000000001</v>
      </c>
      <c r="O32" s="3" t="s">
        <v>66</v>
      </c>
      <c r="P32" s="1">
        <v>48682.84</v>
      </c>
      <c r="Q32" s="2">
        <f t="shared" ref="Q32:Q35" si="22">IFERROR(ROUND((P32-M32)/M32,4),0)</f>
        <v>0.49380000000000002</v>
      </c>
      <c r="R32" s="3" t="s">
        <v>62</v>
      </c>
      <c r="S32" s="1">
        <v>35816.559999999998</v>
      </c>
      <c r="T32" s="2">
        <f t="shared" ref="T32:T35" si="23">IFERROR(ROUND((S32-P32)/P32,4),0)</f>
        <v>-0.26429999999999998</v>
      </c>
      <c r="U32" s="43" t="s">
        <v>61</v>
      </c>
    </row>
    <row r="33" spans="1:21" ht="38.25" x14ac:dyDescent="0.2">
      <c r="A33" s="49" t="s">
        <v>41</v>
      </c>
      <c r="B33" s="35" t="s">
        <v>45</v>
      </c>
      <c r="C33" s="1">
        <v>43817.82</v>
      </c>
      <c r="D33" s="1">
        <v>40991.4</v>
      </c>
      <c r="E33" s="2">
        <f t="shared" ref="E33:E35" si="24">IFERROR(ROUND((D33-C33)/C33,4),0)</f>
        <v>-6.4500000000000002E-2</v>
      </c>
      <c r="F33" s="37"/>
      <c r="G33" s="1">
        <v>36924.410000000003</v>
      </c>
      <c r="H33" s="2">
        <f t="shared" si="19"/>
        <v>-9.9199999999999997E-2</v>
      </c>
      <c r="I33" s="3"/>
      <c r="J33" s="1">
        <v>30718.46</v>
      </c>
      <c r="K33" s="2">
        <f t="shared" si="20"/>
        <v>-0.1681</v>
      </c>
      <c r="L33" s="37" t="s">
        <v>55</v>
      </c>
      <c r="M33" s="1">
        <v>48767.05</v>
      </c>
      <c r="N33" s="2">
        <f t="shared" si="21"/>
        <v>0.58750000000000002</v>
      </c>
      <c r="O33" s="3" t="s">
        <v>56</v>
      </c>
      <c r="P33" s="1">
        <v>66348.25</v>
      </c>
      <c r="Q33" s="2">
        <f t="shared" si="22"/>
        <v>0.36049999999999999</v>
      </c>
      <c r="R33" s="3" t="s">
        <v>57</v>
      </c>
      <c r="S33" s="1">
        <v>60732.08</v>
      </c>
      <c r="T33" s="2">
        <f t="shared" si="23"/>
        <v>-8.4599999999999995E-2</v>
      </c>
      <c r="U33" s="43"/>
    </row>
    <row r="34" spans="1:21" ht="73.5" customHeight="1" x14ac:dyDescent="0.2">
      <c r="A34" s="49" t="s">
        <v>42</v>
      </c>
      <c r="B34" s="35" t="s">
        <v>46</v>
      </c>
      <c r="C34" s="1">
        <v>6866.65</v>
      </c>
      <c r="D34" s="1">
        <v>30323.08</v>
      </c>
      <c r="E34" s="2">
        <f t="shared" si="24"/>
        <v>3.4159999999999999</v>
      </c>
      <c r="F34" s="37" t="s">
        <v>71</v>
      </c>
      <c r="G34" s="1">
        <v>21187.46</v>
      </c>
      <c r="H34" s="2">
        <f t="shared" si="19"/>
        <v>-0.30130000000000001</v>
      </c>
      <c r="I34" s="3" t="s">
        <v>72</v>
      </c>
      <c r="J34" s="1">
        <v>3141.75</v>
      </c>
      <c r="K34" s="2">
        <f t="shared" si="20"/>
        <v>-0.85170000000000001</v>
      </c>
      <c r="L34" s="37" t="s">
        <v>63</v>
      </c>
      <c r="M34" s="1">
        <v>11839.9</v>
      </c>
      <c r="N34" s="2">
        <f t="shared" si="21"/>
        <v>2.7686000000000002</v>
      </c>
      <c r="O34" s="3" t="s">
        <v>64</v>
      </c>
      <c r="P34" s="1">
        <v>22038.92</v>
      </c>
      <c r="Q34" s="2">
        <f t="shared" si="22"/>
        <v>0.86140000000000005</v>
      </c>
      <c r="R34" s="3" t="s">
        <v>65</v>
      </c>
      <c r="S34" s="1">
        <v>20844.759999999998</v>
      </c>
      <c r="T34" s="2">
        <f t="shared" si="23"/>
        <v>-5.4199999999999998E-2</v>
      </c>
      <c r="U34" s="43"/>
    </row>
    <row r="35" spans="1:21" ht="15.95" customHeight="1" x14ac:dyDescent="0.2">
      <c r="A35" s="38"/>
      <c r="B35" s="35" t="s">
        <v>43</v>
      </c>
      <c r="C35" s="6">
        <v>50684.47</v>
      </c>
      <c r="D35" s="6">
        <v>71314.48000000001</v>
      </c>
      <c r="E35" s="2">
        <f t="shared" si="24"/>
        <v>0.40699999999999997</v>
      </c>
      <c r="F35" s="37"/>
      <c r="G35" s="6">
        <v>81920.149999999994</v>
      </c>
      <c r="H35" s="2">
        <f t="shared" si="19"/>
        <v>0.1487</v>
      </c>
      <c r="I35" s="3"/>
      <c r="J35" s="6">
        <v>34454.82</v>
      </c>
      <c r="K35" s="2">
        <f t="shared" si="20"/>
        <v>-0.57940000000000003</v>
      </c>
      <c r="L35" s="37"/>
      <c r="M35" s="6">
        <v>93197.87</v>
      </c>
      <c r="N35" s="2">
        <f t="shared" si="21"/>
        <v>1.7049000000000001</v>
      </c>
      <c r="O35" s="3"/>
      <c r="P35" s="6">
        <v>137070.01</v>
      </c>
      <c r="Q35" s="2">
        <f t="shared" si="22"/>
        <v>0.47070000000000001</v>
      </c>
      <c r="R35" s="3"/>
      <c r="S35" s="6">
        <v>117393.4</v>
      </c>
      <c r="T35" s="2">
        <f t="shared" si="23"/>
        <v>-0.14360000000000001</v>
      </c>
      <c r="U35" s="43"/>
    </row>
    <row r="36" spans="1:21" x14ac:dyDescent="0.2">
      <c r="A36" s="50"/>
      <c r="B36" s="46"/>
      <c r="C36" s="46"/>
      <c r="D36" s="46"/>
      <c r="E36" s="46"/>
      <c r="F36" s="36"/>
      <c r="G36" s="46"/>
      <c r="H36" s="46"/>
      <c r="I36" s="36"/>
      <c r="J36" s="46"/>
      <c r="K36" s="46"/>
      <c r="L36" s="36"/>
      <c r="M36" s="46"/>
      <c r="N36" s="46"/>
      <c r="O36" s="36"/>
      <c r="P36" s="46"/>
      <c r="Q36" s="46"/>
      <c r="R36" s="36"/>
      <c r="S36" s="46"/>
      <c r="T36" s="46"/>
      <c r="U36" s="36"/>
    </row>
    <row r="37" spans="1:21" ht="15.95" customHeight="1" x14ac:dyDescent="0.2">
      <c r="A37" s="38"/>
      <c r="B37" s="35" t="s">
        <v>35</v>
      </c>
      <c r="C37" s="6">
        <v>390371.17</v>
      </c>
      <c r="D37" s="6">
        <v>307642.02</v>
      </c>
      <c r="E37" s="2">
        <f t="shared" ref="E37" si="25">IFERROR(ROUND((D37-C37)/C37,4),0)</f>
        <v>-0.21190000000000001</v>
      </c>
      <c r="F37" s="37"/>
      <c r="G37" s="6">
        <v>348124.10000000003</v>
      </c>
      <c r="H37" s="2">
        <f t="shared" ref="H37" si="26">IFERROR(ROUND((G37-D37)/D37,4),0)</f>
        <v>0.13159999999999999</v>
      </c>
      <c r="I37" s="3"/>
      <c r="J37" s="6">
        <v>223523.16999999995</v>
      </c>
      <c r="K37" s="2">
        <f t="shared" ref="K37" si="27">IFERROR(ROUND((J37-G37)/G37,4),0)</f>
        <v>-0.3579</v>
      </c>
      <c r="L37" s="37"/>
      <c r="M37" s="6">
        <v>269985.8</v>
      </c>
      <c r="N37" s="2">
        <f t="shared" ref="N37" si="28">IFERROR(ROUND((M37-J37)/J37,4),0)</f>
        <v>0.2079</v>
      </c>
      <c r="O37" s="3"/>
      <c r="P37" s="6">
        <v>421918.02999999997</v>
      </c>
      <c r="Q37" s="2">
        <f t="shared" ref="Q37" si="29">IFERROR(ROUND((P37-M37)/M37,4),0)</f>
        <v>0.56269999999999998</v>
      </c>
      <c r="R37" s="3"/>
      <c r="S37" s="6">
        <v>497954.95</v>
      </c>
      <c r="T37" s="2">
        <f t="shared" ref="T37" si="30">IFERROR(ROUND((S37-P37)/P37,4),0)</f>
        <v>0.1802</v>
      </c>
      <c r="U37" s="43"/>
    </row>
    <row r="38" spans="1:21" x14ac:dyDescent="0.2">
      <c r="A38" s="25"/>
    </row>
    <row r="39" spans="1:21" x14ac:dyDescent="0.2">
      <c r="A39" s="25"/>
    </row>
    <row r="40" spans="1:21" x14ac:dyDescent="0.2">
      <c r="A40" s="25"/>
    </row>
    <row r="41" spans="1:21" x14ac:dyDescent="0.2">
      <c r="A41" s="25"/>
    </row>
    <row r="42" spans="1:21" x14ac:dyDescent="0.2">
      <c r="A42" s="25"/>
    </row>
    <row r="43" spans="1:21" x14ac:dyDescent="0.2">
      <c r="A43" s="25"/>
    </row>
    <row r="44" spans="1:21" x14ac:dyDescent="0.2">
      <c r="A44" s="25"/>
    </row>
    <row r="45" spans="1:21" x14ac:dyDescent="0.2">
      <c r="A45" s="25"/>
    </row>
    <row r="46" spans="1:21" x14ac:dyDescent="0.2">
      <c r="A46" s="25"/>
    </row>
    <row r="47" spans="1:21" x14ac:dyDescent="0.2">
      <c r="A47" s="25"/>
    </row>
    <row r="48" spans="1:21" x14ac:dyDescent="0.2">
      <c r="A48" s="25"/>
    </row>
    <row r="49" spans="1:1" x14ac:dyDescent="0.2">
      <c r="A49" s="25"/>
    </row>
    <row r="50" spans="1:1" x14ac:dyDescent="0.2">
      <c r="A50" s="25"/>
    </row>
    <row r="51" spans="1:1" x14ac:dyDescent="0.2">
      <c r="A51" s="25"/>
    </row>
    <row r="52" spans="1:1" x14ac:dyDescent="0.2">
      <c r="A52" s="25"/>
    </row>
    <row r="53" spans="1:1" x14ac:dyDescent="0.2">
      <c r="A53" s="25"/>
    </row>
    <row r="54" spans="1:1" x14ac:dyDescent="0.2">
      <c r="A54" s="25"/>
    </row>
    <row r="55" spans="1:1" x14ac:dyDescent="0.2">
      <c r="A55" s="25"/>
    </row>
  </sheetData>
  <mergeCells count="3">
    <mergeCell ref="A1:U1"/>
    <mergeCell ref="A2:U2"/>
    <mergeCell ref="A3:U3"/>
  </mergeCells>
  <conditionalFormatting sqref="E10:E14 H10:H14 K10:K14 N10:N14 Q10:Q14 E17:E25 H17:H25 K17:K25 N17:N25 Q17:Q25">
    <cfRule type="cellIs" dxfId="27" priority="199" operator="lessThan">
      <formula>-0.1</formula>
    </cfRule>
    <cfRule type="cellIs" dxfId="26" priority="200" operator="greaterThan">
      <formula>0.1</formula>
    </cfRule>
  </conditionalFormatting>
  <conditionalFormatting sqref="E28:E35">
    <cfRule type="cellIs" dxfId="25" priority="87" operator="lessThan">
      <formula>-0.1</formula>
    </cfRule>
    <cfRule type="cellIs" dxfId="24" priority="88" operator="greaterThan">
      <formula>0.1</formula>
    </cfRule>
  </conditionalFormatting>
  <conditionalFormatting sqref="E37">
    <cfRule type="cellIs" dxfId="23" priority="181" operator="lessThan">
      <formula>-0.1</formula>
    </cfRule>
    <cfRule type="cellIs" dxfId="22" priority="182" operator="greaterThan">
      <formula>0.1</formula>
    </cfRule>
  </conditionalFormatting>
  <conditionalFormatting sqref="H28:H35">
    <cfRule type="cellIs" dxfId="21" priority="189" operator="lessThan">
      <formula>-0.1</formula>
    </cfRule>
    <cfRule type="cellIs" dxfId="20" priority="190" operator="greaterThan">
      <formula>0.1</formula>
    </cfRule>
  </conditionalFormatting>
  <conditionalFormatting sqref="H37">
    <cfRule type="cellIs" dxfId="19" priority="179" operator="lessThan">
      <formula>-0.1</formula>
    </cfRule>
    <cfRule type="cellIs" dxfId="18" priority="180" operator="greaterThan">
      <formula>0.1</formula>
    </cfRule>
  </conditionalFormatting>
  <conditionalFormatting sqref="K28:K35">
    <cfRule type="cellIs" dxfId="17" priority="83" operator="lessThan">
      <formula>-0.1</formula>
    </cfRule>
    <cfRule type="cellIs" dxfId="16" priority="84" operator="greaterThan">
      <formula>0.1</formula>
    </cfRule>
  </conditionalFormatting>
  <conditionalFormatting sqref="K37">
    <cfRule type="cellIs" dxfId="15" priority="81" operator="lessThan">
      <formula>-0.1</formula>
    </cfRule>
    <cfRule type="cellIs" dxfId="14" priority="82" operator="greaterThan">
      <formula>0.1</formula>
    </cfRule>
  </conditionalFormatting>
  <conditionalFormatting sqref="N28:N35">
    <cfRule type="cellIs" dxfId="13" priority="79" operator="lessThan">
      <formula>-0.1</formula>
    </cfRule>
    <cfRule type="cellIs" dxfId="12" priority="80" operator="greaterThan">
      <formula>0.1</formula>
    </cfRule>
  </conditionalFormatting>
  <conditionalFormatting sqref="N37">
    <cfRule type="cellIs" dxfId="11" priority="77" operator="lessThan">
      <formula>-0.1</formula>
    </cfRule>
    <cfRule type="cellIs" dxfId="10" priority="78" operator="greaterThan">
      <formula>0.1</formula>
    </cfRule>
  </conditionalFormatting>
  <conditionalFormatting sqref="Q28:Q35">
    <cfRule type="cellIs" dxfId="9" priority="75" operator="lessThan">
      <formula>-0.1</formula>
    </cfRule>
    <cfRule type="cellIs" dxfId="8" priority="76" operator="greaterThan">
      <formula>0.1</formula>
    </cfRule>
  </conditionalFormatting>
  <conditionalFormatting sqref="Q37">
    <cfRule type="cellIs" dxfId="7" priority="73" operator="lessThan">
      <formula>-0.1</formula>
    </cfRule>
    <cfRule type="cellIs" dxfId="6" priority="74" operator="greaterThan">
      <formula>0.1</formula>
    </cfRule>
  </conditionalFormatting>
  <conditionalFormatting sqref="T10:T14 T17:T25">
    <cfRule type="cellIs" dxfId="5" priority="177" operator="lessThan">
      <formula>-0.1</formula>
    </cfRule>
    <cfRule type="cellIs" dxfId="4" priority="178" operator="greaterThan">
      <formula>0.1</formula>
    </cfRule>
  </conditionalFormatting>
  <conditionalFormatting sqref="T28:T35">
    <cfRule type="cellIs" dxfId="3" priority="71" operator="lessThan">
      <formula>-0.1</formula>
    </cfRule>
    <cfRule type="cellIs" dxfId="2" priority="72" operator="greaterThan">
      <formula>0.1</formula>
    </cfRule>
  </conditionalFormatting>
  <conditionalFormatting sqref="T37">
    <cfRule type="cellIs" dxfId="1" priority="69" operator="lessThan">
      <formula>-0.1</formula>
    </cfRule>
    <cfRule type="cellIs" dxfId="0" priority="70" operator="greaterThan">
      <formula>0.1</formula>
    </cfRule>
  </conditionalFormatting>
  <printOptions horizontalCentered="1"/>
  <pageMargins left="0.5" right="0.5" top="1" bottom="0.75" header="0.3" footer="0.3"/>
  <pageSetup scale="56" fitToWidth="4" orientation="landscape" r:id="rId1"/>
  <headerFooter>
    <oddFooter>&amp;L_x000D_&amp;1#&amp;"Calibri"&amp;14&amp;K000000 Business Use&amp;R&amp;"Times New Roman,Regular"Attachment to Response to Question No. 4
Page &amp;P of &amp;N
McCombs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 xsi:nil="true"/>
    <Year xmlns="65bfb563-8fe2-4d34-a09f-38a217d8feea">2026</Year>
    <Filing_x0020_Case_x0020__x0023_ xmlns="65bfb563-8fe2-4d34-a09f-38a217d8feea" xsi:nil="true"/>
    <Construction_x0020_Monitoring_x0020_Description xmlns="65bfb563-8fe2-4d34-a09f-38a217d8feea" xsi:nil="true"/>
    <Review_x0020_Case_x0020_Doc_x0020_Types xmlns="65bfb563-8fe2-4d34-a09f-38a217d8feea">01.2 – 1st Data Request Attachments</Review_x0020_Case_x0020_Doc_x0020_Types>
    <Status xmlns="65bfb563-8fe2-4d34-a09f-38a217d8feea"/>
    <Filing_x0020_Witness xmlns="65bfb563-8fe2-4d34-a09f-38a217d8feea" xsi:nil="true"/>
    <Filings xmlns="65bfb563-8fe2-4d34-a09f-38a217d8feea" xsi:nil="true"/>
    <IconOverlay xmlns="http://schemas.microsoft.com/sharepoint/v4" xsi:nil="true"/>
    <Document_x0020_Type xmlns="65bfb563-8fe2-4d34-a09f-38a217d8feea">
      <Value>ECR</Value>
    </Document_x0020_Type>
    <Filing_x0020_Type xmlns="65bfb563-8fe2-4d34-a09f-38a217d8feea">
      <Value>Review Cases (ECR/FAC/OST)</Value>
    </Filing_x0020_Type>
    <Construction_x0020_Monitoring xmlns="65bfb563-8fe2-4d34-a09f-38a217d8feea" xsi:nil="true"/>
    <Case_x0020__x0023_ xmlns="65bfb563-8fe2-4d34-a09f-38a217d8feea" xsi:nil="true"/>
    <Review_x0020_Case_x0020_Expense_x0020_Period xmlns="65bfb563-8fe2-4d34-a09f-38a217d8feea">Nov-Apr (ECR)</Review_x0020_Case_x0020_Expense_x0020_Period>
    <Filing_x0020_Doc_x0020_Types xmlns="65bfb563-8fe2-4d34-a09f-38a217d8feea" xsi:nil="true"/>
    <Company xmlns="65bfb563-8fe2-4d34-a09f-38a217d8feea">
      <Value>KU</Value>
    </Compa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80B38C-8C26-4B44-808C-9917D65EF5AB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4"/>
    <ds:schemaRef ds:uri="65bfb563-8fe2-4d34-a09f-38a217d8feea"/>
  </ds:schemaRefs>
</ds:datastoreItem>
</file>

<file path=customXml/itemProps2.xml><?xml version="1.0" encoding="utf-8"?>
<ds:datastoreItem xmlns:ds="http://schemas.openxmlformats.org/officeDocument/2006/customXml" ds:itemID="{F7F4F9B8-780F-4884-B87D-875B5BB1D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511BA5-CA69-48B3-99AE-DE0AAAA74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KU 6ME 04.26</vt:lpstr>
      <vt:lpstr>'KU 6ME 04.26'!Print_Area</vt:lpstr>
      <vt:lpstr>'KU 6ME 04.26'!Print_Titles</vt:lpstr>
    </vt:vector>
  </TitlesOfParts>
  <Company>LKE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Price, Beth</dc:creator>
  <cp:lastModifiedBy>Sharp, Stephen</cp:lastModifiedBy>
  <dcterms:created xsi:type="dcterms:W3CDTF">2025-07-02T23:57:52Z</dcterms:created>
  <dcterms:modified xsi:type="dcterms:W3CDTF">2026-08-24T16:28:12Z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dee1c6-0c13-46fe-9f7d-d5b32ad2c571_Enabled">
    <vt:lpwstr>true</vt:lpwstr>
  </property>
  <property fmtid="{D5CDD505-2E9C-101B-9397-08002B2CF9AE}" pid="3" name="MSIP_Label_0adee1c6-0c13-46fe-9f7d-d5b32ad2c571_SetDate">
    <vt:lpwstr>2025-07-02T23:59:52Z</vt:lpwstr>
  </property>
  <property fmtid="{D5CDD505-2E9C-101B-9397-08002B2CF9AE}" pid="4" name="MSIP_Label_0adee1c6-0c13-46fe-9f7d-d5b32ad2c571_Method">
    <vt:lpwstr>Privileged</vt:lpwstr>
  </property>
  <property fmtid="{D5CDD505-2E9C-101B-9397-08002B2CF9AE}" pid="5" name="MSIP_Label_0adee1c6-0c13-46fe-9f7d-d5b32ad2c571_Name">
    <vt:lpwstr>0adee1c6-0c13-46fe-9f7d-d5b32ad2c571</vt:lpwstr>
  </property>
  <property fmtid="{D5CDD505-2E9C-101B-9397-08002B2CF9AE}" pid="6" name="MSIP_Label_0adee1c6-0c13-46fe-9f7d-d5b32ad2c571_SiteId">
    <vt:lpwstr>5ee3b0ba-a559-45ee-a69e-6d3e963a3e72</vt:lpwstr>
  </property>
  <property fmtid="{D5CDD505-2E9C-101B-9397-08002B2CF9AE}" pid="7" name="MSIP_Label_0adee1c6-0c13-46fe-9f7d-d5b32ad2c571_ActionId">
    <vt:lpwstr>7c486767-87d5-46bf-bedd-271f876f0e6b</vt:lpwstr>
  </property>
  <property fmtid="{D5CDD505-2E9C-101B-9397-08002B2CF9AE}" pid="8" name="MSIP_Label_0adee1c6-0c13-46fe-9f7d-d5b32ad2c571_ContentBits">
    <vt:lpwstr>2</vt:lpwstr>
  </property>
  <property fmtid="{D5CDD505-2E9C-101B-9397-08002B2CF9AE}" pid="9" name="MSIP_Label_e0c8e74a-db15-49f1-980d-3d74f2e3ff07_Enabled">
    <vt:lpwstr>true</vt:lpwstr>
  </property>
  <property fmtid="{D5CDD505-2E9C-101B-9397-08002B2CF9AE}" pid="10" name="MSIP_Label_e0c8e74a-db15-49f1-980d-3d74f2e3ff07_SetDate">
    <vt:lpwstr>2025-07-07T16:32:49Z</vt:lpwstr>
  </property>
  <property fmtid="{D5CDD505-2E9C-101B-9397-08002B2CF9AE}" pid="11" name="MSIP_Label_e0c8e74a-db15-49f1-980d-3d74f2e3ff07_Method">
    <vt:lpwstr>Privileged</vt:lpwstr>
  </property>
  <property fmtid="{D5CDD505-2E9C-101B-9397-08002B2CF9AE}" pid="12" name="MSIP_Label_e0c8e74a-db15-49f1-980d-3d74f2e3ff07_Name">
    <vt:lpwstr>376d9127-3fad-41bb7-827b-657efc89d923</vt:lpwstr>
  </property>
  <property fmtid="{D5CDD505-2E9C-101B-9397-08002B2CF9AE}" pid="13" name="MSIP_Label_e0c8e74a-db15-49f1-980d-3d74f2e3ff07_SiteId">
    <vt:lpwstr>25b79aa0-07c6-4d65-9c80-df92aacdc157</vt:lpwstr>
  </property>
  <property fmtid="{D5CDD505-2E9C-101B-9397-08002B2CF9AE}" pid="14" name="MSIP_Label_e0c8e74a-db15-49f1-980d-3d74f2e3ff07_ActionId">
    <vt:lpwstr>5e09b329-f7e6-4aa0-9e43-0e7ade009bc5</vt:lpwstr>
  </property>
  <property fmtid="{D5CDD505-2E9C-101B-9397-08002B2CF9AE}" pid="15" name="MSIP_Label_e0c8e74a-db15-49f1-980d-3d74f2e3ff07_ContentBits">
    <vt:lpwstr>2</vt:lpwstr>
  </property>
  <property fmtid="{D5CDD505-2E9C-101B-9397-08002B2CF9AE}" pid="16" name="MSIP_Label_e0c8e74a-db15-49f1-980d-3d74f2e3ff07_Tag">
    <vt:lpwstr>10, 0, 1, 1</vt:lpwstr>
  </property>
  <property fmtid="{D5CDD505-2E9C-101B-9397-08002B2CF9AE}" pid="17" name="ContentTypeId">
    <vt:lpwstr>0x010100FF510F20E04BCF41BE361D2F61EE6FFA</vt:lpwstr>
  </property>
</Properties>
</file>