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N2026\CN-00179_00178 - K L ECR 6-month Reviews (Sep25 to Feb26)\3-Data Requests and Testimony\KU\PSC-1\Files from Sharepoint\"/>
    </mc:Choice>
  </mc:AlternateContent>
  <xr:revisionPtr revIDLastSave="0" documentId="8_{DA194ED8-65DB-45F1-AB86-4DEBE12B6332}" xr6:coauthVersionLast="47" xr6:coauthVersionMax="47" xr10:uidLastSave="{00000000-0000-0000-0000-000000000000}"/>
  <bookViews>
    <workbookView xWindow="-120" yWindow="-120" windowWidth="29040" windowHeight="17520" firstSheet="1" activeTab="1" xr2:uid="{D20ABFD2-C594-49E8-8889-772E5B51B9E4}"/>
  </bookViews>
  <sheets>
    <sheet name="A216810396964DCDB399904ED81BA8E" sheetId="2" state="veryHidden" r:id="rId1"/>
    <sheet name="LG&amp;E 6ME 04.26" sheetId="1" r:id="rId2"/>
  </sheets>
  <definedNames>
    <definedName name="_xlnm._FilterDatabase" localSheetId="0" hidden="1">A216810396964DCDB399904ED81BA8E!$A$1:$C$1</definedName>
    <definedName name="_xlnm.Print_Area" localSheetId="1">'LG&amp;E 6ME 04.26'!$A$1:$U$36</definedName>
    <definedName name="_xlnm.Print_Titles" localSheetId="1">'LG&amp;E 6ME 04.26'!$A:$B,'LG&amp;E 6ME 04.26'!$1:$3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6" i="1" l="1"/>
  <c r="T33" i="1"/>
  <c r="Q33" i="1" l="1"/>
  <c r="N33" i="1" l="1"/>
  <c r="K33" i="1" l="1"/>
  <c r="H33" i="1" l="1"/>
  <c r="E33" i="1"/>
  <c r="T32" i="1" l="1"/>
  <c r="Q32" i="1" l="1"/>
  <c r="N32" i="1" l="1"/>
  <c r="K32" i="1" l="1"/>
  <c r="H32" i="1" l="1"/>
  <c r="E32" i="1"/>
  <c r="T31" i="1" l="1"/>
  <c r="Q31" i="1" l="1"/>
  <c r="T34" i="1"/>
  <c r="N31" i="1" l="1"/>
  <c r="Q34" i="1"/>
  <c r="K31" i="1" l="1"/>
  <c r="N34" i="1"/>
  <c r="E34" i="1" l="1"/>
  <c r="E31" i="1"/>
  <c r="H31" i="1"/>
  <c r="K34" i="1"/>
  <c r="T27" i="1" l="1"/>
  <c r="T28" i="1"/>
  <c r="H34" i="1"/>
  <c r="Q28" i="1" l="1"/>
  <c r="Q27" i="1"/>
  <c r="N28" i="1" l="1"/>
  <c r="N27" i="1" l="1"/>
  <c r="K27" i="1" l="1"/>
  <c r="K28" i="1"/>
  <c r="E28" i="1" l="1"/>
  <c r="E27" i="1"/>
  <c r="H27" i="1"/>
  <c r="H28" i="1" l="1"/>
  <c r="T22" i="1" l="1"/>
  <c r="Q22" i="1" l="1"/>
  <c r="N22" i="1" l="1"/>
  <c r="K22" i="1" l="1"/>
  <c r="H22" i="1" l="1"/>
  <c r="E22" i="1"/>
  <c r="T21" i="1" l="1"/>
  <c r="Q21" i="1" l="1"/>
  <c r="N21" i="1" l="1"/>
  <c r="K21" i="1" l="1"/>
  <c r="H21" i="1" l="1"/>
  <c r="E21" i="1"/>
  <c r="T20" i="1" l="1"/>
  <c r="Q20" i="1" l="1"/>
  <c r="N20" i="1" l="1"/>
  <c r="K20" i="1" l="1"/>
  <c r="H20" i="1" l="1"/>
  <c r="E20" i="1"/>
  <c r="T19" i="1" l="1"/>
  <c r="Q19" i="1" l="1"/>
  <c r="N19" i="1" l="1"/>
  <c r="K19" i="1" l="1"/>
  <c r="H19" i="1" l="1"/>
  <c r="E19" i="1"/>
  <c r="T18" i="1" l="1"/>
  <c r="Q18" i="1" l="1"/>
  <c r="N18" i="1" l="1"/>
  <c r="K18" i="1" l="1"/>
  <c r="E18" i="1" l="1"/>
  <c r="H18" i="1"/>
  <c r="T17" i="1" l="1"/>
  <c r="Q17" i="1" l="1"/>
  <c r="N17" i="1" l="1"/>
  <c r="K17" i="1" l="1"/>
  <c r="H17" i="1" l="1"/>
  <c r="E17" i="1"/>
  <c r="T16" i="1" l="1"/>
  <c r="Q16" i="1" l="1"/>
  <c r="N16" i="1" l="1"/>
  <c r="K16" i="1" l="1"/>
  <c r="H16" i="1" l="1"/>
  <c r="E16" i="1"/>
  <c r="T15" i="1" l="1"/>
  <c r="T23" i="1"/>
  <c r="Q15" i="1" l="1"/>
  <c r="Q23" i="1"/>
  <c r="N23" i="1" l="1"/>
  <c r="N15" i="1"/>
  <c r="K15" i="1" l="1"/>
  <c r="K23" i="1"/>
  <c r="E23" i="1" l="1"/>
  <c r="H15" i="1"/>
  <c r="E15" i="1"/>
  <c r="H23" i="1" l="1"/>
  <c r="T11" i="1" l="1"/>
  <c r="Q11" i="1" l="1"/>
  <c r="N11" i="1" l="1"/>
  <c r="K11" i="1" l="1"/>
  <c r="H11" i="1" l="1"/>
  <c r="E11" i="1"/>
  <c r="T10" i="1" l="1"/>
  <c r="Q10" i="1" l="1"/>
  <c r="T12" i="1"/>
  <c r="N10" i="1" l="1"/>
  <c r="N12" i="1"/>
  <c r="Q36" i="1"/>
  <c r="T36" i="1"/>
  <c r="Q12" i="1"/>
  <c r="K10" i="1" l="1"/>
  <c r="K12" i="1"/>
  <c r="N36" i="1"/>
  <c r="H10" i="1" l="1"/>
  <c r="E10" i="1"/>
  <c r="H12" i="1"/>
  <c r="K36" i="1"/>
  <c r="E12" i="1" l="1"/>
  <c r="E36" i="1"/>
  <c r="H36" i="1" l="1"/>
</calcChain>
</file>

<file path=xl/sharedStrings.xml><?xml version="1.0" encoding="utf-8"?>
<sst xmlns="http://schemas.openxmlformats.org/spreadsheetml/2006/main" count="94" uniqueCount="73">
  <si>
    <t>LOUISVILLE GAS AND ELECTRIC COMPANY</t>
  </si>
  <si>
    <t>ENVIRONMENTAL SURCHARGE REPORT</t>
  </si>
  <si>
    <t>Pollution Control - Operations &amp; Maintenance Expenses</t>
  </si>
  <si>
    <t>Billing Month</t>
  </si>
  <si>
    <t>% Change from Prior Period</t>
  </si>
  <si>
    <t>Variance Explanation from Prior Period</t>
  </si>
  <si>
    <t>O&amp;M Expense Account</t>
  </si>
  <si>
    <t>2009 Plan</t>
  </si>
  <si>
    <t>502013</t>
  </si>
  <si>
    <t>ECR Landfill Operations</t>
  </si>
  <si>
    <t>512107</t>
  </si>
  <si>
    <t>ECR Landfill Maintenance</t>
  </si>
  <si>
    <t xml:space="preserve">    Total 2009 Plan O&amp;M Expenses</t>
  </si>
  <si>
    <t>2011 Plan</t>
  </si>
  <si>
    <t>502056</t>
  </si>
  <si>
    <t>512055</t>
  </si>
  <si>
    <t>ECR Scrubber Maintenance</t>
  </si>
  <si>
    <t>506159</t>
  </si>
  <si>
    <t>ECR Sorbent Injection Operation</t>
  </si>
  <si>
    <t>506152</t>
  </si>
  <si>
    <t>ECR Sorbent Reactant - Reagent Only</t>
  </si>
  <si>
    <t>512152</t>
  </si>
  <si>
    <t>ECR Sorbent Injection Maintenance</t>
  </si>
  <si>
    <t>506156</t>
  </si>
  <si>
    <t>ECR Baghouse Operations</t>
  </si>
  <si>
    <t>512156</t>
  </si>
  <si>
    <t>ECR Baghouse Maintenance</t>
  </si>
  <si>
    <t>506151</t>
  </si>
  <si>
    <t xml:space="preserve"> ECR Activated Carbon</t>
  </si>
  <si>
    <t xml:space="preserve">    Total 2011 Plan O&amp;M Expenses</t>
  </si>
  <si>
    <t>The 2001 Plan was eliminated from ECR recovery in August 2010 per PSC Order No. 2009-00549.</t>
  </si>
  <si>
    <t>2016 Plan</t>
  </si>
  <si>
    <t>ECR Liquid Injection - Reagent Only</t>
  </si>
  <si>
    <t xml:space="preserve">    Total 2016 Plan O&amp;M Expenses</t>
  </si>
  <si>
    <t>O&amp;M Expense for All Plans</t>
  </si>
  <si>
    <t>Address</t>
  </si>
  <si>
    <t>ValueType</t>
  </si>
  <si>
    <t>Value</t>
  </si>
  <si>
    <t>2020 Plan</t>
  </si>
  <si>
    <t>502015</t>
  </si>
  <si>
    <t>ECR Effluent Water Chemicals</t>
  </si>
  <si>
    <t>502017</t>
  </si>
  <si>
    <t>ECR Effluent Water Operations</t>
  </si>
  <si>
    <t>512157</t>
  </si>
  <si>
    <t>ECR Effluent Water Maintenance</t>
  </si>
  <si>
    <t xml:space="preserve">    Total 2020 Plan O&amp;M Expenses</t>
  </si>
  <si>
    <t>OCT-2025</t>
  </si>
  <si>
    <t>ECR Scrubber Operations</t>
  </si>
  <si>
    <t>DEC-2025</t>
  </si>
  <si>
    <t>JAN-2026</t>
  </si>
  <si>
    <t>NOV-2025</t>
  </si>
  <si>
    <t>FEB-2026</t>
  </si>
  <si>
    <t>MAR-2026</t>
  </si>
  <si>
    <t>APR-2026</t>
  </si>
  <si>
    <t xml:space="preserve">Fluctuations/timing of supplemental contractor labor costs to operate the landfill and CCRT at Trimble. </t>
  </si>
  <si>
    <t>Fluctuations/timing of supplemental contractor labor costs to operate ELT system at Trimble County.</t>
  </si>
  <si>
    <t>Fluctuations of normal system maintenance (higher maintenance activity). CCRT Reclaim Water Pump Repair and higher Tetra Tech activity.</t>
  </si>
  <si>
    <t>Fluctuations of normal system maintenance. Transitioning of landfill maintenance vendor from Tetra Tech to SAIIA resulted in increased costs in Feb.</t>
  </si>
  <si>
    <t>In October - Purchases of BioElix Chemical for both Trimble County and Mill Creek ($65k each). Minimal chemical purchases in November.</t>
  </si>
  <si>
    <t>In December - purchase of ELG Peroxide at Mill Creek.</t>
  </si>
  <si>
    <t>In January - purchase of BioElix at Mill Creek ($65k).</t>
  </si>
  <si>
    <t>Fluctuations of normal system maintenance (lower maintenance activity). November had annual PM for ELG instrument air compressors and dryers at MC.</t>
  </si>
  <si>
    <t>Fluctuations of normal system maintenance (lower maintenance activity). January had ELT Sump Agitator Gearbox repair at Trimble County.</t>
  </si>
  <si>
    <t>Fluctuations of normal system maintenance.</t>
  </si>
  <si>
    <t>Fluctuations of normal system maintenance (lower maintenance activity). October had a TC2 Transfer station vacuum exhauster repair.</t>
  </si>
  <si>
    <t>No BioElix purchase. Minimal chemical expense in February.</t>
  </si>
  <si>
    <t>AUG-2025</t>
  </si>
  <si>
    <t>SEP-2025</t>
  </si>
  <si>
    <t>Fluctuations of normal system maintenance (lower maintenance activity). August and September had larger Tetra Tech expenses than October.</t>
  </si>
  <si>
    <t>Higher bleach and peroxide expense at Mill Creek in September.</t>
  </si>
  <si>
    <t xml:space="preserve">In October - Purchases of BioElix Chemical for both Trimble County and Mill Creek ($65k each). </t>
  </si>
  <si>
    <t>Fluctuations of normal system maintenance (higher  maintenance activity). In September at Trimble (ELT Stage 1 Probes, Line Connections, and Transmitter repairs).</t>
  </si>
  <si>
    <t>Fluctuations of normal system maintenance (lower maintenance activity). Did not have the larger maintenance repairs that September had, but did have a TC MOV Valve repair.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</si>
</sst>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(#,##0.00\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17" fontId="3" fillId="0" borderId="0" xfId="1" quotePrefix="1" applyNumberFormat="1" applyFont="1" applyAlignment="1">
      <alignment horizontal="center"/>
    </xf>
    <xf numFmtId="0" fontId="3" fillId="0" borderId="0" xfId="1" applyFont="1" applyAlignment="1">
      <alignment horizontal="center" wrapText="1"/>
    </xf>
    <xf numFmtId="17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17" fontId="3" fillId="0" borderId="1" xfId="1" quotePrefix="1" applyNumberFormat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3" fillId="0" borderId="2" xfId="1" applyFont="1" applyBorder="1"/>
    <xf numFmtId="0" fontId="4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3" fillId="0" borderId="5" xfId="2" applyFont="1" applyBorder="1" applyAlignment="1">
      <alignment vertical="center"/>
    </xf>
    <xf numFmtId="0" fontId="3" fillId="0" borderId="5" xfId="1" applyFont="1" applyBorder="1"/>
    <xf numFmtId="0" fontId="3" fillId="0" borderId="5" xfId="1" applyFont="1" applyBorder="1" applyAlignment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6" xfId="2" quotePrefix="1" applyFont="1" applyBorder="1" applyAlignment="1">
      <alignment horizontal="left"/>
    </xf>
    <xf numFmtId="0" fontId="3" fillId="0" borderId="6" xfId="2" applyFont="1" applyBorder="1"/>
    <xf numFmtId="164" fontId="3" fillId="0" borderId="6" xfId="3" applyNumberFormat="1" applyFont="1" applyFill="1" applyBorder="1" applyProtection="1">
      <protection locked="0"/>
    </xf>
    <xf numFmtId="9" fontId="3" fillId="0" borderId="6" xfId="4" applyFont="1" applyFill="1" applyBorder="1" applyProtection="1">
      <protection locked="0"/>
    </xf>
    <xf numFmtId="0" fontId="3" fillId="0" borderId="6" xfId="1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43" fontId="3" fillId="0" borderId="6" xfId="3" applyFont="1" applyFill="1" applyBorder="1" applyAlignment="1" applyProtection="1">
      <alignment vertical="center" wrapText="1"/>
      <protection locked="0"/>
    </xf>
    <xf numFmtId="0" fontId="4" fillId="0" borderId="6" xfId="2" applyFont="1" applyBorder="1"/>
    <xf numFmtId="43" fontId="3" fillId="0" borderId="6" xfId="3" applyFont="1" applyFill="1" applyBorder="1" applyProtection="1">
      <protection locked="0"/>
    </xf>
    <xf numFmtId="0" fontId="3" fillId="0" borderId="6" xfId="1" applyFont="1" applyBorder="1" applyAlignment="1">
      <alignment vertical="center"/>
    </xf>
    <xf numFmtId="43" fontId="3" fillId="0" borderId="6" xfId="3" applyFont="1" applyFill="1" applyBorder="1" applyAlignment="1" applyProtection="1">
      <alignment vertical="center"/>
      <protection locked="0"/>
    </xf>
    <xf numFmtId="0" fontId="3" fillId="0" borderId="6" xfId="2" applyFont="1" applyBorder="1" applyAlignment="1">
      <alignment vertical="center"/>
    </xf>
    <xf numFmtId="0" fontId="4" fillId="0" borderId="2" xfId="1" applyFont="1" applyBorder="1"/>
    <xf numFmtId="9" fontId="3" fillId="0" borderId="0" xfId="4" applyFont="1" applyFill="1" applyBorder="1"/>
    <xf numFmtId="0" fontId="3" fillId="0" borderId="0" xfId="1" applyFont="1" applyAlignment="1">
      <alignment vertical="center" wrapText="1"/>
    </xf>
    <xf numFmtId="43" fontId="3" fillId="0" borderId="0" xfId="3" applyFont="1" applyFill="1" applyBorder="1" applyAlignment="1" applyProtection="1">
      <alignment vertical="center" wrapText="1"/>
      <protection locked="0"/>
    </xf>
    <xf numFmtId="9" fontId="3" fillId="0" borderId="5" xfId="4" applyFont="1" applyFill="1" applyBorder="1"/>
    <xf numFmtId="43" fontId="3" fillId="0" borderId="5" xfId="3" applyFont="1" applyFill="1" applyBorder="1" applyAlignment="1" applyProtection="1">
      <alignment vertical="center" wrapText="1"/>
      <protection locked="0"/>
    </xf>
    <xf numFmtId="0" fontId="3" fillId="0" borderId="5" xfId="2" applyFont="1" applyBorder="1" applyAlignment="1">
      <alignment horizontal="center" vertical="center"/>
    </xf>
    <xf numFmtId="0" fontId="3" fillId="0" borderId="6" xfId="2" quotePrefix="1" applyFont="1" applyBorder="1" applyAlignment="1">
      <alignment horizontal="left" vertical="center"/>
    </xf>
    <xf numFmtId="1" fontId="5" fillId="0" borderId="2" xfId="1" applyNumberFormat="1" applyFont="1" applyBorder="1" applyAlignment="1">
      <alignment horizontal="right"/>
    </xf>
    <xf numFmtId="0" fontId="4" fillId="0" borderId="3" xfId="0" quotePrefix="1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2" applyFont="1" applyBorder="1" applyAlignment="1">
      <alignment horizontal="left"/>
    </xf>
    <xf numFmtId="0" fontId="4" fillId="0" borderId="6" xfId="1" applyFont="1" applyBorder="1"/>
    <xf numFmtId="0" fontId="3" fillId="0" borderId="6" xfId="1" applyFont="1" applyBorder="1"/>
    <xf numFmtId="0" fontId="4" fillId="0" borderId="6" xfId="0" quotePrefix="1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6" xfId="2" quotePrefix="1" applyFont="1" applyBorder="1"/>
    <xf numFmtId="17" fontId="3" fillId="0" borderId="0" xfId="1" applyNumberFormat="1" applyFont="1" applyAlignment="1">
      <alignment horizontal="center" vertical="center" wrapText="1"/>
    </xf>
    <xf numFmtId="0" fontId="3" fillId="0" borderId="6" xfId="2" quotePrefix="1" applyFont="1" applyBorder="1" applyAlignment="1">
      <alignment horizontal="left" vertical="center" wrapText="1"/>
    </xf>
    <xf numFmtId="164" fontId="3" fillId="0" borderId="0" xfId="1" applyNumberFormat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5">
    <cellStyle name="Comma 2" xfId="3" xr:uid="{22938068-B37A-496F-8DD2-3CFD4B1780F2}"/>
    <cellStyle name="Normal" xfId="0" builtinId="0"/>
    <cellStyle name="Normal 2" xfId="2" xr:uid="{A262A091-2D56-4A5C-BEE5-3681EC70BBD4}"/>
    <cellStyle name="Normal 4" xfId="1" xr:uid="{4BA59167-D9EB-4F0D-A685-6F2707D69A43}"/>
    <cellStyle name="Percent 2" xfId="4" xr:uid="{D742F4D5-C3CA-49A8-86D8-1F60B69B794D}"/>
  </cellStyles>
  <dxfs count="2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ACE3-4C44-4007-BD8F-31E9242C0066}">
  <dimension ref="A1:C1"/>
  <sheetViews>
    <sheetView workbookViewId="0"/>
  </sheetViews>
  <sheetFormatPr defaultRowHeight="15" x14ac:dyDescent="0.25"/>
  <sheetData>
    <row r="1" spans="1:3" x14ac:dyDescent="0.25">
      <c r="A1" t="s">
        <v>35</v>
      </c>
      <c r="B1" t="s">
        <v>36</v>
      </c>
      <c r="C1" t="s">
        <v>37</v>
      </c>
    </row>
  </sheetData>
  <pageMargins left="0.7" right="0.7" top="0.75" bottom="0.75" header="0.3" footer="0.3"/>
  <headerFooter>
    <oddFooter>&amp;L_x000D_&amp;1#&amp;"Calibri"&amp;14&amp;K000000 Business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58344-8DE2-4D2F-B543-1294CD82A2BA}">
  <dimension ref="A1:U42"/>
  <sheetViews>
    <sheetView tabSelected="1" topLeftCell="F1" zoomScale="80" zoomScaleNormal="80" zoomScaleSheetLayoutView="100" workbookViewId="0">
      <selection sqref="A1:U1"/>
    </sheetView>
  </sheetViews>
  <sheetFormatPr defaultColWidth="9.140625" defaultRowHeight="12.75" outlineLevelRow="1" x14ac:dyDescent="0.2"/>
  <cols>
    <col min="1" max="1" width="13.28515625" style="1" customWidth="1"/>
    <col min="2" max="2" width="42.7109375" style="1" customWidth="1"/>
    <col min="3" max="4" width="12.28515625" style="1" bestFit="1" customWidth="1"/>
    <col min="5" max="5" width="8.85546875" style="1" bestFit="1" customWidth="1"/>
    <col min="6" max="6" width="37.28515625" style="2" customWidth="1"/>
    <col min="7" max="7" width="13.42578125" style="1" bestFit="1" customWidth="1"/>
    <col min="8" max="8" width="10.5703125" style="1" customWidth="1"/>
    <col min="9" max="9" width="35.28515625" style="2" customWidth="1"/>
    <col min="10" max="10" width="12.140625" style="1" customWidth="1"/>
    <col min="11" max="11" width="10.140625" style="1" customWidth="1"/>
    <col min="12" max="12" width="33.28515625" style="2" customWidth="1"/>
    <col min="13" max="13" width="14.7109375" style="1" customWidth="1"/>
    <col min="14" max="14" width="10.140625" style="1" customWidth="1"/>
    <col min="15" max="15" width="34.85546875" style="2" customWidth="1"/>
    <col min="16" max="16" width="12.28515625" style="1" bestFit="1" customWidth="1"/>
    <col min="17" max="17" width="10.140625" style="1" customWidth="1"/>
    <col min="18" max="18" width="34.5703125" style="2" customWidth="1"/>
    <col min="19" max="19" width="12.28515625" style="1" bestFit="1" customWidth="1"/>
    <col min="20" max="20" width="10.140625" style="1" customWidth="1"/>
    <col min="21" max="21" width="32.42578125" style="2" customWidth="1"/>
    <col min="22" max="16384" width="9.140625" style="1"/>
  </cols>
  <sheetData>
    <row r="1" spans="1:21" ht="20.85" customHeight="1" x14ac:dyDescent="0.3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20.85" customHeight="1" x14ac:dyDescent="0.3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0.8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15.95" customHeight="1" x14ac:dyDescent="0.2"/>
    <row r="5" spans="1:21" x14ac:dyDescent="0.2">
      <c r="B5" s="3" t="s">
        <v>3</v>
      </c>
      <c r="C5" s="4" t="s">
        <v>46</v>
      </c>
      <c r="D5" s="4" t="s">
        <v>50</v>
      </c>
      <c r="E5" s="5"/>
      <c r="F5" s="6"/>
      <c r="G5" s="4" t="s">
        <v>48</v>
      </c>
      <c r="H5" s="5"/>
      <c r="I5" s="53"/>
      <c r="J5" s="4" t="s">
        <v>49</v>
      </c>
      <c r="K5" s="5"/>
      <c r="L5" s="14"/>
      <c r="M5" s="4" t="s">
        <v>51</v>
      </c>
      <c r="N5" s="5"/>
      <c r="O5" s="14"/>
      <c r="P5" s="4" t="s">
        <v>52</v>
      </c>
      <c r="Q5" s="5"/>
      <c r="R5" s="14"/>
      <c r="S5" s="4" t="s">
        <v>53</v>
      </c>
      <c r="T5" s="5"/>
      <c r="U5" s="53"/>
    </row>
    <row r="6" spans="1:21" ht="39" thickBot="1" x14ac:dyDescent="0.25">
      <c r="A6" s="8"/>
      <c r="B6" s="9"/>
      <c r="C6" s="10" t="s">
        <v>66</v>
      </c>
      <c r="D6" s="10" t="s">
        <v>67</v>
      </c>
      <c r="E6" s="11" t="s">
        <v>4</v>
      </c>
      <c r="F6" s="12" t="s">
        <v>5</v>
      </c>
      <c r="G6" s="10" t="s">
        <v>46</v>
      </c>
      <c r="H6" s="11" t="s">
        <v>4</v>
      </c>
      <c r="I6" s="12" t="s">
        <v>5</v>
      </c>
      <c r="J6" s="10" t="s">
        <v>50</v>
      </c>
      <c r="K6" s="11" t="s">
        <v>4</v>
      </c>
      <c r="L6" s="12" t="s">
        <v>5</v>
      </c>
      <c r="M6" s="10" t="s">
        <v>48</v>
      </c>
      <c r="N6" s="11" t="s">
        <v>4</v>
      </c>
      <c r="O6" s="12" t="s">
        <v>5</v>
      </c>
      <c r="P6" s="10" t="s">
        <v>49</v>
      </c>
      <c r="Q6" s="11" t="s">
        <v>4</v>
      </c>
      <c r="R6" s="12" t="s">
        <v>5</v>
      </c>
      <c r="S6" s="10" t="s">
        <v>51</v>
      </c>
      <c r="T6" s="11" t="s">
        <v>4</v>
      </c>
      <c r="U6" s="12" t="s">
        <v>5</v>
      </c>
    </row>
    <row r="7" spans="1:21" ht="13.5" thickTop="1" x14ac:dyDescent="0.2">
      <c r="A7" s="13"/>
      <c r="B7" s="13" t="s">
        <v>6</v>
      </c>
      <c r="C7" s="4"/>
      <c r="D7" s="4"/>
      <c r="E7" s="5"/>
      <c r="F7" s="14"/>
      <c r="G7" s="4"/>
      <c r="H7" s="5"/>
      <c r="I7" s="14"/>
      <c r="J7" s="4"/>
      <c r="K7" s="5"/>
      <c r="L7" s="14"/>
      <c r="M7" s="4"/>
      <c r="N7" s="5"/>
      <c r="O7" s="14"/>
      <c r="P7" s="4"/>
      <c r="Q7" s="5"/>
      <c r="R7" s="14"/>
      <c r="S7" s="4"/>
      <c r="T7" s="5"/>
      <c r="U7" s="14"/>
    </row>
    <row r="8" spans="1:21" ht="15.95" customHeight="1" x14ac:dyDescent="0.2">
      <c r="A8" s="15"/>
      <c r="B8" s="13"/>
      <c r="C8" s="13"/>
      <c r="D8" s="13"/>
      <c r="E8" s="13"/>
      <c r="F8" s="7"/>
      <c r="G8" s="13"/>
      <c r="H8" s="13"/>
      <c r="I8" s="7"/>
      <c r="J8" s="13"/>
      <c r="K8" s="13"/>
      <c r="L8" s="7"/>
      <c r="M8" s="13"/>
      <c r="N8" s="13"/>
      <c r="O8" s="7"/>
      <c r="R8" s="7"/>
      <c r="U8" s="7"/>
    </row>
    <row r="9" spans="1:21" ht="15.95" customHeight="1" x14ac:dyDescent="0.2">
      <c r="A9" s="16" t="s">
        <v>7</v>
      </c>
      <c r="B9" s="17"/>
      <c r="C9" s="18"/>
      <c r="D9" s="18"/>
      <c r="E9" s="18"/>
      <c r="F9" s="19"/>
      <c r="G9" s="20"/>
      <c r="H9" s="20"/>
      <c r="I9" s="21"/>
      <c r="J9" s="20"/>
      <c r="K9" s="20"/>
      <c r="L9" s="21"/>
      <c r="M9" s="20"/>
      <c r="N9" s="20"/>
      <c r="O9" s="21"/>
      <c r="P9" s="20"/>
      <c r="Q9" s="20"/>
      <c r="R9" s="21"/>
      <c r="S9" s="20"/>
      <c r="T9" s="20"/>
      <c r="U9" s="22"/>
    </row>
    <row r="10" spans="1:21" ht="38.25" x14ac:dyDescent="0.2">
      <c r="A10" s="23" t="s">
        <v>8</v>
      </c>
      <c r="B10" s="24" t="s">
        <v>9</v>
      </c>
      <c r="C10" s="25">
        <v>66997.03</v>
      </c>
      <c r="D10" s="25">
        <v>32782.339999999997</v>
      </c>
      <c r="E10" s="26">
        <f t="shared" ref="E10:E12" si="0">IFERROR(ROUND((D10-C10)/C10,4),0)</f>
        <v>-0.51070000000000004</v>
      </c>
      <c r="F10" s="28" t="s">
        <v>54</v>
      </c>
      <c r="G10" s="25">
        <v>45458.17</v>
      </c>
      <c r="H10" s="26">
        <f t="shared" ref="H10:H12" si="1">IFERROR(ROUND((G10-D10)/D10,4),0)</f>
        <v>0.38669999999999999</v>
      </c>
      <c r="I10" s="27" t="s">
        <v>54</v>
      </c>
      <c r="J10" s="25">
        <v>38708.83</v>
      </c>
      <c r="K10" s="26">
        <f t="shared" ref="K10:K12" si="2">IFERROR(ROUND((J10-G10)/G10,4),0)</f>
        <v>-0.14849999999999999</v>
      </c>
      <c r="L10" s="28" t="s">
        <v>54</v>
      </c>
      <c r="M10" s="25">
        <v>38427.730000000003</v>
      </c>
      <c r="N10" s="26">
        <f t="shared" ref="N10:N12" si="3">(IFERROR(ROUND((M10-J10)/J10,4),0))</f>
        <v>-7.3000000000000001E-3</v>
      </c>
      <c r="O10" s="27"/>
      <c r="P10" s="25">
        <v>44290.28</v>
      </c>
      <c r="Q10" s="26">
        <f t="shared" ref="Q10:Q12" si="4">(IFERROR(ROUND((P10-M10)/M10,4),0))</f>
        <v>0.15260000000000001</v>
      </c>
      <c r="R10" s="27" t="s">
        <v>54</v>
      </c>
      <c r="S10" s="25">
        <v>24199.29</v>
      </c>
      <c r="T10" s="26">
        <f t="shared" ref="T10:T12" si="5">(IFERROR(ROUND((S10-P10)/P10,4),0))</f>
        <v>-0.4536</v>
      </c>
      <c r="U10" s="27" t="s">
        <v>54</v>
      </c>
    </row>
    <row r="11" spans="1:21" ht="63.75" x14ac:dyDescent="0.2">
      <c r="A11" s="23" t="s">
        <v>10</v>
      </c>
      <c r="B11" s="24" t="s">
        <v>11</v>
      </c>
      <c r="C11" s="25">
        <v>271270.68</v>
      </c>
      <c r="D11" s="25">
        <v>265155.31</v>
      </c>
      <c r="E11" s="26">
        <f t="shared" si="0"/>
        <v>-2.2499999999999999E-2</v>
      </c>
      <c r="F11" s="28"/>
      <c r="G11" s="25">
        <v>188163.25</v>
      </c>
      <c r="H11" s="26">
        <f t="shared" si="1"/>
        <v>-0.29039999999999999</v>
      </c>
      <c r="I11" s="29" t="s">
        <v>68</v>
      </c>
      <c r="J11" s="25">
        <v>164076.94</v>
      </c>
      <c r="K11" s="26">
        <f t="shared" si="2"/>
        <v>-0.128</v>
      </c>
      <c r="L11" s="28" t="s">
        <v>64</v>
      </c>
      <c r="M11" s="25">
        <v>155613.63</v>
      </c>
      <c r="N11" s="26">
        <f t="shared" si="3"/>
        <v>-5.16E-2</v>
      </c>
      <c r="O11" s="29"/>
      <c r="P11" s="25">
        <v>261579.7</v>
      </c>
      <c r="Q11" s="26">
        <f t="shared" si="4"/>
        <v>0.68100000000000005</v>
      </c>
      <c r="R11" s="29" t="s">
        <v>56</v>
      </c>
      <c r="S11" s="25">
        <v>392459.93</v>
      </c>
      <c r="T11" s="26">
        <f t="shared" si="5"/>
        <v>0.50029999999999997</v>
      </c>
      <c r="U11" s="27" t="s">
        <v>57</v>
      </c>
    </row>
    <row r="12" spans="1:21" ht="15.95" customHeight="1" x14ac:dyDescent="0.2">
      <c r="A12" s="30"/>
      <c r="B12" s="24" t="s">
        <v>12</v>
      </c>
      <c r="C12" s="31">
        <v>338267.70999999996</v>
      </c>
      <c r="D12" s="31">
        <v>297937.65000000002</v>
      </c>
      <c r="E12" s="26">
        <f t="shared" si="0"/>
        <v>-0.1192</v>
      </c>
      <c r="F12" s="28"/>
      <c r="G12" s="31">
        <v>233621.41999999998</v>
      </c>
      <c r="H12" s="26">
        <f t="shared" si="1"/>
        <v>-0.21590000000000001</v>
      </c>
      <c r="I12" s="29"/>
      <c r="J12" s="31">
        <v>202785.77000000002</v>
      </c>
      <c r="K12" s="26">
        <f t="shared" si="2"/>
        <v>-0.13200000000000001</v>
      </c>
      <c r="L12" s="28"/>
      <c r="M12" s="31">
        <v>194041.36000000002</v>
      </c>
      <c r="N12" s="26">
        <f t="shared" si="3"/>
        <v>-4.3099999999999999E-2</v>
      </c>
      <c r="O12" s="29"/>
      <c r="P12" s="31">
        <v>305869.98</v>
      </c>
      <c r="Q12" s="26">
        <f t="shared" si="4"/>
        <v>0.57630000000000003</v>
      </c>
      <c r="R12" s="29"/>
      <c r="S12" s="31">
        <v>416659.22</v>
      </c>
      <c r="T12" s="26">
        <f t="shared" si="5"/>
        <v>0.36220000000000002</v>
      </c>
      <c r="U12" s="32"/>
    </row>
    <row r="13" spans="1:21" ht="15.95" customHeight="1" x14ac:dyDescent="0.2">
      <c r="A13" s="35"/>
      <c r="E13" s="36"/>
      <c r="F13" s="37"/>
      <c r="H13" s="36"/>
      <c r="I13" s="38"/>
      <c r="K13" s="36"/>
      <c r="L13" s="37"/>
      <c r="N13" s="36"/>
      <c r="O13" s="38"/>
      <c r="Q13" s="36"/>
      <c r="R13" s="38"/>
      <c r="T13" s="36"/>
    </row>
    <row r="14" spans="1:21" ht="15.95" hidden="1" customHeight="1" outlineLevel="1" x14ac:dyDescent="0.2">
      <c r="A14" s="16" t="s">
        <v>13</v>
      </c>
      <c r="B14" s="18"/>
      <c r="C14" s="18"/>
      <c r="D14" s="18"/>
      <c r="E14" s="39"/>
      <c r="F14" s="22"/>
      <c r="G14" s="18"/>
      <c r="H14" s="39"/>
      <c r="I14" s="40"/>
      <c r="J14" s="18"/>
      <c r="K14" s="39"/>
      <c r="L14" s="22"/>
      <c r="M14" s="18"/>
      <c r="N14" s="39"/>
      <c r="O14" s="40"/>
      <c r="P14" s="18"/>
      <c r="Q14" s="39"/>
      <c r="R14" s="40"/>
      <c r="S14" s="18"/>
      <c r="T14" s="39"/>
      <c r="U14" s="41"/>
    </row>
    <row r="15" spans="1:21" hidden="1" outlineLevel="1" x14ac:dyDescent="0.2">
      <c r="A15" s="23" t="s">
        <v>14</v>
      </c>
      <c r="B15" s="24" t="s">
        <v>47</v>
      </c>
      <c r="C15" s="25">
        <v>0</v>
      </c>
      <c r="D15" s="25">
        <v>0</v>
      </c>
      <c r="E15" s="26">
        <f t="shared" ref="E15:E23" si="6">IFERROR(ROUND((D15-C15)/C15,4),0)</f>
        <v>0</v>
      </c>
      <c r="F15" s="28"/>
      <c r="G15" s="25">
        <v>0</v>
      </c>
      <c r="H15" s="26">
        <f t="shared" ref="H15:H23" si="7">IFERROR(ROUND((G15-D15)/D15,4),0)</f>
        <v>0</v>
      </c>
      <c r="I15" s="29"/>
      <c r="J15" s="25">
        <v>0</v>
      </c>
      <c r="K15" s="26">
        <f t="shared" ref="K15:K23" si="8">IFERROR(ROUND((J15-G15)/G15,4),0)</f>
        <v>0</v>
      </c>
      <c r="L15" s="28"/>
      <c r="M15" s="25">
        <v>0</v>
      </c>
      <c r="N15" s="26">
        <f t="shared" ref="N15:N23" si="9">(IFERROR(ROUND((M15-J15)/J15,4),0))</f>
        <v>0</v>
      </c>
      <c r="O15" s="29"/>
      <c r="P15" s="25">
        <v>0</v>
      </c>
      <c r="Q15" s="26">
        <f t="shared" ref="Q15:Q23" si="10">(IFERROR(ROUND((P15-M15)/M15,4),0))</f>
        <v>0</v>
      </c>
      <c r="R15" s="29"/>
      <c r="S15" s="25">
        <v>0</v>
      </c>
      <c r="T15" s="26">
        <f t="shared" ref="T15:T23" si="11">(IFERROR(ROUND((S15-P15)/P15,4),0))</f>
        <v>0</v>
      </c>
      <c r="U15" s="34"/>
    </row>
    <row r="16" spans="1:21" hidden="1" outlineLevel="1" x14ac:dyDescent="0.2">
      <c r="A16" s="23" t="s">
        <v>15</v>
      </c>
      <c r="B16" s="24" t="s">
        <v>16</v>
      </c>
      <c r="C16" s="25">
        <v>0</v>
      </c>
      <c r="D16" s="25">
        <v>0</v>
      </c>
      <c r="E16" s="26">
        <f t="shared" si="6"/>
        <v>0</v>
      </c>
      <c r="F16" s="28"/>
      <c r="G16" s="25">
        <v>0</v>
      </c>
      <c r="H16" s="26">
        <f t="shared" si="7"/>
        <v>0</v>
      </c>
      <c r="I16" s="29"/>
      <c r="J16" s="25">
        <v>0</v>
      </c>
      <c r="K16" s="26">
        <f t="shared" si="8"/>
        <v>0</v>
      </c>
      <c r="L16" s="28"/>
      <c r="M16" s="25">
        <v>0</v>
      </c>
      <c r="N16" s="26">
        <f t="shared" si="9"/>
        <v>0</v>
      </c>
      <c r="O16" s="29"/>
      <c r="P16" s="25">
        <v>0</v>
      </c>
      <c r="Q16" s="26">
        <f t="shared" si="10"/>
        <v>0</v>
      </c>
      <c r="R16" s="29"/>
      <c r="S16" s="25">
        <v>-2310.12</v>
      </c>
      <c r="T16" s="26">
        <f t="shared" si="11"/>
        <v>0</v>
      </c>
      <c r="U16" s="34"/>
    </row>
    <row r="17" spans="1:21" hidden="1" outlineLevel="1" x14ac:dyDescent="0.2">
      <c r="A17" s="23" t="s">
        <v>17</v>
      </c>
      <c r="B17" s="24" t="s">
        <v>18</v>
      </c>
      <c r="C17" s="25">
        <v>0</v>
      </c>
      <c r="D17" s="25">
        <v>0</v>
      </c>
      <c r="E17" s="26">
        <f t="shared" si="6"/>
        <v>0</v>
      </c>
      <c r="F17" s="27"/>
      <c r="G17" s="25">
        <v>0</v>
      </c>
      <c r="H17" s="26">
        <f t="shared" si="7"/>
        <v>0</v>
      </c>
      <c r="I17" s="27"/>
      <c r="J17" s="25">
        <v>0</v>
      </c>
      <c r="K17" s="26">
        <f t="shared" si="8"/>
        <v>0</v>
      </c>
      <c r="L17" s="27"/>
      <c r="M17" s="25">
        <v>0</v>
      </c>
      <c r="N17" s="26">
        <f t="shared" si="9"/>
        <v>0</v>
      </c>
      <c r="O17" s="27"/>
      <c r="P17" s="25">
        <v>0</v>
      </c>
      <c r="Q17" s="26">
        <f t="shared" si="10"/>
        <v>0</v>
      </c>
      <c r="R17" s="27"/>
      <c r="S17" s="25">
        <v>0</v>
      </c>
      <c r="T17" s="26">
        <f t="shared" si="11"/>
        <v>0</v>
      </c>
      <c r="U17" s="34"/>
    </row>
    <row r="18" spans="1:21" hidden="1" outlineLevel="1" x14ac:dyDescent="0.2">
      <c r="A18" s="23" t="s">
        <v>19</v>
      </c>
      <c r="B18" s="24" t="s">
        <v>20</v>
      </c>
      <c r="C18" s="25">
        <v>0</v>
      </c>
      <c r="D18" s="25">
        <v>0</v>
      </c>
      <c r="E18" s="26">
        <f t="shared" si="6"/>
        <v>0</v>
      </c>
      <c r="F18" s="27"/>
      <c r="G18" s="25">
        <v>0</v>
      </c>
      <c r="H18" s="26">
        <f t="shared" si="7"/>
        <v>0</v>
      </c>
      <c r="I18" s="29"/>
      <c r="J18" s="25">
        <v>0</v>
      </c>
      <c r="K18" s="26">
        <f t="shared" si="8"/>
        <v>0</v>
      </c>
      <c r="L18" s="27"/>
      <c r="M18" s="25">
        <v>0</v>
      </c>
      <c r="N18" s="26">
        <f t="shared" si="9"/>
        <v>0</v>
      </c>
      <c r="O18" s="29"/>
      <c r="P18" s="25">
        <v>0</v>
      </c>
      <c r="Q18" s="26">
        <f t="shared" si="10"/>
        <v>0</v>
      </c>
      <c r="R18" s="29"/>
      <c r="S18" s="25">
        <v>0</v>
      </c>
      <c r="T18" s="26">
        <f t="shared" si="11"/>
        <v>0</v>
      </c>
      <c r="U18" s="34"/>
    </row>
    <row r="19" spans="1:21" hidden="1" outlineLevel="1" x14ac:dyDescent="0.2">
      <c r="A19" s="23" t="s">
        <v>21</v>
      </c>
      <c r="B19" s="24" t="s">
        <v>22</v>
      </c>
      <c r="C19" s="25">
        <v>0</v>
      </c>
      <c r="D19" s="25">
        <v>0</v>
      </c>
      <c r="E19" s="26">
        <f t="shared" si="6"/>
        <v>0</v>
      </c>
      <c r="F19" s="28"/>
      <c r="G19" s="25">
        <v>0</v>
      </c>
      <c r="H19" s="26">
        <f t="shared" si="7"/>
        <v>0</v>
      </c>
      <c r="I19" s="29"/>
      <c r="J19" s="25">
        <v>0</v>
      </c>
      <c r="K19" s="26">
        <f t="shared" si="8"/>
        <v>0</v>
      </c>
      <c r="L19" s="28"/>
      <c r="M19" s="25">
        <v>0</v>
      </c>
      <c r="N19" s="26">
        <f t="shared" si="9"/>
        <v>0</v>
      </c>
      <c r="O19" s="29"/>
      <c r="P19" s="25">
        <v>0</v>
      </c>
      <c r="Q19" s="26">
        <f t="shared" si="10"/>
        <v>0</v>
      </c>
      <c r="R19" s="29"/>
      <c r="S19" s="25">
        <v>0</v>
      </c>
      <c r="T19" s="26">
        <f t="shared" si="11"/>
        <v>0</v>
      </c>
      <c r="U19" s="34"/>
    </row>
    <row r="20" spans="1:21" hidden="1" outlineLevel="1" x14ac:dyDescent="0.2">
      <c r="A20" s="23" t="s">
        <v>23</v>
      </c>
      <c r="B20" s="24" t="s">
        <v>24</v>
      </c>
      <c r="C20" s="25">
        <v>0</v>
      </c>
      <c r="D20" s="25">
        <v>0</v>
      </c>
      <c r="E20" s="26">
        <f t="shared" si="6"/>
        <v>0</v>
      </c>
      <c r="F20" s="28"/>
      <c r="G20" s="25">
        <v>0</v>
      </c>
      <c r="H20" s="26">
        <f t="shared" si="7"/>
        <v>0</v>
      </c>
      <c r="I20" s="29"/>
      <c r="J20" s="25">
        <v>0</v>
      </c>
      <c r="K20" s="26">
        <f t="shared" si="8"/>
        <v>0</v>
      </c>
      <c r="L20" s="28"/>
      <c r="M20" s="25">
        <v>0</v>
      </c>
      <c r="N20" s="26">
        <f t="shared" si="9"/>
        <v>0</v>
      </c>
      <c r="O20" s="29"/>
      <c r="P20" s="25">
        <v>0</v>
      </c>
      <c r="Q20" s="26">
        <f t="shared" si="10"/>
        <v>0</v>
      </c>
      <c r="R20" s="29"/>
      <c r="S20" s="25">
        <v>0</v>
      </c>
      <c r="T20" s="26">
        <f t="shared" si="11"/>
        <v>0</v>
      </c>
      <c r="U20" s="34"/>
    </row>
    <row r="21" spans="1:21" hidden="1" outlineLevel="1" x14ac:dyDescent="0.2">
      <c r="A21" s="23" t="s">
        <v>25</v>
      </c>
      <c r="B21" s="24" t="s">
        <v>26</v>
      </c>
      <c r="C21" s="25">
        <v>0</v>
      </c>
      <c r="D21" s="25">
        <v>0</v>
      </c>
      <c r="E21" s="26">
        <f t="shared" si="6"/>
        <v>0</v>
      </c>
      <c r="F21" s="28"/>
      <c r="G21" s="25">
        <v>0</v>
      </c>
      <c r="H21" s="26">
        <f t="shared" si="7"/>
        <v>0</v>
      </c>
      <c r="I21" s="27"/>
      <c r="J21" s="25">
        <v>0</v>
      </c>
      <c r="K21" s="26">
        <f t="shared" si="8"/>
        <v>0</v>
      </c>
      <c r="L21" s="28"/>
      <c r="M21" s="25">
        <v>0</v>
      </c>
      <c r="N21" s="26">
        <f t="shared" si="9"/>
        <v>0</v>
      </c>
      <c r="O21" s="27"/>
      <c r="P21" s="25">
        <v>0</v>
      </c>
      <c r="Q21" s="26">
        <f t="shared" si="10"/>
        <v>0</v>
      </c>
      <c r="R21" s="29"/>
      <c r="S21" s="25">
        <v>0</v>
      </c>
      <c r="T21" s="26">
        <f t="shared" si="11"/>
        <v>0</v>
      </c>
      <c r="U21" s="34"/>
    </row>
    <row r="22" spans="1:21" hidden="1" outlineLevel="1" x14ac:dyDescent="0.2">
      <c r="A22" s="23" t="s">
        <v>27</v>
      </c>
      <c r="B22" s="24" t="s">
        <v>28</v>
      </c>
      <c r="C22" s="25">
        <v>0</v>
      </c>
      <c r="D22" s="25">
        <v>0</v>
      </c>
      <c r="E22" s="26">
        <f t="shared" si="6"/>
        <v>0</v>
      </c>
      <c r="F22" s="28"/>
      <c r="G22" s="25">
        <v>0</v>
      </c>
      <c r="H22" s="26">
        <f t="shared" si="7"/>
        <v>0</v>
      </c>
      <c r="I22" s="29"/>
      <c r="J22" s="25">
        <v>0</v>
      </c>
      <c r="K22" s="26">
        <f t="shared" si="8"/>
        <v>0</v>
      </c>
      <c r="L22" s="28"/>
      <c r="M22" s="25">
        <v>0</v>
      </c>
      <c r="N22" s="26">
        <f t="shared" si="9"/>
        <v>0</v>
      </c>
      <c r="O22" s="29"/>
      <c r="P22" s="25">
        <v>0</v>
      </c>
      <c r="Q22" s="26">
        <f t="shared" si="10"/>
        <v>0</v>
      </c>
      <c r="R22" s="33"/>
      <c r="S22" s="25">
        <v>0</v>
      </c>
      <c r="T22" s="26">
        <f t="shared" si="11"/>
        <v>0</v>
      </c>
      <c r="U22" s="34"/>
    </row>
    <row r="23" spans="1:21" ht="15.95" hidden="1" customHeight="1" outlineLevel="1" x14ac:dyDescent="0.2">
      <c r="A23" s="30"/>
      <c r="B23" s="24" t="s">
        <v>29</v>
      </c>
      <c r="C23" s="31">
        <v>0</v>
      </c>
      <c r="D23" s="31">
        <v>0</v>
      </c>
      <c r="E23" s="26">
        <f t="shared" si="6"/>
        <v>0</v>
      </c>
      <c r="F23" s="28"/>
      <c r="G23" s="31">
        <v>0</v>
      </c>
      <c r="H23" s="26">
        <f t="shared" si="7"/>
        <v>0</v>
      </c>
      <c r="I23" s="29"/>
      <c r="J23" s="31">
        <v>0</v>
      </c>
      <c r="K23" s="26">
        <f t="shared" si="8"/>
        <v>0</v>
      </c>
      <c r="L23" s="28"/>
      <c r="M23" s="31">
        <v>0</v>
      </c>
      <c r="N23" s="26">
        <f t="shared" si="9"/>
        <v>0</v>
      </c>
      <c r="O23" s="29"/>
      <c r="P23" s="31">
        <v>0</v>
      </c>
      <c r="Q23" s="26">
        <f t="shared" si="10"/>
        <v>0</v>
      </c>
      <c r="R23" s="33"/>
      <c r="S23" s="31">
        <v>-2310.12</v>
      </c>
      <c r="T23" s="26">
        <f t="shared" si="11"/>
        <v>0</v>
      </c>
      <c r="U23" s="42"/>
    </row>
    <row r="24" spans="1:21" ht="15.95" hidden="1" customHeight="1" outlineLevel="1" x14ac:dyDescent="0.2">
      <c r="A24" s="35"/>
      <c r="F24" s="37"/>
      <c r="L24" s="37"/>
    </row>
    <row r="25" spans="1:21" ht="15.95" hidden="1" customHeight="1" outlineLevel="1" x14ac:dyDescent="0.2">
      <c r="A25" s="43"/>
      <c r="B25" s="1" t="s">
        <v>30</v>
      </c>
      <c r="F25" s="37"/>
      <c r="L25" s="37"/>
    </row>
    <row r="26" spans="1:21" ht="15.95" hidden="1" customHeight="1" outlineLevel="1" x14ac:dyDescent="0.2">
      <c r="A26" s="44" t="s">
        <v>31</v>
      </c>
      <c r="B26" s="45"/>
      <c r="C26" s="45"/>
      <c r="D26" s="45"/>
      <c r="E26" s="20"/>
      <c r="F26" s="46"/>
      <c r="G26" s="45"/>
      <c r="H26" s="20"/>
      <c r="I26" s="21"/>
      <c r="J26" s="45"/>
      <c r="K26" s="20"/>
      <c r="L26" s="46"/>
      <c r="M26" s="45"/>
      <c r="N26" s="20"/>
      <c r="O26" s="21"/>
      <c r="P26" s="45"/>
      <c r="Q26" s="20"/>
      <c r="R26" s="21"/>
      <c r="S26" s="45"/>
      <c r="T26" s="20"/>
      <c r="U26" s="21"/>
    </row>
    <row r="27" spans="1:21" ht="15.95" hidden="1" customHeight="1" outlineLevel="1" x14ac:dyDescent="0.2">
      <c r="A27" s="47">
        <v>506153</v>
      </c>
      <c r="B27" s="24" t="s">
        <v>32</v>
      </c>
      <c r="C27" s="25">
        <v>0</v>
      </c>
      <c r="D27" s="25">
        <v>0</v>
      </c>
      <c r="E27" s="26">
        <f t="shared" ref="E27:E28" si="12">IFERROR(ROUND((D27-C27)/C27,4),0)</f>
        <v>0</v>
      </c>
      <c r="F27" s="28"/>
      <c r="G27" s="25">
        <v>0</v>
      </c>
      <c r="H27" s="26">
        <f t="shared" ref="H27:H28" si="13">IFERROR(ROUND((G27-D27)/D27,4),0)</f>
        <v>0</v>
      </c>
      <c r="I27" s="33"/>
      <c r="J27" s="25">
        <v>0</v>
      </c>
      <c r="K27" s="26">
        <f t="shared" ref="K27:K28" si="14">IFERROR(ROUND((J27-G27)/G27,4),0)</f>
        <v>0</v>
      </c>
      <c r="L27" s="28"/>
      <c r="M27" s="25">
        <v>0</v>
      </c>
      <c r="N27" s="26">
        <f t="shared" ref="N27" si="15">(IFERROR(ROUND((M27-J27)/J27,4),0))</f>
        <v>0</v>
      </c>
      <c r="O27" s="33"/>
      <c r="P27" s="25">
        <v>0</v>
      </c>
      <c r="Q27" s="26">
        <f t="shared" ref="Q27:Q28" si="16">IFERROR(ROUND((P27-O27)/O27,4),0)</f>
        <v>0</v>
      </c>
      <c r="R27" s="33"/>
      <c r="S27" s="25">
        <v>0</v>
      </c>
      <c r="T27" s="26">
        <f t="shared" ref="T27:T28" si="17">IFERROR(ROUND((S27-R27)/R27,4),0)</f>
        <v>0</v>
      </c>
      <c r="U27" s="34"/>
    </row>
    <row r="28" spans="1:21" ht="15.95" hidden="1" customHeight="1" outlineLevel="1" x14ac:dyDescent="0.2">
      <c r="A28" s="30"/>
      <c r="B28" s="24" t="s">
        <v>33</v>
      </c>
      <c r="C28" s="31">
        <v>0</v>
      </c>
      <c r="D28" s="31">
        <v>0</v>
      </c>
      <c r="E28" s="26">
        <f t="shared" si="12"/>
        <v>0</v>
      </c>
      <c r="F28" s="28"/>
      <c r="G28" s="31">
        <v>0</v>
      </c>
      <c r="H28" s="26">
        <f t="shared" si="13"/>
        <v>0</v>
      </c>
      <c r="I28" s="33"/>
      <c r="J28" s="31">
        <v>0</v>
      </c>
      <c r="K28" s="26">
        <f t="shared" si="14"/>
        <v>0</v>
      </c>
      <c r="L28" s="28"/>
      <c r="M28" s="31">
        <v>0</v>
      </c>
      <c r="N28" s="26">
        <f t="shared" ref="N28" si="18">IFERROR(ROUND((M28-L28)/L28,4),0)</f>
        <v>0</v>
      </c>
      <c r="O28" s="33"/>
      <c r="P28" s="31">
        <v>0</v>
      </c>
      <c r="Q28" s="26">
        <f t="shared" si="16"/>
        <v>0</v>
      </c>
      <c r="R28" s="33"/>
      <c r="S28" s="31">
        <v>0</v>
      </c>
      <c r="T28" s="26">
        <f t="shared" si="17"/>
        <v>0</v>
      </c>
      <c r="U28" s="42"/>
    </row>
    <row r="29" spans="1:21" ht="15.95" hidden="1" customHeight="1" outlineLevel="1" x14ac:dyDescent="0.2">
      <c r="A29" s="30"/>
      <c r="B29" s="24"/>
      <c r="C29" s="31"/>
      <c r="D29" s="31"/>
      <c r="E29" s="26"/>
      <c r="F29" s="28"/>
      <c r="G29" s="31"/>
      <c r="H29" s="26"/>
      <c r="I29" s="33"/>
      <c r="J29" s="31"/>
      <c r="K29" s="26"/>
      <c r="L29" s="28"/>
      <c r="M29" s="31"/>
      <c r="N29" s="26"/>
      <c r="O29" s="33"/>
      <c r="P29" s="31"/>
      <c r="Q29" s="26"/>
      <c r="R29" s="33"/>
      <c r="S29" s="31"/>
      <c r="T29" s="26"/>
      <c r="U29" s="42"/>
    </row>
    <row r="30" spans="1:21" ht="15.95" customHeight="1" collapsed="1" x14ac:dyDescent="0.2">
      <c r="A30" s="50" t="s">
        <v>38</v>
      </c>
      <c r="B30" s="51"/>
      <c r="C30" s="31"/>
      <c r="D30" s="31"/>
      <c r="E30" s="26"/>
      <c r="F30" s="28"/>
      <c r="G30" s="31"/>
      <c r="H30" s="26"/>
      <c r="I30" s="33"/>
      <c r="J30" s="31"/>
      <c r="K30" s="26"/>
      <c r="L30" s="28"/>
      <c r="M30" s="31"/>
      <c r="N30" s="26"/>
      <c r="O30" s="33"/>
      <c r="P30" s="31"/>
      <c r="Q30" s="26"/>
      <c r="R30" s="33"/>
      <c r="S30" s="31"/>
      <c r="T30" s="26"/>
      <c r="U30" s="42"/>
    </row>
    <row r="31" spans="1:21" ht="51.6" customHeight="1" x14ac:dyDescent="0.2">
      <c r="A31" s="23" t="s">
        <v>39</v>
      </c>
      <c r="B31" s="24" t="s">
        <v>40</v>
      </c>
      <c r="C31" s="25">
        <v>-1558.76</v>
      </c>
      <c r="D31" s="25">
        <v>4180.46</v>
      </c>
      <c r="E31" s="26">
        <f t="shared" ref="E31:E34" si="19">IFERROR(ROUND((D31-C31)/C31,4),0)</f>
        <v>-3.6819000000000002</v>
      </c>
      <c r="F31" s="28" t="s">
        <v>69</v>
      </c>
      <c r="G31" s="25">
        <v>92075.81</v>
      </c>
      <c r="H31" s="26">
        <f t="shared" ref="H31:H34" si="20">IFERROR(ROUND((G31-D31)/D31,4),0)</f>
        <v>21.025300000000001</v>
      </c>
      <c r="I31" s="29" t="s">
        <v>70</v>
      </c>
      <c r="J31" s="25">
        <v>635.23</v>
      </c>
      <c r="K31" s="26">
        <f t="shared" ref="K31:K34" si="21">IFERROR(ROUND((J31-G31)/G31,4),0)</f>
        <v>-0.99309999999999998</v>
      </c>
      <c r="L31" s="28" t="s">
        <v>58</v>
      </c>
      <c r="M31" s="25">
        <v>6721.15</v>
      </c>
      <c r="N31" s="26">
        <f t="shared" ref="N31:N34" si="22">IFERROR(ROUND((M31-J31)/J31,4),0)</f>
        <v>9.5807000000000002</v>
      </c>
      <c r="O31" s="29" t="s">
        <v>59</v>
      </c>
      <c r="P31" s="25">
        <v>67357.929999999993</v>
      </c>
      <c r="Q31" s="26">
        <f t="shared" ref="Q31:Q34" si="23">IFERROR(ROUND((P31-M31)/M31,4),0)</f>
        <v>9.0218000000000007</v>
      </c>
      <c r="R31" s="29" t="s">
        <v>60</v>
      </c>
      <c r="S31" s="25">
        <v>3279.55</v>
      </c>
      <c r="T31" s="26">
        <f t="shared" ref="T31:T34" si="24">IFERROR(ROUND((S31-P31)/P31,4),0)</f>
        <v>-0.95130000000000003</v>
      </c>
      <c r="U31" s="54" t="s">
        <v>65</v>
      </c>
    </row>
    <row r="32" spans="1:21" ht="51.6" customHeight="1" x14ac:dyDescent="0.2">
      <c r="A32" s="52" t="s">
        <v>41</v>
      </c>
      <c r="B32" s="24" t="s">
        <v>42</v>
      </c>
      <c r="C32" s="25">
        <v>65608.52</v>
      </c>
      <c r="D32" s="25">
        <v>56537.15</v>
      </c>
      <c r="E32" s="26">
        <f t="shared" si="19"/>
        <v>-0.13830000000000001</v>
      </c>
      <c r="F32" s="28" t="s">
        <v>55</v>
      </c>
      <c r="G32" s="25">
        <v>58874</v>
      </c>
      <c r="H32" s="26">
        <f t="shared" si="20"/>
        <v>4.1300000000000003E-2</v>
      </c>
      <c r="I32" s="33"/>
      <c r="J32" s="25">
        <v>57412.08</v>
      </c>
      <c r="K32" s="26">
        <f t="shared" si="21"/>
        <v>-2.4799999999999999E-2</v>
      </c>
      <c r="L32" s="28"/>
      <c r="M32" s="25">
        <v>52525.45</v>
      </c>
      <c r="N32" s="26">
        <f t="shared" si="22"/>
        <v>-8.5099999999999995E-2</v>
      </c>
      <c r="O32" s="33"/>
      <c r="P32" s="25">
        <v>60637.61</v>
      </c>
      <c r="Q32" s="26">
        <f t="shared" si="23"/>
        <v>0.15440000000000001</v>
      </c>
      <c r="R32" s="29" t="s">
        <v>55</v>
      </c>
      <c r="S32" s="25">
        <v>46960.82</v>
      </c>
      <c r="T32" s="26">
        <f t="shared" si="24"/>
        <v>-0.22550000000000001</v>
      </c>
      <c r="U32" s="54" t="s">
        <v>55</v>
      </c>
    </row>
    <row r="33" spans="1:21" ht="72" customHeight="1" x14ac:dyDescent="0.2">
      <c r="A33" s="52" t="s">
        <v>43</v>
      </c>
      <c r="B33" s="24" t="s">
        <v>44</v>
      </c>
      <c r="C33" s="25">
        <v>7770.39</v>
      </c>
      <c r="D33" s="25">
        <v>14343.46</v>
      </c>
      <c r="E33" s="26">
        <f t="shared" si="19"/>
        <v>0.84589999999999999</v>
      </c>
      <c r="F33" s="28" t="s">
        <v>71</v>
      </c>
      <c r="G33" s="25">
        <v>9931.2800000000007</v>
      </c>
      <c r="H33" s="26">
        <f t="shared" si="20"/>
        <v>-0.30759999999999998</v>
      </c>
      <c r="I33" s="29" t="s">
        <v>72</v>
      </c>
      <c r="J33" s="25">
        <v>10622.39</v>
      </c>
      <c r="K33" s="26">
        <f t="shared" si="21"/>
        <v>6.9599999999999995E-2</v>
      </c>
      <c r="L33" s="28"/>
      <c r="M33" s="25">
        <v>1728.51</v>
      </c>
      <c r="N33" s="26">
        <f t="shared" si="22"/>
        <v>-0.83730000000000004</v>
      </c>
      <c r="O33" s="29" t="s">
        <v>61</v>
      </c>
      <c r="P33" s="25">
        <v>11358.56</v>
      </c>
      <c r="Q33" s="26">
        <f t="shared" si="23"/>
        <v>5.5712999999999999</v>
      </c>
      <c r="R33" s="29" t="s">
        <v>62</v>
      </c>
      <c r="S33" s="25">
        <v>10108.549999999999</v>
      </c>
      <c r="T33" s="26">
        <f t="shared" si="24"/>
        <v>-0.1101</v>
      </c>
      <c r="U33" s="27" t="s">
        <v>63</v>
      </c>
    </row>
    <row r="34" spans="1:21" ht="15.95" customHeight="1" x14ac:dyDescent="0.2">
      <c r="A34" s="30"/>
      <c r="B34" s="24" t="s">
        <v>45</v>
      </c>
      <c r="C34" s="31">
        <v>71820.150000000009</v>
      </c>
      <c r="D34" s="31">
        <v>75061.070000000007</v>
      </c>
      <c r="E34" s="26">
        <f t="shared" si="19"/>
        <v>4.5100000000000001E-2</v>
      </c>
      <c r="F34" s="28"/>
      <c r="G34" s="31">
        <v>160881.09</v>
      </c>
      <c r="H34" s="26">
        <f t="shared" si="20"/>
        <v>1.1433</v>
      </c>
      <c r="I34" s="33"/>
      <c r="J34" s="31">
        <v>68669.700000000012</v>
      </c>
      <c r="K34" s="26">
        <f t="shared" si="21"/>
        <v>-0.57320000000000004</v>
      </c>
      <c r="L34" s="28"/>
      <c r="M34" s="31">
        <v>60975.11</v>
      </c>
      <c r="N34" s="26">
        <f t="shared" si="22"/>
        <v>-0.11210000000000001</v>
      </c>
      <c r="O34" s="33"/>
      <c r="P34" s="31">
        <v>139354.1</v>
      </c>
      <c r="Q34" s="26">
        <f t="shared" si="23"/>
        <v>1.2854000000000001</v>
      </c>
      <c r="R34" s="33"/>
      <c r="S34" s="31">
        <v>60348.92</v>
      </c>
      <c r="T34" s="26">
        <f t="shared" si="24"/>
        <v>-0.56689999999999996</v>
      </c>
      <c r="U34" s="42"/>
    </row>
    <row r="35" spans="1:21" x14ac:dyDescent="0.2">
      <c r="A35" s="48"/>
      <c r="B35" s="49"/>
      <c r="C35" s="49"/>
      <c r="D35" s="49"/>
      <c r="E35" s="49"/>
      <c r="F35" s="27"/>
      <c r="G35" s="49"/>
      <c r="H35" s="49"/>
      <c r="I35" s="32"/>
      <c r="J35" s="49"/>
      <c r="K35" s="49"/>
      <c r="L35" s="27"/>
      <c r="M35" s="49"/>
      <c r="N35" s="49"/>
      <c r="O35" s="32"/>
      <c r="P35" s="49"/>
      <c r="Q35" s="49"/>
      <c r="R35" s="32"/>
      <c r="S35" s="49"/>
      <c r="T35" s="49"/>
      <c r="U35" s="32"/>
    </row>
    <row r="36" spans="1:21" ht="15.95" customHeight="1" x14ac:dyDescent="0.2">
      <c r="A36" s="30"/>
      <c r="B36" s="24" t="s">
        <v>34</v>
      </c>
      <c r="C36" s="31">
        <v>410087.86</v>
      </c>
      <c r="D36" s="31">
        <v>372998.72000000009</v>
      </c>
      <c r="E36" s="26">
        <f t="shared" ref="E36" si="25">IFERROR(ROUND((D36-C36)/C36,4),0)</f>
        <v>-9.0399999999999994E-2</v>
      </c>
      <c r="F36" s="28"/>
      <c r="G36" s="31">
        <v>394502.51</v>
      </c>
      <c r="H36" s="26">
        <f t="shared" ref="H36" si="26">IFERROR(ROUND((G36-D36)/D36,4),0)</f>
        <v>5.7700000000000001E-2</v>
      </c>
      <c r="I36" s="33"/>
      <c r="J36" s="31">
        <v>271455.47000000003</v>
      </c>
      <c r="K36" s="26">
        <f t="shared" ref="K36" si="27">IFERROR(ROUND((J36-G36)/G36,4),0)</f>
        <v>-0.31190000000000001</v>
      </c>
      <c r="L36" s="28"/>
      <c r="M36" s="31">
        <v>255016.47000000003</v>
      </c>
      <c r="N36" s="26">
        <f t="shared" ref="N36" si="28">IFERROR(ROUND((M36-J36)/J36,4),0)</f>
        <v>-6.0600000000000001E-2</v>
      </c>
      <c r="O36" s="33"/>
      <c r="P36" s="31">
        <v>445224.07999999996</v>
      </c>
      <c r="Q36" s="26">
        <f t="shared" ref="Q36" si="29">IFERROR(ROUND((P36-M36)/M36,4),0)</f>
        <v>0.74590000000000001</v>
      </c>
      <c r="R36" s="33"/>
      <c r="S36" s="31">
        <f>+S34+S12</f>
        <v>477008.13999999996</v>
      </c>
      <c r="T36" s="26">
        <f t="shared" ref="T36" si="30">IFERROR(ROUND((S36-P36)/P36,4),0)</f>
        <v>7.1400000000000005E-2</v>
      </c>
      <c r="U36" s="42"/>
    </row>
    <row r="40" spans="1:21" x14ac:dyDescent="0.2">
      <c r="C40" s="55"/>
    </row>
    <row r="42" spans="1:21" x14ac:dyDescent="0.2">
      <c r="C42" s="55"/>
    </row>
  </sheetData>
  <mergeCells count="3">
    <mergeCell ref="A1:U1"/>
    <mergeCell ref="A2:U2"/>
    <mergeCell ref="A3:U3"/>
  </mergeCells>
  <conditionalFormatting sqref="E10:E12 H10:H12 K10:K12 N10:N12 Q10:Q12 T10:T12 E15:E23 H15:H23 K15:K23 N15:N23 Q15:Q23">
    <cfRule type="cellIs" dxfId="27" priority="197" operator="lessThan">
      <formula>-0.1</formula>
    </cfRule>
    <cfRule type="cellIs" dxfId="26" priority="198" operator="greaterThan">
      <formula>0.1</formula>
    </cfRule>
  </conditionalFormatting>
  <conditionalFormatting sqref="E27:E34">
    <cfRule type="cellIs" dxfId="25" priority="189" operator="lessThan">
      <formula>-0.1</formula>
    </cfRule>
    <cfRule type="cellIs" dxfId="24" priority="190" operator="greaterThan">
      <formula>0.1</formula>
    </cfRule>
  </conditionalFormatting>
  <conditionalFormatting sqref="E36">
    <cfRule type="cellIs" dxfId="23" priority="179" operator="lessThan">
      <formula>-0.1</formula>
    </cfRule>
    <cfRule type="cellIs" dxfId="22" priority="180" operator="greaterThan">
      <formula>0.1</formula>
    </cfRule>
  </conditionalFormatting>
  <conditionalFormatting sqref="H27:H34">
    <cfRule type="cellIs" dxfId="21" priority="187" operator="lessThan">
      <formula>-0.1</formula>
    </cfRule>
    <cfRule type="cellIs" dxfId="20" priority="188" operator="greaterThan">
      <formula>0.1</formula>
    </cfRule>
  </conditionalFormatting>
  <conditionalFormatting sqref="H36">
    <cfRule type="cellIs" dxfId="19" priority="177" operator="lessThan">
      <formula>-0.1</formula>
    </cfRule>
    <cfRule type="cellIs" dxfId="18" priority="178" operator="greaterThan">
      <formula>0.1</formula>
    </cfRule>
  </conditionalFormatting>
  <conditionalFormatting sqref="K27:K34">
    <cfRule type="cellIs" dxfId="17" priority="85" operator="lessThan">
      <formula>-0.1</formula>
    </cfRule>
    <cfRule type="cellIs" dxfId="16" priority="86" operator="greaterThan">
      <formula>0.1</formula>
    </cfRule>
  </conditionalFormatting>
  <conditionalFormatting sqref="K36">
    <cfRule type="cellIs" dxfId="15" priority="83" operator="lessThan">
      <formula>-0.1</formula>
    </cfRule>
    <cfRule type="cellIs" dxfId="14" priority="84" operator="greaterThan">
      <formula>0.1</formula>
    </cfRule>
  </conditionalFormatting>
  <conditionalFormatting sqref="N27:N34">
    <cfRule type="cellIs" dxfId="13" priority="1" operator="lessThan">
      <formula>-0.1</formula>
    </cfRule>
    <cfRule type="cellIs" dxfId="12" priority="2" operator="greaterThan">
      <formula>0.1</formula>
    </cfRule>
  </conditionalFormatting>
  <conditionalFormatting sqref="N36">
    <cfRule type="cellIs" dxfId="11" priority="79" operator="lessThan">
      <formula>-0.1</formula>
    </cfRule>
    <cfRule type="cellIs" dxfId="10" priority="80" operator="greaterThan">
      <formula>0.1</formula>
    </cfRule>
  </conditionalFormatting>
  <conditionalFormatting sqref="Q27:Q34">
    <cfRule type="cellIs" dxfId="9" priority="77" operator="lessThan">
      <formula>-0.1</formula>
    </cfRule>
    <cfRule type="cellIs" dxfId="8" priority="78" operator="greaterThan">
      <formula>0.1</formula>
    </cfRule>
  </conditionalFormatting>
  <conditionalFormatting sqref="Q36">
    <cfRule type="cellIs" dxfId="7" priority="75" operator="lessThan">
      <formula>-0.1</formula>
    </cfRule>
    <cfRule type="cellIs" dxfId="6" priority="76" operator="greaterThan">
      <formula>0.1</formula>
    </cfRule>
  </conditionalFormatting>
  <conditionalFormatting sqref="T15:T23">
    <cfRule type="cellIs" dxfId="5" priority="175" operator="lessThan">
      <formula>-0.1</formula>
    </cfRule>
    <cfRule type="cellIs" dxfId="4" priority="176" operator="greaterThan">
      <formula>0.1</formula>
    </cfRule>
  </conditionalFormatting>
  <conditionalFormatting sqref="T27:T34">
    <cfRule type="cellIs" dxfId="3" priority="73" operator="lessThan">
      <formula>-0.1</formula>
    </cfRule>
    <cfRule type="cellIs" dxfId="2" priority="74" operator="greaterThan">
      <formula>0.1</formula>
    </cfRule>
  </conditionalFormatting>
  <conditionalFormatting sqref="T36">
    <cfRule type="cellIs" dxfId="1" priority="71" operator="lessThan">
      <formula>-0.1</formula>
    </cfRule>
    <cfRule type="cellIs" dxfId="0" priority="72" operator="greaterThan">
      <formula>0.1</formula>
    </cfRule>
  </conditionalFormatting>
  <printOptions horizontalCentered="1"/>
  <pageMargins left="0.5" right="0.5" top="1" bottom="0.75" header="0.3" footer="0.3"/>
  <pageSetup scale="56" fitToWidth="4" orientation="landscape" r:id="rId1"/>
  <headerFooter>
    <oddFooter>&amp;L_x000D_&amp;1#&amp;"Calibri"&amp;14&amp;K000000 Business Use&amp;R&amp;"Times New Roman,Regular"Attachment to Response to Question No. 4
Page &amp;P of &amp;N
McCombs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_x0020_Testimony xmlns="65bfb563-8fe2-4d34-a09f-38a217d8feea" xsi:nil="true"/>
    <Review_x0020_Case_x0020_Expense_x0020_Period xmlns="65bfb563-8fe2-4d34-a09f-38a217d8feea">Nov-Apr (ECR)</Review_x0020_Case_x0020_Expense_x0020_Period>
    <Construction_x0020_Monitoring xmlns="65bfb563-8fe2-4d34-a09f-38a217d8feea" xsi:nil="true"/>
    <Year xmlns="65bfb563-8fe2-4d34-a09f-38a217d8feea">2026</Year>
    <Filing_x0020_Type xmlns="65bfb563-8fe2-4d34-a09f-38a217d8feea">
      <Value>Review Cases (ECR/FAC/OST)</Value>
    </Filing_x0020_Type>
    <Status xmlns="65bfb563-8fe2-4d34-a09f-38a217d8feea"/>
    <Filings xmlns="65bfb563-8fe2-4d34-a09f-38a217d8feea" xsi:nil="true"/>
    <Document_x0020_Type xmlns="65bfb563-8fe2-4d34-a09f-38a217d8feea">
      <Value>ECR</Value>
    </Document_x0020_Type>
    <Filing_x0020_Case_x0020__x0023_ xmlns="65bfb563-8fe2-4d34-a09f-38a217d8feea" xsi:nil="true"/>
    <Filing_x0020_Witness xmlns="65bfb563-8fe2-4d34-a09f-38a217d8feea" xsi:nil="true"/>
    <Case_x0020__x0023_ xmlns="65bfb563-8fe2-4d34-a09f-38a217d8feea" xsi:nil="true"/>
    <Company xmlns="65bfb563-8fe2-4d34-a09f-38a217d8feea">
      <Value>LGE</Value>
    </Company>
    <Filing_x0020_Doc_x0020_Types xmlns="65bfb563-8fe2-4d34-a09f-38a217d8feea" xsi:nil="true"/>
    <Construction_x0020_Monitoring_x0020_Description xmlns="65bfb563-8fe2-4d34-a09f-38a217d8feea" xsi:nil="true"/>
    <IconOverlay xmlns="http://schemas.microsoft.com/sharepoint/v4" xsi:nil="true"/>
    <Review_x0020_Case_x0020_Doc_x0020_Types xmlns="65bfb563-8fe2-4d34-a09f-38a217d8feea">01.2 – 1st Data Request Attachments</Review_x0020_Case_x0020_Doc_x0020_Type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510F20E04BCF41BE361D2F61EE6FFA" ma:contentTypeVersion="32" ma:contentTypeDescription="Create a new document." ma:contentTypeScope="" ma:versionID="f988aafe859415acc31a51651e3c6535">
  <xsd:schema xmlns:xsd="http://www.w3.org/2001/XMLSchema" xmlns:xs="http://www.w3.org/2001/XMLSchema" xmlns:p="http://schemas.microsoft.com/office/2006/metadata/properties" xmlns:ns1="http://schemas.microsoft.com/sharepoint/v3" xmlns:ns2="65bfb563-8fe2-4d34-a09f-38a217d8feea" xmlns:ns3="http://schemas.microsoft.com/sharepoint/v4" targetNamespace="http://schemas.microsoft.com/office/2006/metadata/properties" ma:root="true" ma:fieldsID="3eb28f983adcb7eb5eb1a3633c52ec28" ns1:_="" ns2:_="" ns3:_="">
    <xsd:import namespace="http://schemas.microsoft.com/sharepoint/v3"/>
    <xsd:import namespace="65bfb563-8fe2-4d34-a09f-38a217d8fee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ompany" minOccurs="0"/>
                <xsd:element ref="ns2:Year"/>
                <xsd:element ref="ns2:Document_x0020_Type" minOccurs="0"/>
                <xsd:element ref="ns2:Filing_x0020_Type" minOccurs="0"/>
                <xsd:element ref="ns2:Filings" minOccurs="0"/>
                <xsd:element ref="ns2:Filing_x0020_Doc_x0020_Types" minOccurs="0"/>
                <xsd:element ref="ns2:Filing_x0020_Case_x0020__x0023_" minOccurs="0"/>
                <xsd:element ref="ns2:Filing_x0020_Witness" minOccurs="0"/>
                <xsd:element ref="ns2:Review_x0020_Case_x0020_Expense_x0020_Period" minOccurs="0"/>
                <xsd:element ref="ns2:Review_x0020_Case_x0020_Doc_x0020_Types" minOccurs="0"/>
                <xsd:element ref="ns2:Case_x0020__x0023_" minOccurs="0"/>
                <xsd:element ref="ns2:Witness_x0020_Testimony" minOccurs="0"/>
                <xsd:element ref="ns2:Construction_x0020_Monitoring_x0020_Description" minOccurs="0"/>
                <xsd:element ref="ns2:Construction_x0020_Monitoring" minOccurs="0"/>
                <xsd:element ref="ns2:Status" minOccurs="0"/>
                <xsd:element ref="ns3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bfb563-8fe2-4d34-a09f-38a217d8feea" elementFormDefault="qualified">
    <xsd:import namespace="http://schemas.microsoft.com/office/2006/documentManagement/types"/>
    <xsd:import namespace="http://schemas.microsoft.com/office/infopath/2007/PartnerControls"/>
    <xsd:element name="Company" ma:index="2" nillable="true" ma:displayName="Company" ma:internalName="Company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KU"/>
                    <xsd:enumeration value="LGE"/>
                    <xsd:enumeration value="ODP"/>
                  </xsd:restriction>
                </xsd:simpleType>
              </xsd:element>
            </xsd:sequence>
          </xsd:extension>
        </xsd:complexContent>
      </xsd:complexType>
    </xsd:element>
    <xsd:element name="Year" ma:index="3" ma:displayName="Year" ma:format="Dropdown" ma:internalName="Year">
      <xsd:simpleType>
        <xsd:restriction base="dms:Choice"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</xsd:restriction>
      </xsd:simpleType>
    </xsd:element>
    <xsd:element name="Document_x0020_Type" ma:index="4" nillable="true" ma:displayName="Document Type" ma:internalName="Document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SM"/>
                    <xsd:enumeration value="ECR"/>
                    <xsd:enumeration value="FAC / OST"/>
                    <xsd:enumeration value="GLT"/>
                    <xsd:enumeration value="GSC"/>
                    <xsd:enumeration value="LFF"/>
                    <xsd:enumeration value="PGR"/>
                    <xsd:enumeration value="RAR"/>
                  </xsd:restriction>
                </xsd:simpleType>
              </xsd:element>
            </xsd:sequence>
          </xsd:extension>
        </xsd:complexContent>
      </xsd:complexType>
    </xsd:element>
    <xsd:element name="Filing_x0020_Type" ma:index="5" nillable="true" ma:displayName="Filing Type" ma:internalName="Filing_x0020_Typ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onthly Filings (ECR/LFF/PGR/RAR)"/>
                    <xsd:enumeration value="Form A Filings (FAC/OST)"/>
                    <xsd:enumeration value="Form B Filings (FAC/OST)"/>
                    <xsd:enumeration value="Fixed NAS FAC/OSS Factor (NFOF)"/>
                    <xsd:enumeration value="Fuel Supply Contracts (FAC)"/>
                    <xsd:enumeration value="Avoided Energy Cost (LQF)"/>
                    <xsd:enumeration value="Municipal WPS Reports (FAC)"/>
                    <xsd:enumeration value="Quarterly Filings (GSC)"/>
                    <xsd:enumeration value="Annual Filing (DSM)"/>
                    <xsd:enumeration value="Annual Filing (GLT/LFF/WNA)"/>
                    <xsd:enumeration value="Forecasted Annual Filing (GLT)"/>
                    <xsd:enumeration value="True-up Annual Filing (GLT)"/>
                    <xsd:enumeration value="Review Cases (ECR/FAC/OST)"/>
                    <xsd:enumeration value="Construction Monitoring (ECR)"/>
                    <xsd:enumeration value="Approved Project Detail (ECR/GLT/PGR)"/>
                    <xsd:enumeration value="Reports"/>
                  </xsd:restriction>
                </xsd:simpleType>
              </xsd:element>
            </xsd:sequence>
          </xsd:extension>
        </xsd:complexContent>
      </xsd:complexType>
    </xsd:element>
    <xsd:element name="Filings" ma:index="6" nillable="true" ma:displayName="Filing Expense Period" ma:format="Dropdown" ma:internalName="Filings">
      <xsd:simpleType>
        <xsd:restriction base="dms:Choice">
          <xsd:enumeration value="01-Jan"/>
          <xsd:enumeration value="02-Feb"/>
          <xsd:enumeration value="03-Mar"/>
          <xsd:enumeration value="04-Apr"/>
          <xsd:enumeration value="05-May"/>
          <xsd:enumeration value="06-Jun"/>
          <xsd:enumeration value="07-Jul"/>
          <xsd:enumeration value="08-Aug"/>
          <xsd:enumeration value="09-Sep"/>
          <xsd:enumeration value="10-Oct"/>
          <xsd:enumeration value="11-Nov"/>
          <xsd:enumeration value="12-Dec"/>
          <xsd:enumeration value="Nov-Jan (GSC)"/>
          <xsd:enumeration value="Feb-Apr (GSC)"/>
          <xsd:enumeration value="May-Jul (GSC)"/>
          <xsd:enumeration value="Aug-Oct (GSC)"/>
          <xsd:enumeration value="Apr-May (LFF)"/>
          <xsd:enumeration value="Jan-Dec (GLT/WNA)"/>
          <xsd:enumeration value="N/A"/>
        </xsd:restriction>
      </xsd:simpleType>
    </xsd:element>
    <xsd:element name="Filing_x0020_Doc_x0020_Types" ma:index="7" nillable="true" ma:displayName="Filing Doc Types" ma:format="Dropdown" ma:internalName="Filing_x0020_Doc_x0020_Types">
      <xsd:simpleType>
        <xsd:restriction base="dms:Choice">
          <xsd:enumeration value="00 – Orders/Requests for Information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Filing_x0020_Case_x0020__x0023_" ma:index="8" nillable="true" ma:displayName="Filing Case #" ma:internalName="Filing_x0020_Case_x0020__x0023_">
      <xsd:simpleType>
        <xsd:restriction base="dms:Text">
          <xsd:maxLength value="255"/>
        </xsd:restriction>
      </xsd:simpleType>
    </xsd:element>
    <xsd:element name="Filing_x0020_Witness" ma:index="9" nillable="true" ma:displayName="Filing Witness" ma:format="Dropdown" ma:internalName="Filing_x0020_Witness">
      <xsd:simpleType>
        <xsd:restriction base="dms:Choice">
          <xsd:enumeration value="Billiter, Delbert"/>
          <xsd:enumeration value="Drake, Michael"/>
          <xsd:enumeration value="Fackler, Andrea"/>
          <xsd:enumeration value="Garrett, Chris"/>
          <xsd:enumeration value="Rahn, Derek"/>
          <xsd:enumeration value="Rieth, Tom"/>
          <xsd:enumeration value="Schram, Chuck"/>
          <xsd:enumeration value="Sebourn, Michael"/>
          <xsd:enumeration value="Wilson, Stuart"/>
        </xsd:restriction>
      </xsd:simpleType>
    </xsd:element>
    <xsd:element name="Review_x0020_Case_x0020_Expense_x0020_Period" ma:index="10" nillable="true" ma:displayName="Review Case Expense Period" ma:format="Dropdown" ma:internalName="Review_x0020_Case_x0020_Expense_x0020_Period">
      <xsd:simpleType>
        <xsd:restriction base="dms:Choice">
          <xsd:enumeration value="Mar-Aug (ECR)"/>
          <xsd:enumeration value="Sep-Feb (ECR)"/>
          <xsd:enumeration value="Mar-Feb (ECR)"/>
          <xsd:enumeration value="May-Oct (ECR)"/>
          <xsd:enumeration value="May-Oct (FAC)"/>
          <xsd:enumeration value="Nov-Apr (FAC)"/>
          <xsd:enumeration value="Nov-Oct (FAC)"/>
          <xsd:enumeration value="Nov-Apr (ECR)"/>
        </xsd:restriction>
      </xsd:simpleType>
    </xsd:element>
    <xsd:element name="Review_x0020_Case_x0020_Doc_x0020_Types" ma:index="11" nillable="true" ma:displayName="Review Case Doc Types" ma:format="Dropdown" ma:internalName="Review_x0020_Case_x0020_Doc_x0020_Types">
      <xsd:simpleType>
        <xsd:restriction base="dms:Choice">
          <xsd:enumeration value="00.1 – Orders"/>
          <xsd:enumeration value="00.2 – Requests for Information"/>
          <xsd:enumeration value="00.4 – Other Communications/eFilings"/>
          <xsd:enumeration value="01.1 – 1st Data Request Responses/Testimony"/>
          <xsd:enumeration value="01.2 – 1st Data Request Attachments"/>
          <xsd:enumeration value="01.3 – 1st Data Request Confidentiality Petition"/>
          <xsd:enumeration value="01.4 – 1st Data Request/Testimony - As Filed"/>
          <xsd:enumeration value="01.5 – 1st Data Request/Testimony Support"/>
          <xsd:enumeration value="02.1 – 2nd Data Request Responses/Testimony"/>
          <xsd:enumeration value="02.2 – 2nd Data Request Attachments"/>
          <xsd:enumeration value="02.3 – 2nd Data Request Confidentiality Petition"/>
          <xsd:enumeration value="02.4 – 2nd Data Request/Testimony - As Filed"/>
          <xsd:enumeration value="03.1 – 3rd Data Request Responses/Testimony"/>
          <xsd:enumeration value="03.2 – 3rd Data Request Attachments"/>
          <xsd:enumeration value="03.3 – 3rd Data Request Confidentiality Petition"/>
          <xsd:enumeration value="03.4 – 3rd Data Request/Testimony - As Filed"/>
          <xsd:enumeration value="04.1 – 4th Data Request Responses/Testimony"/>
          <xsd:enumeration value="04.2 – 4th Data Request Attachments"/>
          <xsd:enumeration value="04.3 – 4th Data Request Confidentiality Petition"/>
          <xsd:enumeration value="04.4 – 4th Data Request/Testimony - As Filed"/>
          <xsd:enumeration value="05.1 – Post Hearing Data Request Responses/Testimony"/>
          <xsd:enumeration value="05.2 – Post Hearing Data Request Attachments"/>
          <xsd:enumeration value="05.3 – Post Hearing Data Request Confidentiality Petition"/>
          <xsd:enumeration value="05.4 – Post Hearing Data Request/Testimony - As Filed"/>
          <xsd:enumeration value="06 – Technical Conference or Hearings"/>
          <xsd:enumeration value="07 – Briefs"/>
          <xsd:enumeration value="08 – Support"/>
          <xsd:enumeration value="09 – Tariffs"/>
          <xsd:enumeration value="10 – Proof of Publication/Certificate of Notice"/>
          <xsd:enumeration value="11 – eFiled/Filed Documents"/>
          <xsd:enumeration value="11.1 – Application"/>
          <xsd:enumeration value="11.2 – Application - As Filed"/>
          <xsd:enumeration value="12 – Talking Points (Internal Use Only)"/>
          <xsd:enumeration value="13 – Data Request Assignments"/>
          <xsd:enumeration value="14 – Review Checklists"/>
        </xsd:restriction>
      </xsd:simpleType>
    </xsd:element>
    <xsd:element name="Case_x0020__x0023_" ma:index="12" nillable="true" ma:displayName="Review Case #" ma:internalName="Case_x0020__x0023_">
      <xsd:simpleType>
        <xsd:restriction base="dms:Text">
          <xsd:maxLength value="255"/>
        </xsd:restriction>
      </xsd:simpleType>
    </xsd:element>
    <xsd:element name="Witness_x0020_Testimony" ma:index="13" nillable="true" ma:displayName="Review Case Witness" ma:format="Dropdown" ma:internalName="Witness_x0020_Testimony">
      <xsd:simpleType>
        <xsd:restriction base="dms:Choice">
          <xsd:enumeration value="Billiter, Delbert"/>
          <xsd:enumeration value="Drake, Michael"/>
          <xsd:enumeration value="Fackler, Andrea"/>
          <xsd:enumeration value="Garrett, Christopher"/>
          <xsd:enumeration value="Neal, Susan"/>
          <xsd:enumeration value="Williams, Scott"/>
          <xsd:enumeration value="Multiple"/>
          <xsd:enumeration value="N/A"/>
          <xsd:enumeration value="Rahn, Derek"/>
          <xsd:enumeration value="Schram, Chuck"/>
          <xsd:enumeration value="Sebourn, Michael"/>
          <xsd:enumeration value="Wilson, Stuart"/>
        </xsd:restriction>
      </xsd:simpleType>
    </xsd:element>
    <xsd:element name="Construction_x0020_Monitoring_x0020_Description" ma:index="14" nillable="true" ma:displayName="Construction Monitoring Description" ma:format="Dropdown" ma:internalName="Construction_x0020_Monitoring_x0020_Description">
      <xsd:simpleType>
        <xsd:restriction base="dms:Choice">
          <xsd:enumeration value="2011 ECR Plan"/>
          <xsd:enumeration value="2016 ECR Plan"/>
          <xsd:enumeration value="TC Landfill"/>
          <xsd:enumeration value="2020 ECR Plan"/>
        </xsd:restriction>
      </xsd:simpleType>
    </xsd:element>
    <xsd:element name="Construction_x0020_Monitoring" ma:index="15" nillable="true" ma:displayName="Construction Monitoring Period" ma:format="Dropdown" ma:internalName="Construction_x0020_Monitoring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Status" ma:index="23" nillable="true" ma:displayName="Status (Internal Use Only)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l"/>
                    <xsd:enumeration value="Filed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175CCE-CAE9-4A2C-9CC4-6258A76B16FB}">
  <ds:schemaRefs>
    <ds:schemaRef ds:uri="http://schemas.microsoft.com/office/2006/metadata/properties"/>
    <ds:schemaRef ds:uri="http://schemas.microsoft.com/office/infopath/2007/PartnerControls"/>
    <ds:schemaRef ds:uri="65bfb563-8fe2-4d34-a09f-38a217d8feea"/>
    <ds:schemaRef ds:uri="http://schemas.microsoft.com/sharepoint/v4"/>
  </ds:schemaRefs>
</ds:datastoreItem>
</file>

<file path=customXml/itemProps2.xml><?xml version="1.0" encoding="utf-8"?>
<ds:datastoreItem xmlns:ds="http://schemas.openxmlformats.org/officeDocument/2006/customXml" ds:itemID="{915B3BD5-DD6E-4A23-9C8E-7CACA5223F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A157D-48C2-45CE-B75E-405EE32F3D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5bfb563-8fe2-4d34-a09f-38a217d8fee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LG&amp;E 6ME 04.26</vt:lpstr>
      <vt:lpstr>'LG&amp;E 6ME 04.26'!Print_Area</vt:lpstr>
      <vt:lpstr>'LG&amp;E 6ME 04.26'!Print_Titles</vt:lpstr>
    </vt:vector>
  </TitlesOfParts>
  <Company>LKE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Price, Beth</dc:creator>
  <cp:lastModifiedBy>Sharp, Stephen</cp:lastModifiedBy>
  <cp:lastPrinted>2025-07-05T16:48:53Z</cp:lastPrinted>
  <dcterms:created xsi:type="dcterms:W3CDTF">2025-07-03T00:14:20Z</dcterms:created>
  <dcterms:modified xsi:type="dcterms:W3CDTF">2026-08-24T16:35:16Z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ee1c6-0c13-46fe-9f7d-d5b32ad2c571_Enabled">
    <vt:lpwstr>true</vt:lpwstr>
  </property>
  <property fmtid="{D5CDD505-2E9C-101B-9397-08002B2CF9AE}" pid="3" name="MSIP_Label_0adee1c6-0c13-46fe-9f7d-d5b32ad2c571_SetDate">
    <vt:lpwstr>2025-07-03T00:15:13Z</vt:lpwstr>
  </property>
  <property fmtid="{D5CDD505-2E9C-101B-9397-08002B2CF9AE}" pid="4" name="MSIP_Label_0adee1c6-0c13-46fe-9f7d-d5b32ad2c571_Method">
    <vt:lpwstr>Privileged</vt:lpwstr>
  </property>
  <property fmtid="{D5CDD505-2E9C-101B-9397-08002B2CF9AE}" pid="5" name="MSIP_Label_0adee1c6-0c13-46fe-9f7d-d5b32ad2c571_Name">
    <vt:lpwstr>0adee1c6-0c13-46fe-9f7d-d5b32ad2c571</vt:lpwstr>
  </property>
  <property fmtid="{D5CDD505-2E9C-101B-9397-08002B2CF9AE}" pid="6" name="MSIP_Label_0adee1c6-0c13-46fe-9f7d-d5b32ad2c571_SiteId">
    <vt:lpwstr>5ee3b0ba-a559-45ee-a69e-6d3e963a3e72</vt:lpwstr>
  </property>
  <property fmtid="{D5CDD505-2E9C-101B-9397-08002B2CF9AE}" pid="7" name="MSIP_Label_0adee1c6-0c13-46fe-9f7d-d5b32ad2c571_ActionId">
    <vt:lpwstr>7852f623-5c19-44d8-a35e-e27a0dd2cb4c</vt:lpwstr>
  </property>
  <property fmtid="{D5CDD505-2E9C-101B-9397-08002B2CF9AE}" pid="8" name="MSIP_Label_0adee1c6-0c13-46fe-9f7d-d5b32ad2c571_ContentBits">
    <vt:lpwstr>2</vt:lpwstr>
  </property>
  <property fmtid="{D5CDD505-2E9C-101B-9397-08002B2CF9AE}" pid="9" name="MSIP_Label_e0c8e74a-db15-49f1-980d-3d74f2e3ff07_Enabled">
    <vt:lpwstr>true</vt:lpwstr>
  </property>
  <property fmtid="{D5CDD505-2E9C-101B-9397-08002B2CF9AE}" pid="10" name="MSIP_Label_e0c8e74a-db15-49f1-980d-3d74f2e3ff07_SetDate">
    <vt:lpwstr>2025-07-07T17:43:07Z</vt:lpwstr>
  </property>
  <property fmtid="{D5CDD505-2E9C-101B-9397-08002B2CF9AE}" pid="11" name="MSIP_Label_e0c8e74a-db15-49f1-980d-3d74f2e3ff07_Method">
    <vt:lpwstr>Privileged</vt:lpwstr>
  </property>
  <property fmtid="{D5CDD505-2E9C-101B-9397-08002B2CF9AE}" pid="12" name="MSIP_Label_e0c8e74a-db15-49f1-980d-3d74f2e3ff07_Name">
    <vt:lpwstr>376d9127-3fad-41bb7-827b-657efc89d923</vt:lpwstr>
  </property>
  <property fmtid="{D5CDD505-2E9C-101B-9397-08002B2CF9AE}" pid="13" name="MSIP_Label_e0c8e74a-db15-49f1-980d-3d74f2e3ff07_SiteId">
    <vt:lpwstr>25b79aa0-07c6-4d65-9c80-df92aacdc157</vt:lpwstr>
  </property>
  <property fmtid="{D5CDD505-2E9C-101B-9397-08002B2CF9AE}" pid="14" name="MSIP_Label_e0c8e74a-db15-49f1-980d-3d74f2e3ff07_ActionId">
    <vt:lpwstr>063b6dbd-5954-4d0c-be56-05725a1ea1ca</vt:lpwstr>
  </property>
  <property fmtid="{D5CDD505-2E9C-101B-9397-08002B2CF9AE}" pid="15" name="MSIP_Label_e0c8e74a-db15-49f1-980d-3d74f2e3ff07_ContentBits">
    <vt:lpwstr>2</vt:lpwstr>
  </property>
  <property fmtid="{D5CDD505-2E9C-101B-9397-08002B2CF9AE}" pid="16" name="MSIP_Label_e0c8e74a-db15-49f1-980d-3d74f2e3ff07_Tag">
    <vt:lpwstr>10, 0, 1, 1</vt:lpwstr>
  </property>
  <property fmtid="{D5CDD505-2E9C-101B-9397-08002B2CF9AE}" pid="17" name="ContentTypeId">
    <vt:lpwstr>0x010100FF510F20E04BCF41BE361D2F61EE6FFA</vt:lpwstr>
  </property>
</Properties>
</file>