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Steve\Documents\Kentucky\PSC dockets\"/>
    </mc:Choice>
  </mc:AlternateContent>
  <xr:revisionPtr revIDLastSave="0" documentId="8_{73F83E19-C6CC-429B-8506-BAD9D13CE358}" xr6:coauthVersionLast="47" xr6:coauthVersionMax="47" xr10:uidLastSave="{00000000-0000-0000-0000-000000000000}"/>
  <bookViews>
    <workbookView xWindow="4898" yWindow="3353" windowWidth="21599" windowHeight="11332" xr2:uid="{F10D0988-92EE-4251-BD13-6AAC09DDC0A9}"/>
  </bookViews>
  <sheets>
    <sheet name="BDW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" l="1"/>
  <c r="D6" i="1"/>
  <c r="J6" i="1"/>
  <c r="J7" i="1"/>
  <c r="J8" i="1"/>
  <c r="J9" i="1"/>
  <c r="J10" i="1"/>
  <c r="J11" i="1"/>
  <c r="J12" i="1"/>
  <c r="B14" i="1"/>
  <c r="C14" i="1"/>
  <c r="D14" i="1"/>
  <c r="E14" i="1"/>
  <c r="F14" i="1"/>
  <c r="G14" i="1"/>
  <c r="J14" i="1"/>
  <c r="B16" i="1"/>
  <c r="C16" i="1"/>
  <c r="D16" i="1"/>
  <c r="E16" i="1"/>
  <c r="F16" i="1"/>
  <c r="G16" i="1"/>
  <c r="D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Shute</author>
  </authors>
  <commentList>
    <comment ref="A7" authorId="0" shapeId="0" xr:uid="{AC824A8D-C9BF-4B3E-A230-50BD98A290BF}">
      <text>
        <r>
          <rPr>
            <b/>
            <sz val="9"/>
            <color indexed="81"/>
            <rFont val="Tahoma"/>
            <family val="2"/>
          </rPr>
          <t>Steve Shute:</t>
        </r>
        <r>
          <rPr>
            <sz val="9"/>
            <color indexed="81"/>
            <rFont val="Tahoma"/>
            <family val="2"/>
          </rPr>
          <t xml:space="preserve">
Michelle gave 2020-24 to Kim in emls 12/10/25</t>
        </r>
      </text>
    </comment>
    <comment ref="I7" authorId="0" shapeId="0" xr:uid="{7ADE2C53-9210-4B04-9593-3B80B5A70808}">
      <text>
        <r>
          <rPr>
            <b/>
            <sz val="9"/>
            <color indexed="81"/>
            <rFont val="Tahoma"/>
            <family val="2"/>
          </rPr>
          <t>Steve Shute:</t>
        </r>
        <r>
          <rPr>
            <sz val="9"/>
            <color indexed="81"/>
            <rFont val="Tahoma"/>
            <family val="2"/>
          </rPr>
          <t xml:space="preserve">
fraction of Gas Cost Recovery vs total Gas Usage, see notes Bad Debts.doc</t>
        </r>
      </text>
    </comment>
  </commentList>
</comments>
</file>

<file path=xl/sharedStrings.xml><?xml version="1.0" encoding="utf-8"?>
<sst xmlns="http://schemas.openxmlformats.org/spreadsheetml/2006/main" count="14" uniqueCount="13">
  <si>
    <t>Average</t>
  </si>
  <si>
    <t>Total</t>
  </si>
  <si>
    <t>GCR alloc</t>
  </si>
  <si>
    <t>GCR %</t>
  </si>
  <si>
    <t>PRP</t>
  </si>
  <si>
    <t>AMR</t>
  </si>
  <si>
    <t>Gas Base</t>
  </si>
  <si>
    <t>Gas Usage</t>
  </si>
  <si>
    <t># of Accounts</t>
  </si>
  <si>
    <t>Year</t>
  </si>
  <si>
    <t>Acct 904</t>
  </si>
  <si>
    <t>Gr25 AG DR1-130</t>
  </si>
  <si>
    <t>Uncollectible / Bad Debt Write-offs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</si>
</sst>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</cellStyleXfs>
  <cellXfs count="20">
    <xf numFmtId="0" fontId="0" fillId="0" borderId="0" xfId="0"/>
    <xf numFmtId="44" fontId="0" fillId="0" borderId="0" xfId="0" applyNumberFormat="1"/>
    <xf numFmtId="164" fontId="4" fillId="0" borderId="0" xfId="1" applyNumberFormat="1" applyFont="1"/>
    <xf numFmtId="165" fontId="4" fillId="0" borderId="0" xfId="0" applyNumberFormat="1" applyFont="1" applyAlignment="1">
      <alignment horizontal="center" vertical="top"/>
    </xf>
    <xf numFmtId="1" fontId="4" fillId="0" borderId="0" xfId="0" applyNumberFormat="1" applyFont="1" applyAlignment="1">
      <alignment horizontal="center" vertical="top"/>
    </xf>
    <xf numFmtId="0" fontId="4" fillId="0" borderId="0" xfId="0" applyFont="1"/>
    <xf numFmtId="44" fontId="3" fillId="0" borderId="2" xfId="3" applyNumberFormat="1" applyAlignment="1">
      <alignment horizontal="center" vertical="top"/>
    </xf>
    <xf numFmtId="0" fontId="3" fillId="0" borderId="2" xfId="3" applyAlignment="1">
      <alignment horizontal="center" vertical="top"/>
    </xf>
    <xf numFmtId="43" fontId="0" fillId="0" borderId="0" xfId="0" applyNumberFormat="1" applyAlignment="1">
      <alignment horizontal="center" vertical="top"/>
    </xf>
    <xf numFmtId="0" fontId="0" fillId="0" borderId="0" xfId="0" applyAlignment="1">
      <alignment horizontal="center" vertical="top"/>
    </xf>
    <xf numFmtId="0" fontId="3" fillId="0" borderId="0" xfId="0" applyFont="1" applyAlignment="1">
      <alignment horizontal="center" vertical="top"/>
    </xf>
    <xf numFmtId="164" fontId="4" fillId="0" borderId="0" xfId="1" applyNumberFormat="1" applyFont="1" applyAlignment="1">
      <alignment horizontal="center" vertical="top"/>
    </xf>
    <xf numFmtId="164" fontId="4" fillId="0" borderId="0" xfId="1" applyNumberFormat="1" applyFont="1" applyFill="1" applyAlignment="1">
      <alignment horizontal="center" vertical="top"/>
    </xf>
    <xf numFmtId="43" fontId="0" fillId="2" borderId="0" xfId="0" applyNumberFormat="1" applyFill="1" applyAlignment="1">
      <alignment horizontal="center" vertical="top"/>
    </xf>
    <xf numFmtId="44" fontId="2" fillId="3" borderId="1" xfId="2" applyNumberFormat="1" applyFill="1" applyAlignment="1">
      <alignment horizontal="center" vertical="top"/>
    </xf>
    <xf numFmtId="44" fontId="2" fillId="4" borderId="1" xfId="2" applyNumberFormat="1" applyFill="1" applyAlignment="1">
      <alignment horizontal="center" vertical="top"/>
    </xf>
    <xf numFmtId="0" fontId="2" fillId="4" borderId="1" xfId="2" applyFill="1" applyAlignment="1">
      <alignment horizontal="center" vertical="top"/>
    </xf>
    <xf numFmtId="44" fontId="0" fillId="4" borderId="0" xfId="0" applyNumberFormat="1" applyFill="1"/>
    <xf numFmtId="0" fontId="0" fillId="4" borderId="0" xfId="0" applyFill="1"/>
    <xf numFmtId="0" fontId="5" fillId="4" borderId="0" xfId="0" applyFont="1" applyFill="1"/>
  </cellXfs>
  <cellStyles count="4">
    <cellStyle name="Heading 3" xfId="2" builtinId="18"/>
    <cellStyle name="Normal" xfId="0" builtinId="0"/>
    <cellStyle name="Percent" xfId="1" builtinId="5"/>
    <cellStyle name="Total" xfId="3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9C60-99B1-4EE9-B257-4A501BF44A44}">
  <dimension ref="A1:J17"/>
  <sheetViews>
    <sheetView tabSelected="1" workbookViewId="0">
      <selection activeCell="L7" sqref="L7"/>
    </sheetView>
  </sheetViews>
  <sheetFormatPr defaultRowHeight="14.25" x14ac:dyDescent="0.45"/>
  <cols>
    <col min="2" max="2" width="12.6640625" bestFit="1" customWidth="1"/>
    <col min="3" max="3" width="12.6640625" style="1" customWidth="1"/>
    <col min="4" max="5" width="12.33203125" style="1" bestFit="1" customWidth="1"/>
    <col min="6" max="7" width="11.33203125" style="1" bestFit="1" customWidth="1"/>
    <col min="10" max="10" width="13.19921875" customWidth="1"/>
  </cols>
  <sheetData>
    <row r="1" spans="1:10" ht="18" x14ac:dyDescent="0.55000000000000004">
      <c r="A1" s="19" t="s">
        <v>12</v>
      </c>
      <c r="B1" s="18"/>
      <c r="C1" s="17"/>
      <c r="D1" s="17"/>
      <c r="F1" s="5" t="s">
        <v>11</v>
      </c>
      <c r="H1" s="5" t="s">
        <v>10</v>
      </c>
    </row>
    <row r="3" spans="1:10" ht="14.65" thickBot="1" x14ac:dyDescent="0.5">
      <c r="A3" s="16" t="s">
        <v>9</v>
      </c>
      <c r="B3" s="16" t="s">
        <v>8</v>
      </c>
      <c r="C3" s="15" t="s">
        <v>1</v>
      </c>
      <c r="D3" s="15" t="s">
        <v>7</v>
      </c>
      <c r="E3" s="15" t="s">
        <v>6</v>
      </c>
      <c r="F3" s="15" t="s">
        <v>5</v>
      </c>
      <c r="G3" s="15" t="s">
        <v>4</v>
      </c>
      <c r="I3" s="14" t="s">
        <v>3</v>
      </c>
      <c r="J3" s="14" t="s">
        <v>2</v>
      </c>
    </row>
    <row r="4" spans="1:10" x14ac:dyDescent="0.45">
      <c r="A4" s="10"/>
      <c r="B4" s="9"/>
      <c r="C4" s="8"/>
      <c r="D4" s="8"/>
      <c r="E4" s="8"/>
      <c r="F4" s="8"/>
      <c r="G4" s="8"/>
    </row>
    <row r="5" spans="1:10" x14ac:dyDescent="0.45">
      <c r="A5" s="10">
        <v>2018</v>
      </c>
      <c r="B5" s="9">
        <v>203</v>
      </c>
      <c r="C5" s="8">
        <v>-32128.420000000006</v>
      </c>
      <c r="D5" s="8">
        <v>-18311.930000000008</v>
      </c>
      <c r="E5" s="8"/>
      <c r="F5" s="8"/>
      <c r="G5" s="8"/>
      <c r="I5" s="11">
        <v>0.56999999999999995</v>
      </c>
      <c r="J5" s="8">
        <f>D5*I5</f>
        <v>-10437.800100000004</v>
      </c>
    </row>
    <row r="6" spans="1:10" x14ac:dyDescent="0.45">
      <c r="A6" s="10">
        <v>2019</v>
      </c>
      <c r="B6" s="9">
        <v>121</v>
      </c>
      <c r="C6" s="8">
        <v>-20371</v>
      </c>
      <c r="D6" s="13">
        <f>-20371*0.5</f>
        <v>-10185.5</v>
      </c>
      <c r="E6" s="8"/>
      <c r="F6" s="8"/>
      <c r="G6" s="8"/>
      <c r="I6" s="11">
        <v>0.56999999999999995</v>
      </c>
      <c r="J6" s="8">
        <f>D6*I6</f>
        <v>-5805.7349999999997</v>
      </c>
    </row>
    <row r="7" spans="1:10" x14ac:dyDescent="0.45">
      <c r="A7" s="10">
        <v>2020</v>
      </c>
      <c r="B7" s="9">
        <v>118</v>
      </c>
      <c r="C7" s="8">
        <v>-17137.099999999991</v>
      </c>
      <c r="D7" s="8">
        <v>-7298.1900000000051</v>
      </c>
      <c r="E7" s="8">
        <v>-2554.0099999999998</v>
      </c>
      <c r="F7" s="8">
        <v>-193.9199999999999</v>
      </c>
      <c r="G7" s="8">
        <v>-924.91000000000031</v>
      </c>
      <c r="I7" s="11">
        <v>0.54</v>
      </c>
      <c r="J7" s="8">
        <f>D7*I7</f>
        <v>-3941.022600000003</v>
      </c>
    </row>
    <row r="8" spans="1:10" x14ac:dyDescent="0.45">
      <c r="A8" s="10">
        <v>2021</v>
      </c>
      <c r="B8" s="9">
        <v>128</v>
      </c>
      <c r="C8" s="8">
        <v>-19132.089999999997</v>
      </c>
      <c r="D8" s="8">
        <v>-8689.57</v>
      </c>
      <c r="E8" s="8">
        <v>-4008.22</v>
      </c>
      <c r="F8" s="8">
        <v>-314.36000000000007</v>
      </c>
      <c r="G8" s="8">
        <v>-1471.7</v>
      </c>
      <c r="I8" s="11">
        <v>0.55000000000000004</v>
      </c>
      <c r="J8" s="8">
        <f>D8*I8</f>
        <v>-4779.2635</v>
      </c>
    </row>
    <row r="9" spans="1:10" x14ac:dyDescent="0.45">
      <c r="A9" s="10">
        <v>2022</v>
      </c>
      <c r="B9" s="9">
        <v>71</v>
      </c>
      <c r="C9" s="8">
        <v>-12364.4</v>
      </c>
      <c r="D9" s="8">
        <v>-6876.3600000000015</v>
      </c>
      <c r="E9" s="8">
        <v>-1360.37</v>
      </c>
      <c r="F9" s="8">
        <v>-105.16999999999996</v>
      </c>
      <c r="G9" s="8">
        <v>-510.08000000000004</v>
      </c>
      <c r="I9" s="11">
        <v>0.69</v>
      </c>
      <c r="J9" s="8">
        <f>D9*I9</f>
        <v>-4744.6884000000009</v>
      </c>
    </row>
    <row r="10" spans="1:10" x14ac:dyDescent="0.45">
      <c r="A10" s="10">
        <v>2023</v>
      </c>
      <c r="B10" s="9">
        <v>74</v>
      </c>
      <c r="C10" s="8">
        <v>-25860.420000000002</v>
      </c>
      <c r="D10" s="8">
        <v>-15894.780000000004</v>
      </c>
      <c r="E10" s="8">
        <v>-3072.35</v>
      </c>
      <c r="F10" s="8">
        <v>-234.68</v>
      </c>
      <c r="G10" s="8">
        <v>-1171.6599999999999</v>
      </c>
      <c r="I10" s="12">
        <v>0.67200000000000004</v>
      </c>
      <c r="J10" s="8">
        <f>D10*I10</f>
        <v>-10681.292160000003</v>
      </c>
    </row>
    <row r="11" spans="1:10" x14ac:dyDescent="0.45">
      <c r="A11" s="10">
        <v>2024</v>
      </c>
      <c r="B11" s="9">
        <v>105</v>
      </c>
      <c r="C11" s="8">
        <v>-19484.980000000003</v>
      </c>
      <c r="D11" s="8">
        <v>-8862.7900000000009</v>
      </c>
      <c r="E11" s="8">
        <v>-2673.3999999999987</v>
      </c>
      <c r="F11" s="8">
        <v>-205.84999999999997</v>
      </c>
      <c r="G11" s="8">
        <v>-997.41</v>
      </c>
      <c r="I11" s="12">
        <v>0.53700000000000003</v>
      </c>
      <c r="J11" s="8">
        <f>D11*I11</f>
        <v>-4759.3182300000008</v>
      </c>
    </row>
    <row r="12" spans="1:10" x14ac:dyDescent="0.45">
      <c r="A12" s="10">
        <v>2025</v>
      </c>
      <c r="B12" s="9">
        <v>86</v>
      </c>
      <c r="C12" s="8">
        <v>-12225.969999999998</v>
      </c>
      <c r="D12" s="8">
        <v>-5661.6500000000005</v>
      </c>
      <c r="E12" s="8">
        <v>-1843.83</v>
      </c>
      <c r="F12" s="8">
        <v>-137.91999999999999</v>
      </c>
      <c r="G12" s="8">
        <v>-647.89</v>
      </c>
      <c r="I12" s="11">
        <v>0.60799999999999998</v>
      </c>
      <c r="J12" s="8">
        <f>D12*I12</f>
        <v>-3442.2832000000003</v>
      </c>
    </row>
    <row r="13" spans="1:10" x14ac:dyDescent="0.45">
      <c r="A13" s="10"/>
      <c r="B13" s="9"/>
      <c r="C13" s="8"/>
      <c r="D13" s="8"/>
      <c r="E13" s="8"/>
      <c r="F13" s="8"/>
      <c r="G13" s="8"/>
      <c r="J13" s="8"/>
    </row>
    <row r="14" spans="1:10" ht="14.65" thickBot="1" x14ac:dyDescent="0.5">
      <c r="A14" s="7" t="s">
        <v>1</v>
      </c>
      <c r="B14" s="7">
        <f>SUM(B4:B13)</f>
        <v>906</v>
      </c>
      <c r="C14" s="6">
        <f>SUM(C4:C13)</f>
        <v>-158704.37999999998</v>
      </c>
      <c r="D14" s="6">
        <f>SUM(D4:D13)</f>
        <v>-81780.770000000019</v>
      </c>
      <c r="E14" s="6">
        <f>SUM(E4:E13)</f>
        <v>-15512.179999999998</v>
      </c>
      <c r="F14" s="6">
        <f>SUM(F4:F13)</f>
        <v>-1191.8999999999999</v>
      </c>
      <c r="G14" s="6">
        <f>SUM(G4:G13)</f>
        <v>-5723.6500000000005</v>
      </c>
      <c r="J14" s="6">
        <f>SUM(J4:J13)</f>
        <v>-48591.403190000019</v>
      </c>
    </row>
    <row r="15" spans="1:10" ht="14.65" thickTop="1" x14ac:dyDescent="0.45">
      <c r="J15" s="1"/>
    </row>
    <row r="16" spans="1:10" x14ac:dyDescent="0.45">
      <c r="A16" s="5" t="s">
        <v>0</v>
      </c>
      <c r="B16" s="4">
        <f>AVERAGE(B4:B13)</f>
        <v>113.25</v>
      </c>
      <c r="C16" s="3">
        <f>AVERAGE(C4:C13)</f>
        <v>-19838.047499999997</v>
      </c>
      <c r="D16" s="3">
        <f>AVERAGE(D4:D13)</f>
        <v>-10222.596250000002</v>
      </c>
      <c r="E16" s="3">
        <f>AVERAGE(E4:E13)</f>
        <v>-2585.3633333333332</v>
      </c>
      <c r="F16" s="3">
        <f>AVERAGE(F4:F13)</f>
        <v>-198.64999999999998</v>
      </c>
      <c r="G16" s="3">
        <f>AVERAGE(G4:G13)</f>
        <v>-953.94166666666672</v>
      </c>
      <c r="J16" s="3"/>
    </row>
    <row r="17" spans="4:4" s="1" customFormat="1" x14ac:dyDescent="0.45">
      <c r="D17" s="2">
        <f>D16/C16</f>
        <v>0.51530253922418545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BDWO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Shute</dc:creator>
  <cp:lastModifiedBy>Steve Shute</cp:lastModifiedBy>
  <dcterms:created xsi:type="dcterms:W3CDTF">2026-06-29T17:38:57Z</dcterms:created>
  <dcterms:modified xsi:type="dcterms:W3CDTF">2026-06-29T17:40:24Z</dcterms:modified>
</cp:coreProperties>
</file>