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a\OneDrive\Desktop\PWA'S\2026\"/>
    </mc:Choice>
  </mc:AlternateContent>
  <xr:revisionPtr revIDLastSave="0" documentId="13_ncr:1_{52EEEE18-E1E5-444E-9723-0CC118D29A55}" xr6:coauthVersionLast="47" xr6:coauthVersionMax="47" xr10:uidLastSave="{00000000-0000-0000-0000-000000000000}"/>
  <bookViews>
    <workbookView xWindow="-120" yWindow="-120" windowWidth="38640" windowHeight="21240" xr2:uid="{4368A416-7D3F-4B2B-9AC2-AB67866A40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E22" i="1"/>
  <c r="G8" i="1"/>
  <c r="E8" i="1"/>
  <c r="G17" i="1"/>
  <c r="E17" i="1"/>
  <c r="E12" i="1"/>
  <c r="G12" i="1"/>
  <c r="J22" i="1" l="1"/>
  <c r="E24" i="1"/>
  <c r="G24" i="1"/>
  <c r="J8" i="1"/>
  <c r="J17" i="1"/>
  <c r="J12" i="1"/>
  <c r="J24" i="1" l="1"/>
</calcChain>
</file>

<file path=xl/sharedStrings.xml><?xml version="1.0" encoding="utf-8"?>
<sst xmlns="http://schemas.openxmlformats.org/spreadsheetml/2006/main" count="31" uniqueCount="24">
  <si>
    <t>Louisville Water</t>
  </si>
  <si>
    <t>Purchases in Gallons</t>
  </si>
  <si>
    <t>Rate per 1,000 Gallons</t>
  </si>
  <si>
    <t>Sub-Total</t>
  </si>
  <si>
    <t>Months</t>
  </si>
  <si>
    <t>Monthly Service Charge</t>
  </si>
  <si>
    <t>Base Rate</t>
  </si>
  <si>
    <t>New Rate</t>
  </si>
  <si>
    <t>Increase</t>
  </si>
  <si>
    <t>Shelbyville</t>
  </si>
  <si>
    <t>Total</t>
  </si>
  <si>
    <t>Increased water cost</t>
  </si>
  <si>
    <t>Divided by Gallons sold/1,000</t>
  </si>
  <si>
    <t>Purchased Water Adjustment Factor</t>
  </si>
  <si>
    <t>per 1,000 Gallons</t>
  </si>
  <si>
    <t>Shelbyville (Finchville)</t>
  </si>
  <si>
    <t>2.79/1,000</t>
  </si>
  <si>
    <t>(round up)</t>
  </si>
  <si>
    <t>2.88/1,000</t>
  </si>
  <si>
    <t>2.62/1000</t>
  </si>
  <si>
    <t>2.69/1,000</t>
  </si>
  <si>
    <t>2.89/1,000</t>
  </si>
  <si>
    <t>2.98/1,000</t>
  </si>
  <si>
    <t>Exhibit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</si>
</sst>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4" fontId="0" fillId="0" borderId="0" xfId="0" applyNumberFormat="1"/>
    <xf numFmtId="0" fontId="1" fillId="0" borderId="0" xfId="0" applyFont="1"/>
    <xf numFmtId="37" fontId="0" fillId="0" borderId="0" xfId="0" applyNumberFormat="1"/>
    <xf numFmtId="44" fontId="1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4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44" fontId="1" fillId="0" borderId="0" xfId="0" applyNumberFormat="1" applyFont="1" applyAlignment="1">
      <alignment horizontal="right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00519-3C29-420B-AFE5-EAB36FBA3D88}">
  <dimension ref="A3:J37"/>
  <sheetViews>
    <sheetView tabSelected="1" zoomScaleNormal="100" workbookViewId="0">
      <selection activeCell="E31" sqref="E31"/>
    </sheetView>
  </sheetViews>
  <sheetFormatPr defaultRowHeight="15" x14ac:dyDescent="0.25"/>
  <cols>
    <col min="1" max="1" width="33.42578125" bestFit="1" customWidth="1"/>
    <col min="3" max="3" width="0.85546875" customWidth="1"/>
    <col min="4" max="4" width="9.140625" hidden="1" customWidth="1"/>
    <col min="5" max="5" width="14.85546875" customWidth="1"/>
    <col min="6" max="6" width="16.28515625" bestFit="1" customWidth="1"/>
    <col min="7" max="7" width="17.7109375" bestFit="1" customWidth="1"/>
    <col min="8" max="8" width="2.28515625" customWidth="1"/>
    <col min="9" max="9" width="0.140625" hidden="1" customWidth="1"/>
    <col min="10" max="10" width="12.28515625" bestFit="1" customWidth="1"/>
  </cols>
  <sheetData>
    <row r="3" spans="1:10" ht="15.75" x14ac:dyDescent="0.25">
      <c r="F3" s="5"/>
      <c r="H3" s="5"/>
      <c r="I3" s="5"/>
    </row>
    <row r="5" spans="1:10" ht="15.75" x14ac:dyDescent="0.25">
      <c r="A5" s="11" t="s">
        <v>0</v>
      </c>
      <c r="E5" s="5" t="s">
        <v>6</v>
      </c>
      <c r="G5" s="5" t="s">
        <v>7</v>
      </c>
      <c r="J5" s="5" t="s">
        <v>8</v>
      </c>
    </row>
    <row r="6" spans="1:10" x14ac:dyDescent="0.25">
      <c r="A6" t="s">
        <v>1</v>
      </c>
      <c r="E6" s="8">
        <v>268915000</v>
      </c>
      <c r="F6" s="6"/>
      <c r="G6" s="8">
        <v>268915000</v>
      </c>
    </row>
    <row r="7" spans="1:10" x14ac:dyDescent="0.25">
      <c r="A7" t="s">
        <v>2</v>
      </c>
      <c r="E7" s="7" t="s">
        <v>16</v>
      </c>
      <c r="F7" s="7"/>
      <c r="G7" s="7" t="s">
        <v>18</v>
      </c>
    </row>
    <row r="8" spans="1:10" x14ac:dyDescent="0.25">
      <c r="A8" t="s">
        <v>3</v>
      </c>
      <c r="E8" s="1">
        <f>E6/1000*2.79</f>
        <v>750272.85</v>
      </c>
      <c r="F8" s="1"/>
      <c r="G8" s="1">
        <f>G6/1000*2.88</f>
        <v>774475.2</v>
      </c>
      <c r="J8" s="1">
        <f>G8-E8</f>
        <v>24202.349999999977</v>
      </c>
    </row>
    <row r="9" spans="1:10" x14ac:dyDescent="0.25">
      <c r="J9" s="1"/>
    </row>
    <row r="10" spans="1:10" x14ac:dyDescent="0.25">
      <c r="A10" t="s">
        <v>4</v>
      </c>
      <c r="E10">
        <v>12</v>
      </c>
      <c r="G10">
        <v>12</v>
      </c>
      <c r="J10" s="1"/>
    </row>
    <row r="11" spans="1:10" x14ac:dyDescent="0.25">
      <c r="A11" t="s">
        <v>5</v>
      </c>
      <c r="E11" s="1">
        <v>644.95000000000005</v>
      </c>
      <c r="F11" s="1"/>
      <c r="G11" s="1">
        <v>672.36</v>
      </c>
      <c r="J11" s="1"/>
    </row>
    <row r="12" spans="1:10" x14ac:dyDescent="0.25">
      <c r="A12" t="s">
        <v>3</v>
      </c>
      <c r="E12" s="1">
        <f>E11*E10</f>
        <v>7739.4000000000005</v>
      </c>
      <c r="F12" s="1"/>
      <c r="G12" s="1">
        <f>G11*G10</f>
        <v>8068.32</v>
      </c>
      <c r="J12" s="1">
        <f>G12-E12</f>
        <v>328.91999999999916</v>
      </c>
    </row>
    <row r="13" spans="1:10" x14ac:dyDescent="0.25">
      <c r="J13" s="1"/>
    </row>
    <row r="14" spans="1:10" x14ac:dyDescent="0.25">
      <c r="A14" s="11" t="s">
        <v>9</v>
      </c>
      <c r="J14" s="1"/>
    </row>
    <row r="15" spans="1:10" x14ac:dyDescent="0.25">
      <c r="A15" t="s">
        <v>1</v>
      </c>
      <c r="E15" s="9">
        <v>86826700</v>
      </c>
      <c r="G15" s="9">
        <v>86826700</v>
      </c>
      <c r="J15" s="1"/>
    </row>
    <row r="16" spans="1:10" x14ac:dyDescent="0.25">
      <c r="A16" t="s">
        <v>2</v>
      </c>
      <c r="E16" s="7" t="s">
        <v>19</v>
      </c>
      <c r="F16" s="1"/>
      <c r="G16" s="7" t="s">
        <v>20</v>
      </c>
      <c r="J16" s="1"/>
    </row>
    <row r="17" spans="1:10" x14ac:dyDescent="0.25">
      <c r="A17" t="s">
        <v>3</v>
      </c>
      <c r="E17" s="1">
        <f>E15/1000*2.62</f>
        <v>227485.954</v>
      </c>
      <c r="F17" s="1"/>
      <c r="G17" s="1">
        <f>G15/1000*2.69</f>
        <v>233563.82299999997</v>
      </c>
      <c r="J17" s="1">
        <f>G17-E17</f>
        <v>6077.8689999999769</v>
      </c>
    </row>
    <row r="18" spans="1:10" x14ac:dyDescent="0.25">
      <c r="E18" s="1"/>
      <c r="F18" s="1"/>
      <c r="G18" s="1"/>
      <c r="J18" s="1"/>
    </row>
    <row r="19" spans="1:10" x14ac:dyDescent="0.25">
      <c r="A19" s="11" t="s">
        <v>15</v>
      </c>
      <c r="E19" s="3"/>
      <c r="F19" s="3"/>
      <c r="G19" s="3"/>
      <c r="J19" s="1"/>
    </row>
    <row r="20" spans="1:10" x14ac:dyDescent="0.25">
      <c r="A20" t="s">
        <v>1</v>
      </c>
      <c r="E20" s="3">
        <v>6509200</v>
      </c>
      <c r="F20" s="3"/>
      <c r="G20" s="3">
        <v>6509200</v>
      </c>
      <c r="J20" s="1"/>
    </row>
    <row r="21" spans="1:10" x14ac:dyDescent="0.25">
      <c r="A21" t="s">
        <v>2</v>
      </c>
      <c r="E21" s="7" t="s">
        <v>21</v>
      </c>
      <c r="F21" s="7"/>
      <c r="G21" s="7" t="s">
        <v>22</v>
      </c>
      <c r="J21" s="1"/>
    </row>
    <row r="22" spans="1:10" x14ac:dyDescent="0.25">
      <c r="A22" t="s">
        <v>3</v>
      </c>
      <c r="E22" s="1">
        <f>E20/1000*2.89</f>
        <v>18811.588</v>
      </c>
      <c r="F22" s="1"/>
      <c r="G22" s="1">
        <f>G20/1000*2.98</f>
        <v>19397.416000000001</v>
      </c>
      <c r="J22" s="1">
        <f>G22-E22</f>
        <v>585.82800000000134</v>
      </c>
    </row>
    <row r="23" spans="1:10" x14ac:dyDescent="0.25">
      <c r="E23" s="1"/>
      <c r="F23" s="1"/>
      <c r="G23" s="1"/>
    </row>
    <row r="24" spans="1:10" x14ac:dyDescent="0.25">
      <c r="A24" s="2" t="s">
        <v>10</v>
      </c>
      <c r="E24" s="4">
        <f>E8+E12+E17+E22</f>
        <v>1004309.792</v>
      </c>
      <c r="G24" s="4">
        <f>G8+G12+G17+G22</f>
        <v>1035504.7589999998</v>
      </c>
      <c r="J24" s="4">
        <f>SUM(J8:J23)</f>
        <v>31194.966999999953</v>
      </c>
    </row>
    <row r="26" spans="1:10" x14ac:dyDescent="0.25">
      <c r="A26" t="s">
        <v>11</v>
      </c>
      <c r="E26" s="1"/>
      <c r="F26" s="1">
        <v>31194.97</v>
      </c>
      <c r="G26" s="1"/>
      <c r="H26" s="1"/>
      <c r="I26" s="1"/>
      <c r="J26" s="1"/>
    </row>
    <row r="27" spans="1:10" x14ac:dyDescent="0.25">
      <c r="A27" t="s">
        <v>12</v>
      </c>
      <c r="E27" s="1"/>
      <c r="F27" s="3">
        <v>327184210</v>
      </c>
      <c r="G27" s="1"/>
      <c r="H27" s="1"/>
      <c r="I27" s="1"/>
      <c r="J27" s="1"/>
    </row>
    <row r="28" spans="1:10" x14ac:dyDescent="0.25">
      <c r="A28" t="s">
        <v>13</v>
      </c>
      <c r="E28" s="1" t="s">
        <v>17</v>
      </c>
      <c r="F28" s="4">
        <v>9.5000000000000001E-2</v>
      </c>
      <c r="G28" s="4" t="s">
        <v>14</v>
      </c>
      <c r="H28" s="1"/>
      <c r="I28" s="1"/>
      <c r="J28" s="1"/>
    </row>
    <row r="29" spans="1:10" x14ac:dyDescent="0.25">
      <c r="E29" s="1"/>
      <c r="F29" s="1"/>
      <c r="G29" s="1"/>
      <c r="H29" s="1"/>
      <c r="I29" s="1"/>
      <c r="J29" s="1"/>
    </row>
    <row r="30" spans="1:10" x14ac:dyDescent="0.25">
      <c r="E30" s="1"/>
      <c r="F30" s="1"/>
      <c r="G30" s="3"/>
      <c r="H30" s="1"/>
      <c r="I30" s="1"/>
      <c r="J30" s="1"/>
    </row>
    <row r="31" spans="1:10" x14ac:dyDescent="0.25">
      <c r="E31" s="10" t="s">
        <v>23</v>
      </c>
      <c r="F31" s="1"/>
      <c r="G31" s="1"/>
      <c r="H31" s="1"/>
      <c r="I31" s="1"/>
      <c r="J31" s="1"/>
    </row>
    <row r="32" spans="1:10" x14ac:dyDescent="0.25">
      <c r="E32" s="1"/>
      <c r="F32" s="1"/>
      <c r="G32" s="1"/>
      <c r="H32" s="1"/>
      <c r="I32" s="1"/>
      <c r="J32" s="1"/>
    </row>
    <row r="33" spans="5:10" x14ac:dyDescent="0.25">
      <c r="E33" s="1"/>
      <c r="F33" s="4"/>
      <c r="G33" s="1"/>
      <c r="H33" s="1"/>
      <c r="I33" s="1"/>
      <c r="J33" s="1"/>
    </row>
    <row r="34" spans="5:10" x14ac:dyDescent="0.25">
      <c r="E34" s="1"/>
      <c r="F34" s="1"/>
      <c r="G34" s="1"/>
      <c r="H34" s="1"/>
      <c r="I34" s="1"/>
      <c r="J34" s="1"/>
    </row>
    <row r="35" spans="5:10" x14ac:dyDescent="0.25">
      <c r="E35" s="1"/>
      <c r="F35" s="1"/>
      <c r="G35" s="1"/>
      <c r="H35" s="1"/>
      <c r="I35" s="1"/>
      <c r="J35" s="1"/>
    </row>
    <row r="36" spans="5:10" x14ac:dyDescent="0.25">
      <c r="E36" s="1"/>
      <c r="F36" s="1"/>
      <c r="G36" s="1"/>
      <c r="H36" s="1"/>
      <c r="I36" s="1"/>
      <c r="J36" s="1"/>
    </row>
    <row r="37" spans="5:10" x14ac:dyDescent="0.25">
      <c r="E37" s="1"/>
      <c r="F37" s="1"/>
      <c r="G37" s="1"/>
      <c r="H37" s="1"/>
      <c r="I37" s="1"/>
      <c r="J37" s="1"/>
    </row>
  </sheetData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</dc:creator>
  <cp:lastModifiedBy>Lisa Didier</cp:lastModifiedBy>
  <cp:lastPrinted>2024-04-26T19:41:57Z</cp:lastPrinted>
  <dcterms:created xsi:type="dcterms:W3CDTF">2023-04-28T19:02:15Z</dcterms:created>
  <dcterms:modified xsi:type="dcterms:W3CDTF">2026-05-22T13:35:40Z</dcterms:modified>
</cp:coreProperties>
</file>