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9f3ba4d81d9904/Desktop/Sue files/Fountain Run Wtr/"/>
    </mc:Choice>
  </mc:AlternateContent>
  <xr:revisionPtr revIDLastSave="0" documentId="8_{85A2A231-4BAE-426D-91C0-604F16C2EC8C}" xr6:coauthVersionLast="47" xr6:coauthVersionMax="47" xr10:uidLastSave="{00000000-0000-0000-0000-000000000000}"/>
  <bookViews>
    <workbookView xWindow="150" yWindow="1170" windowWidth="20340" windowHeight="8955" tabRatio="500" xr2:uid="{55C59B6C-2EC3-4055-801C-672407CD40FF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99" i="1" l="1"/>
  <c r="Q699" i="1"/>
  <c r="O699" i="1"/>
  <c r="P699" i="1"/>
  <c r="N699" i="1"/>
  <c r="S697" i="1"/>
  <c r="Q697" i="1"/>
  <c r="O697" i="1"/>
  <c r="P697" i="1"/>
  <c r="N697" i="1"/>
  <c r="S692" i="1"/>
  <c r="Q692" i="1"/>
  <c r="O692" i="1"/>
  <c r="P692" i="1"/>
  <c r="N692" i="1"/>
  <c r="Q687" i="1"/>
  <c r="O687" i="1"/>
  <c r="P687" i="1"/>
  <c r="N687" i="1"/>
  <c r="S648" i="1"/>
  <c r="Q648" i="1"/>
  <c r="O648" i="1"/>
  <c r="P648" i="1"/>
  <c r="N648" i="1"/>
  <c r="N523" i="1"/>
  <c r="S541" i="1"/>
  <c r="Q541" i="1"/>
  <c r="O541" i="1"/>
  <c r="P541" i="1"/>
  <c r="N541" i="1"/>
  <c r="S633" i="1"/>
  <c r="Q633" i="1"/>
  <c r="O633" i="1"/>
  <c r="P633" i="1"/>
  <c r="N633" i="1"/>
  <c r="S620" i="1"/>
  <c r="Q620" i="1"/>
  <c r="P620" i="1"/>
  <c r="O620" i="1"/>
  <c r="N620" i="1"/>
  <c r="N599" i="1"/>
  <c r="S599" i="1"/>
  <c r="Q599" i="1"/>
  <c r="P599" i="1"/>
  <c r="O599" i="1"/>
  <c r="N589" i="1"/>
  <c r="O589" i="1"/>
  <c r="P589" i="1"/>
  <c r="Q589" i="1"/>
  <c r="S589" i="1"/>
  <c r="N563" i="1"/>
  <c r="S563" i="1"/>
  <c r="Q563" i="1"/>
  <c r="P563" i="1"/>
  <c r="O563" i="1"/>
  <c r="S553" i="1"/>
  <c r="Q553" i="1"/>
  <c r="O553" i="1"/>
  <c r="P553" i="1"/>
  <c r="N553" i="1"/>
  <c r="Q531" i="1"/>
  <c r="O531" i="1"/>
  <c r="P531" i="1"/>
  <c r="N531" i="1"/>
  <c r="S523" i="1"/>
  <c r="Q523" i="1"/>
  <c r="P523" i="1"/>
  <c r="O523" i="1"/>
  <c r="S507" i="1"/>
  <c r="Q507" i="1"/>
  <c r="P507" i="1"/>
  <c r="O507" i="1"/>
  <c r="N507" i="1"/>
  <c r="S477" i="1"/>
  <c r="S479" i="1"/>
  <c r="Q479" i="1"/>
  <c r="Q477" i="1"/>
  <c r="O477" i="1"/>
  <c r="P477" i="1"/>
  <c r="P479" i="1"/>
  <c r="O479" i="1"/>
  <c r="N479" i="1"/>
  <c r="N477" i="1"/>
  <c r="S459" i="1"/>
  <c r="Q459" i="1"/>
  <c r="O459" i="1"/>
  <c r="P459" i="1"/>
  <c r="N459" i="1"/>
  <c r="S457" i="1"/>
  <c r="Q457" i="1"/>
  <c r="O457" i="1"/>
  <c r="P457" i="1"/>
  <c r="N457" i="1"/>
  <c r="S449" i="1"/>
  <c r="Q449" i="1"/>
  <c r="O449" i="1"/>
  <c r="P449" i="1"/>
  <c r="N449" i="1"/>
  <c r="S447" i="1"/>
  <c r="Q447" i="1"/>
  <c r="P447" i="1"/>
  <c r="O447" i="1"/>
  <c r="N447" i="1"/>
  <c r="Q392" i="1"/>
  <c r="Q394" i="1"/>
  <c r="S394" i="1"/>
  <c r="O394" i="1"/>
  <c r="P394" i="1"/>
  <c r="N394" i="1"/>
  <c r="O392" i="1"/>
  <c r="N392" i="1"/>
  <c r="S392" i="1"/>
  <c r="P392" i="1" a="1"/>
  <c r="P392" i="1"/>
  <c r="S345" i="1"/>
  <c r="Q345" i="1"/>
  <c r="O345" i="1"/>
  <c r="P345" i="1"/>
  <c r="N345" i="1"/>
  <c r="S343" i="1"/>
  <c r="Q343" i="1"/>
  <c r="O343" i="1"/>
  <c r="P343" i="1"/>
  <c r="N343" i="1"/>
  <c r="S324" i="1"/>
  <c r="Q324" i="1"/>
  <c r="O324" i="1"/>
  <c r="P324" i="1"/>
  <c r="N324" i="1"/>
  <c r="S322" i="1"/>
  <c r="Q322" i="1"/>
  <c r="O322" i="1"/>
  <c r="P322" i="1"/>
  <c r="N322" i="1"/>
  <c r="S269" i="1"/>
  <c r="Q269" i="1"/>
  <c r="O269" i="1"/>
  <c r="P269" i="1"/>
  <c r="N269" i="1"/>
  <c r="S261" i="1"/>
  <c r="Q261" i="1"/>
  <c r="P261" i="1"/>
  <c r="O261" i="1"/>
  <c r="N261" i="1"/>
  <c r="S259" i="1"/>
  <c r="Q259" i="1"/>
  <c r="O259" i="1"/>
  <c r="P259" i="1"/>
  <c r="N259" i="1"/>
  <c r="S235" i="1"/>
  <c r="Q235" i="1"/>
  <c r="P235" i="1"/>
  <c r="O235" i="1"/>
  <c r="N235" i="1"/>
  <c r="S233" i="1"/>
  <c r="Q233" i="1"/>
  <c r="O233" i="1"/>
  <c r="P233" i="1"/>
  <c r="N233" i="1"/>
  <c r="S211" i="1"/>
  <c r="Q211" i="1"/>
  <c r="O211" i="1"/>
  <c r="P211" i="1"/>
  <c r="N211" i="1"/>
  <c r="S209" i="1"/>
  <c r="Q209" i="1"/>
  <c r="O209" i="1"/>
  <c r="P209" i="1"/>
  <c r="N209" i="1"/>
  <c r="S84" i="1"/>
  <c r="Q84" i="1"/>
  <c r="O84" i="1"/>
  <c r="P84" i="1"/>
  <c r="N84" i="1"/>
  <c r="S68" i="1"/>
  <c r="Q68" i="1"/>
  <c r="O68" i="1"/>
  <c r="P68" i="1"/>
  <c r="N68" i="1"/>
  <c r="S60" i="1"/>
  <c r="Q60" i="1"/>
  <c r="P60" i="1"/>
  <c r="O60" i="1"/>
  <c r="N60" i="1"/>
  <c r="S58" i="1"/>
  <c r="Q58" i="1"/>
  <c r="O58" i="1"/>
  <c r="P58" i="1"/>
  <c r="N58" i="1"/>
  <c r="S44" i="1"/>
  <c r="Q44" i="1"/>
  <c r="O44" i="1"/>
  <c r="P44" i="1"/>
  <c r="N44" i="1"/>
  <c r="N42" i="1"/>
  <c r="S42" i="1"/>
  <c r="Q42" i="1"/>
  <c r="O42" i="1"/>
  <c r="P42" i="1"/>
  <c r="S30" i="1"/>
  <c r="Q30" i="1"/>
  <c r="O30" i="1"/>
  <c r="P30" i="1"/>
  <c r="N30" i="1"/>
  <c r="S28" i="1"/>
  <c r="Q28" i="1"/>
  <c r="P28" i="1"/>
  <c r="O28" i="1"/>
  <c r="N28" i="1"/>
</calcChain>
</file>

<file path=xl/sharedStrings.xml><?xml version="1.0" encoding="utf-8"?>
<sst xmlns="http://schemas.openxmlformats.org/spreadsheetml/2006/main" count="697" uniqueCount="235">
  <si>
    <t>12-3456789</t>
  </si>
  <si>
    <t>Fountain Run Water District</t>
  </si>
  <si>
    <t>01/01/2025 - 12/31/2025</t>
  </si>
  <si>
    <t>Depreciation Expense</t>
  </si>
  <si>
    <t>Sorted: General - tax link</t>
  </si>
  <si>
    <t>Financial</t>
  </si>
  <si>
    <t>System No.</t>
  </si>
  <si>
    <t>S</t>
  </si>
  <si>
    <t>Description</t>
  </si>
  <si>
    <t>Date In Service</t>
  </si>
  <si>
    <t>Method / Conv.</t>
  </si>
  <si>
    <t>Life</t>
  </si>
  <si>
    <t>Cost / Other Basis</t>
  </si>
  <si>
    <t>Beg. Accum. Depreciation</t>
  </si>
  <si>
    <t>Current Depreciation</t>
  </si>
  <si>
    <t>Total Depreciation</t>
  </si>
  <si>
    <t>Net Book Value</t>
  </si>
  <si>
    <t>990, Pg 10 #1 - Water</t>
  </si>
  <si>
    <t>Communication Equipment</t>
  </si>
  <si>
    <t>3 Radios</t>
  </si>
  <si>
    <t>SL /N/A</t>
  </si>
  <si>
    <t>40 Watt Mobile Radio</t>
  </si>
  <si>
    <t>Telemetry System</t>
  </si>
  <si>
    <t>COMPUTER &amp; SCADA SYSTEM</t>
  </si>
  <si>
    <t>Subtotal: Communication Equipment</t>
  </si>
  <si>
    <t>Less dispositions and exchanges:</t>
  </si>
  <si>
    <t>Net for: Communication Equipment</t>
  </si>
  <si>
    <t>Distribution Reservoirs</t>
  </si>
  <si>
    <t>Distribution Reservoir</t>
  </si>
  <si>
    <t>New Tank</t>
  </si>
  <si>
    <t>Tank Rehab Spring Street</t>
  </si>
  <si>
    <t>Subtotal: Distribution Reservoirs</t>
  </si>
  <si>
    <t>Net for: Distribution Reservoirs</t>
  </si>
  <si>
    <t>Hydrants</t>
  </si>
  <si>
    <t>D</t>
  </si>
  <si>
    <t>5 Hydrants</t>
  </si>
  <si>
    <t>2 Hydrants</t>
  </si>
  <si>
    <t>Hydrant @ CPC</t>
  </si>
  <si>
    <t>Replacement of 9 fire hydrants and new hydrant at spring st tank</t>
  </si>
  <si>
    <t>Subtotal: Hydrants</t>
  </si>
  <si>
    <t>Net for: Hydrants</t>
  </si>
  <si>
    <t>Intangibles</t>
  </si>
  <si>
    <t>Miscellaneous Intangibles</t>
  </si>
  <si>
    <t>Subtotal: Intangibles</t>
  </si>
  <si>
    <t>Net for: Intangibles</t>
  </si>
  <si>
    <t>Land</t>
  </si>
  <si>
    <t>No Calc /N/A</t>
  </si>
  <si>
    <t>Recording Easements</t>
  </si>
  <si>
    <t>Survey-Tank Site</t>
  </si>
  <si>
    <t>Tank Site</t>
  </si>
  <si>
    <t>Preparing Easements</t>
  </si>
  <si>
    <t>Land behind office</t>
  </si>
  <si>
    <t>Subtotal: Land</t>
  </si>
  <si>
    <t>Page 1 of 9</t>
  </si>
  <si>
    <t>Net for: Land</t>
  </si>
  <si>
    <t>Meters</t>
  </si>
  <si>
    <t>108 Meters M25</t>
  </si>
  <si>
    <t>3 Meters M70</t>
  </si>
  <si>
    <t>Meter Installation</t>
  </si>
  <si>
    <t>Meters M25</t>
  </si>
  <si>
    <t>Meters M70</t>
  </si>
  <si>
    <t>30 M25 Meters</t>
  </si>
  <si>
    <t>2 M70 Meters</t>
  </si>
  <si>
    <t>60 T10 Meters</t>
  </si>
  <si>
    <t>6 T10 Meters 1"</t>
  </si>
  <si>
    <t>2 T10 Meters 2"</t>
  </si>
  <si>
    <t>70 T10 Meters</t>
  </si>
  <si>
    <t>50 T10 Meters</t>
  </si>
  <si>
    <t>4 Meters 2"</t>
  </si>
  <si>
    <t>Master Meter 2"</t>
  </si>
  <si>
    <t>Master Meter 3"</t>
  </si>
  <si>
    <t>50 Meters</t>
  </si>
  <si>
    <t>30 Meters</t>
  </si>
  <si>
    <t>2 Meters Installs</t>
  </si>
  <si>
    <t>6 meter installs</t>
  </si>
  <si>
    <t>6 New Meters</t>
  </si>
  <si>
    <t>1 New Meter</t>
  </si>
  <si>
    <t>3 New Meters</t>
  </si>
  <si>
    <t>Page 2 of 9</t>
  </si>
  <si>
    <t>6 New Meters &amp; Installation</t>
  </si>
  <si>
    <t>4 New meters including 2" at Apace</t>
  </si>
  <si>
    <t>1" Meter for CPC</t>
  </si>
  <si>
    <t>2 2" meters for chicken houses</t>
  </si>
  <si>
    <t>Subtotal: Meters</t>
  </si>
  <si>
    <t>Net for: Meters</t>
  </si>
  <si>
    <t>Misc Equip</t>
  </si>
  <si>
    <t>Misc Equipment</t>
  </si>
  <si>
    <t>Water Line Pressure Tester</t>
  </si>
  <si>
    <t>Water Line Pressure Tester &amp; Recorder</t>
  </si>
  <si>
    <t>Pressure Tester</t>
  </si>
  <si>
    <t>Pressure Recorder</t>
  </si>
  <si>
    <t>Dickson Pressure Logger</t>
  </si>
  <si>
    <t>Aquascscope</t>
  </si>
  <si>
    <t>GPR LOCATOR-GUIDELINE</t>
  </si>
  <si>
    <t>Subtotal: Misc Equip</t>
  </si>
  <si>
    <t>Net for: Misc Equip</t>
  </si>
  <si>
    <t>Office Equipment</t>
  </si>
  <si>
    <t>Air Conditioner</t>
  </si>
  <si>
    <t>Sharp Copier</t>
  </si>
  <si>
    <t>Kenmore Vacuum</t>
  </si>
  <si>
    <t>Cannon Copier</t>
  </si>
  <si>
    <t>Refrigerator</t>
  </si>
  <si>
    <t>2 Chairs&amp; Filing Cabinet</t>
  </si>
  <si>
    <t>Desk</t>
  </si>
  <si>
    <t>HP Copier</t>
  </si>
  <si>
    <t>2 Dell OptiPlex 3010</t>
  </si>
  <si>
    <t>Subtotal: Office Equipment</t>
  </si>
  <si>
    <t>Net for: Office Equipment</t>
  </si>
  <si>
    <t>Pumping Equipment</t>
  </si>
  <si>
    <t>Subtotal: Pumping Equipment</t>
  </si>
  <si>
    <t>Net for: Pumping Equipment</t>
  </si>
  <si>
    <t>Services</t>
  </si>
  <si>
    <t>Page 3 of 9</t>
  </si>
  <si>
    <t>Road Bore, pipe, etc</t>
  </si>
  <si>
    <t>Road Bores</t>
  </si>
  <si>
    <t>Road Bores &amp; Services</t>
  </si>
  <si>
    <t>Subtotal: Services</t>
  </si>
  <si>
    <t>Net for: Services</t>
  </si>
  <si>
    <t>Structures &amp; Improvements</t>
  </si>
  <si>
    <t>Building</t>
  </si>
  <si>
    <t>Improvements</t>
  </si>
  <si>
    <t>Metal Building</t>
  </si>
  <si>
    <t>Roof Office Building</t>
  </si>
  <si>
    <t>Pavement</t>
  </si>
  <si>
    <t>Pump Station 98</t>
  </si>
  <si>
    <t>Subtotal: Structures &amp; Improvements</t>
  </si>
  <si>
    <t>Net for: Structures &amp; Improvements</t>
  </si>
  <si>
    <t>Tools &amp; Equipment</t>
  </si>
  <si>
    <t>Tools</t>
  </si>
  <si>
    <t>Boring Machine</t>
  </si>
  <si>
    <t>4 Push Rods</t>
  </si>
  <si>
    <t>FS Trimmer</t>
  </si>
  <si>
    <t>Tsurum 5.5 HP Trash Pump</t>
  </si>
  <si>
    <t>Plastic Pipe Shut off Tool</t>
  </si>
  <si>
    <t>Bildge Pump</t>
  </si>
  <si>
    <t>Pressure Washer</t>
  </si>
  <si>
    <t>Husquavarna Tiller</t>
  </si>
  <si>
    <t>Ratchet Wrench</t>
  </si>
  <si>
    <t>Tile Probe</t>
  </si>
  <si>
    <t>Page 4 of 9</t>
  </si>
  <si>
    <t>Rock Rake</t>
  </si>
  <si>
    <t>Truck Tool Boxes</t>
  </si>
  <si>
    <t>Subtotal: Tools &amp; Equipment</t>
  </si>
  <si>
    <t>Net for: Tools &amp; Equipment</t>
  </si>
  <si>
    <t>Transmission Mains</t>
  </si>
  <si>
    <t>Mains</t>
  </si>
  <si>
    <t>Main-1.2 MI Capital Hill Rd</t>
  </si>
  <si>
    <t>Main-Wheeler Rd</t>
  </si>
  <si>
    <t>Main-Capital Hill Rd</t>
  </si>
  <si>
    <t>Main-Wheeler Rd Ext</t>
  </si>
  <si>
    <t>Main-Hwy 100 ext</t>
  </si>
  <si>
    <t>Main-Al Murphy Rd</t>
  </si>
  <si>
    <t>Main-Mt Zion Rd</t>
  </si>
  <si>
    <t>Main-Dunns Ford Rd Survey</t>
  </si>
  <si>
    <t>Main-Spring Creek Rd</t>
  </si>
  <si>
    <t>Engineering Fees Hughes &amp; Downing Rd</t>
  </si>
  <si>
    <t>Main-Downing Rd</t>
  </si>
  <si>
    <t>Main-Bare Foot</t>
  </si>
  <si>
    <t>Main-Cherokee</t>
  </si>
  <si>
    <t>Main-Hughes Rd</t>
  </si>
  <si>
    <t>Main- White Oak Ridge</t>
  </si>
  <si>
    <t>Main-Lebanon Church Rd</t>
  </si>
  <si>
    <t>Main-Barefoot Park</t>
  </si>
  <si>
    <t>Main-Argel Veach Rd</t>
  </si>
  <si>
    <t>Main-Jone Scott Rd</t>
  </si>
  <si>
    <t>Main-Alley Murphy Rd</t>
  </si>
  <si>
    <t>Main-Jenkins Rd</t>
  </si>
  <si>
    <t>Water lines at CPC</t>
  </si>
  <si>
    <t>4" line extension for Agrisource and line extension for chicken houses</t>
  </si>
  <si>
    <t>Subtotal: Transmission Mains</t>
  </si>
  <si>
    <t>Net for: Transmission Mains</t>
  </si>
  <si>
    <t>Vehicles</t>
  </si>
  <si>
    <t>2011 Ford F150</t>
  </si>
  <si>
    <t>2012 Chevy Colorado</t>
  </si>
  <si>
    <t>Subtotal: Vehicles</t>
  </si>
  <si>
    <t>Net for: Vehicles</t>
  </si>
  <si>
    <t>Page 5 of 9</t>
  </si>
  <si>
    <t>Subtotal: 990, Pg 10 #1 - Water</t>
  </si>
  <si>
    <t>Net for: 990, Pg 10 #1 - Water</t>
  </si>
  <si>
    <t>Page 6 of 9</t>
  </si>
  <si>
    <t>990, Pg 10 #2 - Sewer</t>
  </si>
  <si>
    <t>Collection Sewers-Force</t>
  </si>
  <si>
    <t>Subtotal: Collection Sewers-Force</t>
  </si>
  <si>
    <t>Net for: Collection Sewers-Force</t>
  </si>
  <si>
    <t>Collection Sewers-Gravity</t>
  </si>
  <si>
    <t>8" Gate Valve</t>
  </si>
  <si>
    <t>Gravity Sewer-925 feet</t>
  </si>
  <si>
    <t>Subtotal: Collection Sewers-Gravity</t>
  </si>
  <si>
    <t>Net for: Collection Sewers-Gravity</t>
  </si>
  <si>
    <t>Land and Land Rights</t>
  </si>
  <si>
    <t>Furniture &amp; Equipment</t>
  </si>
  <si>
    <t>Fax Machine</t>
  </si>
  <si>
    <t>Other Treat. &amp; Disposal</t>
  </si>
  <si>
    <t>Rock Absorption Site</t>
  </si>
  <si>
    <t>Absorption Sites</t>
  </si>
  <si>
    <t>Subtotal: Other Treat. &amp; Disposal</t>
  </si>
  <si>
    <t>Net for: Other Treat. &amp; Disposal</t>
  </si>
  <si>
    <t>Power Operated Equipment</t>
  </si>
  <si>
    <t>Gravely/2272 Diesel Mower</t>
  </si>
  <si>
    <t>Backhoe-John Deere 310L</t>
  </si>
  <si>
    <t>Subtotal: Power Operated Equipment</t>
  </si>
  <si>
    <t>Page 7 of 9</t>
  </si>
  <si>
    <t>Net for: Power Operated Equipment</t>
  </si>
  <si>
    <t>8 pump stations (2 pumps in each)</t>
  </si>
  <si>
    <t>Receiving Well &amp; Pump Pit</t>
  </si>
  <si>
    <t>Receiving Wells and Pump Pits</t>
  </si>
  <si>
    <t>Receiving Well &amp; Pump Pits</t>
  </si>
  <si>
    <t>Subtotal: Receiving Well &amp; Pump Pit</t>
  </si>
  <si>
    <t>Net for: Receiving Well &amp; Pump Pit</t>
  </si>
  <si>
    <t>Sewer Permits</t>
  </si>
  <si>
    <t>Services to customers</t>
  </si>
  <si>
    <t>Sewer Hook Ups &amp; Permits</t>
  </si>
  <si>
    <t>Services Factory</t>
  </si>
  <si>
    <t>Fence</t>
  </si>
  <si>
    <t>Fence Pump Station</t>
  </si>
  <si>
    <t>Office &amp; Maintenance Bldg</t>
  </si>
  <si>
    <t>Storage Shed for Backhoe</t>
  </si>
  <si>
    <t>16' Core Sampler</t>
  </si>
  <si>
    <t>Water Sprayer</t>
  </si>
  <si>
    <t>Wheel Barrow</t>
  </si>
  <si>
    <t>2 Shovels</t>
  </si>
  <si>
    <t>Page 8 of 9</t>
  </si>
  <si>
    <t>Treat. &amp; Disposal Equip</t>
  </si>
  <si>
    <t>Sludge Vehicle</t>
  </si>
  <si>
    <t>Trash Pumps &amp; Hoses</t>
  </si>
  <si>
    <t>2 Septic Tanks</t>
  </si>
  <si>
    <t>Septic Tank</t>
  </si>
  <si>
    <t>Subtotal: Treat. &amp; Disposal Equip</t>
  </si>
  <si>
    <t>Net for: Treat. &amp; Disposal Equip</t>
  </si>
  <si>
    <t>Subtotal: 990, Pg 10 #2 - Sewer</t>
  </si>
  <si>
    <t>Net for: 990, Pg 10 #2 - Sewer</t>
  </si>
  <si>
    <t xml:space="preserve">Subtotal: </t>
  </si>
  <si>
    <t xml:space="preserve">Grand Totals: </t>
  </si>
  <si>
    <t>Page 9 of 9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</si>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</sst>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>
    <font>
      <sz val="10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CCHBold8"/>
      <family val="2"/>
      <charset val="1"/>
    </font>
    <font>
      <sz val="10"/>
      <color indexed="8"/>
      <name val="CCHBold10"/>
      <charset val="1"/>
    </font>
    <font>
      <sz val="14"/>
      <color indexed="8"/>
      <name val="CCHBold14"/>
      <family val="2"/>
      <charset val="1"/>
    </font>
    <font>
      <b/>
      <sz val="7"/>
      <color indexed="8"/>
      <name val="CCHBold8"/>
      <family val="2"/>
      <charset val="1"/>
    </font>
    <font>
      <b/>
      <sz val="8"/>
      <color indexed="8"/>
      <name val="CCHNormal8"/>
      <family val="2"/>
      <charset val="1"/>
    </font>
    <font>
      <b/>
      <sz val="7"/>
      <color indexed="8"/>
      <name val="CCHNormal8"/>
      <family val="2"/>
      <charset val="1"/>
    </font>
    <font>
      <sz val="8"/>
      <color indexed="8"/>
      <name val="CCHNormal8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8">
    <xf numFmtId="0" fontId="0" fillId="0" borderId="0" xfId="0">
      <alignment vertical="top"/>
    </xf>
    <xf numFmtId="0" fontId="6" fillId="0" borderId="0" xfId="0" applyFont="1" applyAlignment="1">
      <alignment horizontal="center" vertical="top" wrapText="1"/>
    </xf>
    <xf numFmtId="0" fontId="1" fillId="2" borderId="0" xfId="0" applyFont="1" applyFill="1">
      <alignment vertical="top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top" wrapText="1"/>
    </xf>
    <xf numFmtId="4" fontId="8" fillId="0" borderId="2" xfId="0" applyNumberFormat="1" applyFont="1" applyBorder="1" applyAlignment="1">
      <alignment horizontal="right" vertical="top" wrapText="1"/>
    </xf>
    <xf numFmtId="4" fontId="6" fillId="2" borderId="0" xfId="0" applyNumberFormat="1" applyFont="1" applyFill="1" applyAlignment="1">
      <alignment horizontal="right" vertical="top" wrapText="1"/>
    </xf>
    <xf numFmtId="4" fontId="8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left" vertical="top" wrapText="1" readingOrder="1"/>
    </xf>
    <xf numFmtId="0" fontId="5" fillId="0" borderId="2" xfId="0" applyFont="1" applyBorder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wrapText="1"/>
    </xf>
    <xf numFmtId="4" fontId="6" fillId="0" borderId="3" xfId="0" applyNumberFormat="1" applyFont="1" applyBorder="1" applyAlignment="1">
      <alignment horizontal="right" vertical="top" wrapText="1"/>
    </xf>
    <xf numFmtId="4" fontId="8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 indent="2" readingOrder="1"/>
    </xf>
    <xf numFmtId="1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4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 wrapText="1"/>
    </xf>
    <xf numFmtId="4" fontId="6" fillId="0" borderId="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/>
    </xf>
    <xf numFmtId="0" fontId="7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19" fontId="2" fillId="0" borderId="0" xfId="0" applyNumberFormat="1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8E8E8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AD66-E3BA-4F6B-87AB-0E4B8FD5C173}">
  <dimension ref="A1:X704"/>
  <sheetViews>
    <sheetView showGridLines="0" tabSelected="1" showOutlineSymbols="0" workbookViewId="0">
      <selection activeCell="A700" sqref="A700:V700"/>
    </sheetView>
  </sheetViews>
  <sheetFormatPr defaultColWidth="6.7109375" defaultRowHeight="12.75" customHeight="1"/>
  <cols>
    <col min="1" max="1" width="1.85546875" customWidth="1"/>
    <col min="2" max="2" width="5.7109375" customWidth="1"/>
    <col min="3" max="3" width="8.140625" customWidth="1"/>
    <col min="4" max="4" width="16.42578125" customWidth="1"/>
    <col min="5" max="5" width="1.28515625" customWidth="1"/>
    <col min="6" max="6" width="1.85546875" customWidth="1"/>
    <col min="7" max="7" width="5.7109375" customWidth="1"/>
    <col min="8" max="8" width="1.85546875" customWidth="1"/>
    <col min="9" max="9" width="1" customWidth="1"/>
    <col min="10" max="10" width="2.42578125" customWidth="1"/>
    <col min="11" max="11" width="1.140625" customWidth="1"/>
    <col min="12" max="12" width="4.140625" customWidth="1"/>
    <col min="13" max="13" width="8.140625" customWidth="1"/>
    <col min="14" max="16" width="11.140625" customWidth="1"/>
    <col min="17" max="17" width="1.42578125" customWidth="1"/>
    <col min="18" max="18" width="9.7109375" customWidth="1"/>
    <col min="19" max="19" width="3.28515625" customWidth="1"/>
    <col min="20" max="20" width="1.28515625" customWidth="1"/>
    <col min="21" max="21" width="6.5703125" customWidth="1"/>
    <col min="22" max="22" width="25.140625" customWidth="1"/>
    <col min="23" max="23" width="1.7109375" customWidth="1"/>
    <col min="24" max="24" width="5.28515625" customWidth="1"/>
  </cols>
  <sheetData>
    <row r="1" spans="1:24" ht="11.45" customHeight="1">
      <c r="A1" s="32" t="s">
        <v>0</v>
      </c>
      <c r="B1" s="32"/>
      <c r="C1" s="32"/>
      <c r="D1" s="32"/>
      <c r="F1" s="34" t="s">
        <v>1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U1" s="35">
        <v>46227</v>
      </c>
      <c r="V1" s="35"/>
    </row>
    <row r="2" spans="1:24" ht="9.6" customHeight="1">
      <c r="A2" s="32" t="s">
        <v>2</v>
      </c>
      <c r="B2" s="32"/>
      <c r="C2" s="32"/>
      <c r="D2" s="32"/>
      <c r="F2" s="36" t="s">
        <v>3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U2" s="37">
        <v>0.57821759259259253</v>
      </c>
      <c r="V2" s="37"/>
    </row>
    <row r="3" spans="1:24" ht="6.6" customHeight="1"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U3" s="37"/>
      <c r="V3" s="37"/>
    </row>
    <row r="4" spans="1:24" ht="1.1499999999999999" customHeight="1"/>
    <row r="5" spans="1:24" ht="11.45" customHeight="1">
      <c r="A5" s="32" t="s">
        <v>4</v>
      </c>
      <c r="B5" s="32"/>
      <c r="C5" s="32"/>
      <c r="D5" s="32"/>
      <c r="F5" s="33" t="s">
        <v>5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4" ht="2.4500000000000002" customHeight="1"/>
    <row r="7" spans="1:24" ht="11.45" customHeight="1">
      <c r="F7" s="33" t="s">
        <v>2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24" ht="5.4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4" ht="9.6" customHeight="1">
      <c r="A9" s="28" t="s">
        <v>6</v>
      </c>
      <c r="B9" s="28"/>
      <c r="C9" s="1" t="s">
        <v>7</v>
      </c>
      <c r="D9" s="30" t="s">
        <v>8</v>
      </c>
      <c r="E9" s="30"/>
      <c r="F9" s="30"/>
      <c r="G9" s="28" t="s">
        <v>9</v>
      </c>
      <c r="H9" s="28"/>
      <c r="J9" s="28" t="s">
        <v>10</v>
      </c>
      <c r="K9" s="28"/>
      <c r="L9" s="28"/>
      <c r="M9" s="1" t="s">
        <v>11</v>
      </c>
      <c r="N9" s="28" t="s">
        <v>12</v>
      </c>
      <c r="O9" s="28" t="s">
        <v>13</v>
      </c>
      <c r="P9" s="28" t="s">
        <v>14</v>
      </c>
      <c r="Q9" s="28" t="s">
        <v>15</v>
      </c>
      <c r="R9" s="28"/>
      <c r="S9" s="30" t="s">
        <v>16</v>
      </c>
      <c r="T9" s="30"/>
      <c r="U9" s="30"/>
    </row>
    <row r="10" spans="1:24" ht="9.6" customHeight="1">
      <c r="A10" s="29"/>
      <c r="B10" s="29"/>
      <c r="G10" s="29"/>
      <c r="H10" s="29"/>
      <c r="J10" s="29"/>
      <c r="K10" s="29"/>
      <c r="L10" s="29"/>
      <c r="N10" s="29"/>
      <c r="O10" s="29"/>
      <c r="P10" s="29"/>
      <c r="Q10" s="29"/>
      <c r="R10" s="29"/>
    </row>
    <row r="11" spans="1:24" ht="3.6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4" ht="7.9" customHeight="1"/>
    <row r="13" spans="1:24" ht="2.4500000000000002" customHeight="1"/>
    <row r="14" spans="1:24" s="2" customFormat="1" ht="13.9" customHeight="1">
      <c r="A14" s="31" t="s">
        <v>17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s="2" customFormat="1" ht="2.4500000000000002" customHeight="1"/>
    <row r="16" spans="1:24" ht="13.9" customHeight="1">
      <c r="B16" s="27" t="s">
        <v>18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3" ht="1.1499999999999999" customHeight="1"/>
    <row r="18" spans="1:23" ht="10.15" customHeight="1">
      <c r="A18" s="22">
        <v>100</v>
      </c>
      <c r="B18" s="22"/>
      <c r="D18" s="23" t="s">
        <v>19</v>
      </c>
      <c r="E18" s="23"/>
      <c r="F18" s="23"/>
      <c r="G18" s="24">
        <v>36251</v>
      </c>
      <c r="H18" s="24"/>
      <c r="J18" s="23" t="s">
        <v>20</v>
      </c>
      <c r="K18" s="23"/>
      <c r="L18" s="23"/>
      <c r="M18" s="4">
        <v>5</v>
      </c>
      <c r="N18" s="5">
        <v>1267.5</v>
      </c>
      <c r="O18" s="5">
        <v>1267.5</v>
      </c>
      <c r="P18" s="5">
        <v>0</v>
      </c>
      <c r="Q18" s="25">
        <v>1267.5</v>
      </c>
      <c r="R18" s="25"/>
      <c r="S18" s="25">
        <v>0</v>
      </c>
      <c r="T18" s="25"/>
      <c r="U18" s="25"/>
    </row>
    <row r="19" spans="1:23" ht="1.1499999999999999" customHeight="1"/>
    <row r="20" spans="1:23" ht="10.15" customHeight="1">
      <c r="A20" s="22">
        <v>101</v>
      </c>
      <c r="B20" s="22"/>
      <c r="D20" s="23" t="s">
        <v>21</v>
      </c>
      <c r="E20" s="23"/>
      <c r="F20" s="23"/>
      <c r="G20" s="24">
        <v>37956</v>
      </c>
      <c r="H20" s="24"/>
      <c r="J20" s="23" t="s">
        <v>20</v>
      </c>
      <c r="K20" s="23"/>
      <c r="L20" s="23"/>
      <c r="M20" s="4">
        <v>5</v>
      </c>
      <c r="N20" s="5">
        <v>470.25</v>
      </c>
      <c r="O20" s="5">
        <v>470.25</v>
      </c>
      <c r="P20" s="5">
        <v>0</v>
      </c>
      <c r="Q20" s="25">
        <v>470.25</v>
      </c>
      <c r="R20" s="25"/>
      <c r="S20" s="25">
        <v>0</v>
      </c>
      <c r="T20" s="25"/>
      <c r="U20" s="25"/>
    </row>
    <row r="21" spans="1:23" ht="1.1499999999999999" customHeight="1"/>
    <row r="22" spans="1:23" ht="10.15" customHeight="1">
      <c r="A22" s="22">
        <v>102</v>
      </c>
      <c r="B22" s="22"/>
      <c r="D22" s="23" t="s">
        <v>22</v>
      </c>
      <c r="E22" s="23"/>
      <c r="F22" s="23"/>
      <c r="G22" s="24">
        <v>40360</v>
      </c>
      <c r="H22" s="24"/>
      <c r="J22" s="23" t="s">
        <v>20</v>
      </c>
      <c r="K22" s="23"/>
      <c r="L22" s="23"/>
      <c r="M22" s="4">
        <v>10</v>
      </c>
      <c r="N22" s="5">
        <v>88096.57</v>
      </c>
      <c r="O22" s="5">
        <v>88096.57</v>
      </c>
      <c r="P22" s="5">
        <v>0</v>
      </c>
      <c r="Q22" s="25">
        <v>88096.57</v>
      </c>
      <c r="R22" s="25"/>
      <c r="S22" s="25">
        <v>0</v>
      </c>
      <c r="T22" s="25"/>
      <c r="U22" s="25"/>
    </row>
    <row r="23" spans="1:23" ht="1.1499999999999999" customHeight="1"/>
    <row r="24" spans="1:23" ht="10.15" customHeight="1">
      <c r="A24" s="22">
        <v>103</v>
      </c>
      <c r="B24" s="22"/>
      <c r="D24" s="23" t="s">
        <v>22</v>
      </c>
      <c r="E24" s="23"/>
      <c r="F24" s="23"/>
      <c r="G24" s="24">
        <v>40634</v>
      </c>
      <c r="H24" s="24"/>
      <c r="J24" s="23" t="s">
        <v>20</v>
      </c>
      <c r="K24" s="23"/>
      <c r="L24" s="23"/>
      <c r="M24" s="4">
        <v>10</v>
      </c>
      <c r="N24" s="5">
        <v>2201.25</v>
      </c>
      <c r="O24" s="5">
        <v>2201.25</v>
      </c>
      <c r="P24" s="5">
        <v>0</v>
      </c>
      <c r="Q24" s="25">
        <v>2201.25</v>
      </c>
      <c r="R24" s="25"/>
      <c r="S24" s="25">
        <v>0</v>
      </c>
      <c r="T24" s="25"/>
      <c r="U24" s="25"/>
    </row>
    <row r="25" spans="1:23" ht="1.1499999999999999" customHeight="1"/>
    <row r="26" spans="1:23" ht="10.15" customHeight="1">
      <c r="A26" s="22">
        <v>202</v>
      </c>
      <c r="B26" s="22"/>
      <c r="D26" s="23" t="s">
        <v>23</v>
      </c>
      <c r="E26" s="23"/>
      <c r="F26" s="23"/>
      <c r="G26" s="24">
        <v>43644</v>
      </c>
      <c r="H26" s="24"/>
      <c r="J26" s="23" t="s">
        <v>20</v>
      </c>
      <c r="K26" s="23"/>
      <c r="L26" s="23"/>
      <c r="M26" s="4">
        <v>10</v>
      </c>
      <c r="N26" s="5">
        <v>8836.5</v>
      </c>
      <c r="O26" s="5">
        <v>4860.08</v>
      </c>
      <c r="P26" s="5">
        <v>883.65</v>
      </c>
      <c r="Q26" s="25">
        <v>5743.7300000000005</v>
      </c>
      <c r="R26" s="25"/>
      <c r="S26" s="25">
        <v>3092.77</v>
      </c>
      <c r="T26" s="25"/>
      <c r="U26" s="25"/>
    </row>
    <row r="27" spans="1:23" ht="1.9" customHeight="1"/>
    <row r="28" spans="1:23" ht="12" customHeight="1">
      <c r="A28" s="21" t="s">
        <v>24</v>
      </c>
      <c r="B28" s="21"/>
      <c r="C28" s="21"/>
      <c r="D28" s="21"/>
      <c r="E28" s="21"/>
      <c r="F28" s="21"/>
      <c r="G28" s="21"/>
      <c r="N28" s="6">
        <f>SUM(N17:N27)</f>
        <v>100872.07</v>
      </c>
      <c r="O28" s="6">
        <f>SUM(O17:O27)</f>
        <v>96895.650000000009</v>
      </c>
      <c r="P28" s="6">
        <f>SUM(P17:P27)</f>
        <v>883.65</v>
      </c>
      <c r="Q28" s="18">
        <f>SUM(Q18:R26)</f>
        <v>97779.3</v>
      </c>
      <c r="R28" s="18"/>
      <c r="S28" s="18">
        <f>SUM(S18:U26)</f>
        <v>3092.77</v>
      </c>
      <c r="T28" s="18"/>
      <c r="U28" s="18"/>
    </row>
    <row r="29" spans="1:23" ht="13.9" customHeight="1">
      <c r="B29" s="21" t="s">
        <v>25</v>
      </c>
      <c r="C29" s="21"/>
      <c r="D29" s="21"/>
      <c r="E29" s="21"/>
      <c r="F29" s="21"/>
      <c r="G29" s="21"/>
      <c r="H29" s="21"/>
      <c r="N29" s="7">
        <v>0</v>
      </c>
      <c r="O29" s="7">
        <v>0</v>
      </c>
      <c r="P29" s="7">
        <v>0</v>
      </c>
      <c r="Q29" s="20">
        <v>0</v>
      </c>
      <c r="R29" s="20"/>
      <c r="S29" s="20">
        <v>0</v>
      </c>
      <c r="T29" s="20"/>
      <c r="U29" s="20"/>
    </row>
    <row r="30" spans="1:23" ht="9.6" customHeight="1">
      <c r="A30" s="21" t="s">
        <v>26</v>
      </c>
      <c r="B30" s="21"/>
      <c r="C30" s="21"/>
      <c r="D30" s="21"/>
      <c r="E30" s="21"/>
      <c r="F30" s="21"/>
      <c r="G30" s="21"/>
      <c r="N30" s="18">
        <f>+N28-N29</f>
        <v>100872.07</v>
      </c>
      <c r="O30" s="18">
        <f>+O28-O29</f>
        <v>96895.650000000009</v>
      </c>
      <c r="P30" s="18">
        <f>+P28-P29</f>
        <v>883.65</v>
      </c>
      <c r="Q30" s="18">
        <f>+Q28-Q29</f>
        <v>97779.3</v>
      </c>
      <c r="R30" s="18"/>
      <c r="S30" s="18">
        <f>+S28-S29</f>
        <v>3092.77</v>
      </c>
      <c r="T30" s="18"/>
      <c r="U30" s="18"/>
    </row>
    <row r="31" spans="1:23" ht="6" customHeight="1" thickBot="1">
      <c r="N31" s="19"/>
      <c r="O31" s="19"/>
      <c r="P31" s="19"/>
      <c r="Q31" s="19"/>
      <c r="R31" s="19"/>
      <c r="S31" s="19"/>
      <c r="T31" s="19"/>
      <c r="U31" s="19"/>
    </row>
    <row r="32" spans="1:23" ht="13.9" customHeight="1" thickTop="1">
      <c r="B32" s="27" t="s">
        <v>27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  <row r="33" spans="1:23" ht="1.1499999999999999" customHeight="1"/>
    <row r="34" spans="1:23" ht="10.15" customHeight="1">
      <c r="A34" s="22">
        <v>10</v>
      </c>
      <c r="B34" s="22"/>
      <c r="D34" s="23" t="s">
        <v>27</v>
      </c>
      <c r="E34" s="23"/>
      <c r="F34" s="23"/>
      <c r="G34" s="24">
        <v>26299</v>
      </c>
      <c r="H34" s="24"/>
      <c r="J34" s="23" t="s">
        <v>20</v>
      </c>
      <c r="K34" s="23"/>
      <c r="L34" s="23"/>
      <c r="M34" s="4">
        <v>45</v>
      </c>
      <c r="N34" s="5">
        <v>138506.21</v>
      </c>
      <c r="O34" s="5">
        <v>114731.16</v>
      </c>
      <c r="P34" s="5">
        <v>13850</v>
      </c>
      <c r="Q34" s="25">
        <v>128581.16</v>
      </c>
      <c r="R34" s="25"/>
      <c r="S34" s="25">
        <v>9925.0499999999993</v>
      </c>
      <c r="T34" s="25"/>
      <c r="U34" s="25"/>
    </row>
    <row r="35" spans="1:23" ht="1.1499999999999999" customHeight="1"/>
    <row r="36" spans="1:23" ht="10.15" customHeight="1">
      <c r="A36" s="22">
        <v>11</v>
      </c>
      <c r="B36" s="22"/>
      <c r="D36" s="23" t="s">
        <v>28</v>
      </c>
      <c r="E36" s="23"/>
      <c r="F36" s="23"/>
      <c r="G36" s="24">
        <v>30317</v>
      </c>
      <c r="H36" s="24"/>
      <c r="J36" s="23" t="s">
        <v>20</v>
      </c>
      <c r="K36" s="23"/>
      <c r="L36" s="23"/>
      <c r="M36" s="4">
        <v>45</v>
      </c>
      <c r="N36" s="5">
        <v>1500</v>
      </c>
      <c r="O36" s="5">
        <v>1262.31</v>
      </c>
      <c r="P36" s="5">
        <v>33.33</v>
      </c>
      <c r="Q36" s="25">
        <v>1295.6400000000001</v>
      </c>
      <c r="R36" s="25"/>
      <c r="S36" s="25">
        <v>204.36</v>
      </c>
      <c r="T36" s="25"/>
      <c r="U36" s="25"/>
    </row>
    <row r="37" spans="1:23" ht="1.1499999999999999" customHeight="1"/>
    <row r="38" spans="1:23" ht="10.15" customHeight="1">
      <c r="A38" s="22">
        <v>12</v>
      </c>
      <c r="B38" s="22"/>
      <c r="D38" s="23" t="s">
        <v>29</v>
      </c>
      <c r="E38" s="23"/>
      <c r="F38" s="23"/>
      <c r="G38" s="24">
        <v>40179</v>
      </c>
      <c r="H38" s="24"/>
      <c r="J38" s="23" t="s">
        <v>20</v>
      </c>
      <c r="K38" s="23"/>
      <c r="L38" s="23"/>
      <c r="M38" s="4">
        <v>45</v>
      </c>
      <c r="N38" s="5">
        <v>680644.9</v>
      </c>
      <c r="O38" s="5">
        <v>205252.25</v>
      </c>
      <c r="P38" s="5">
        <v>15125.44</v>
      </c>
      <c r="Q38" s="25">
        <v>220377.69</v>
      </c>
      <c r="R38" s="25"/>
      <c r="S38" s="25">
        <v>460267.21</v>
      </c>
      <c r="T38" s="25"/>
      <c r="U38" s="25"/>
    </row>
    <row r="39" spans="1:23" ht="1.1499999999999999" customHeight="1"/>
    <row r="40" spans="1:23" ht="10.15" customHeight="1">
      <c r="A40" s="22">
        <v>211</v>
      </c>
      <c r="B40" s="22"/>
      <c r="D40" s="23" t="s">
        <v>30</v>
      </c>
      <c r="E40" s="23"/>
      <c r="F40" s="23"/>
      <c r="G40" s="24">
        <v>45874</v>
      </c>
      <c r="H40" s="24"/>
      <c r="J40" s="23" t="s">
        <v>20</v>
      </c>
      <c r="K40" s="23"/>
      <c r="L40" s="23"/>
      <c r="M40" s="4">
        <v>12.5</v>
      </c>
      <c r="N40" s="5">
        <v>195680</v>
      </c>
      <c r="O40" s="5">
        <v>0</v>
      </c>
      <c r="P40" s="5">
        <v>6522.67</v>
      </c>
      <c r="Q40" s="25">
        <v>6522.67</v>
      </c>
      <c r="R40" s="25"/>
      <c r="S40" s="25">
        <v>189157.33000000002</v>
      </c>
      <c r="T40" s="25"/>
      <c r="U40" s="25"/>
    </row>
    <row r="41" spans="1:23" ht="1.9" customHeight="1"/>
    <row r="42" spans="1:23" ht="12" customHeight="1">
      <c r="A42" s="21" t="s">
        <v>31</v>
      </c>
      <c r="B42" s="21"/>
      <c r="C42" s="21"/>
      <c r="D42" s="21"/>
      <c r="E42" s="21"/>
      <c r="F42" s="21"/>
      <c r="G42" s="21"/>
      <c r="N42" s="6">
        <f>SUM(N33:N41)</f>
        <v>1016331.11</v>
      </c>
      <c r="O42" s="6">
        <f>SUM(O33:O41)</f>
        <v>321245.71999999997</v>
      </c>
      <c r="P42" s="6">
        <f>SUM(P33:P41)</f>
        <v>35531.440000000002</v>
      </c>
      <c r="Q42" s="18">
        <f>SUM(Q33:R40)</f>
        <v>356777.16</v>
      </c>
      <c r="R42" s="18"/>
      <c r="S42" s="18">
        <f>SUM(S33:U40)</f>
        <v>659553.94999999995</v>
      </c>
      <c r="T42" s="18"/>
      <c r="U42" s="18"/>
    </row>
    <row r="43" spans="1:23" ht="13.9" customHeight="1">
      <c r="B43" s="21" t="s">
        <v>25</v>
      </c>
      <c r="C43" s="21"/>
      <c r="D43" s="21"/>
      <c r="E43" s="21"/>
      <c r="F43" s="21"/>
      <c r="G43" s="21"/>
      <c r="H43" s="21"/>
      <c r="N43" s="7">
        <v>0</v>
      </c>
      <c r="O43" s="7">
        <v>0</v>
      </c>
      <c r="P43" s="7">
        <v>0</v>
      </c>
      <c r="Q43" s="20">
        <v>0</v>
      </c>
      <c r="R43" s="20"/>
      <c r="S43" s="20">
        <v>0</v>
      </c>
      <c r="T43" s="20"/>
      <c r="U43" s="20"/>
    </row>
    <row r="44" spans="1:23" ht="9.6" customHeight="1">
      <c r="A44" s="21" t="s">
        <v>32</v>
      </c>
      <c r="B44" s="21"/>
      <c r="C44" s="21"/>
      <c r="D44" s="21"/>
      <c r="E44" s="21"/>
      <c r="F44" s="21"/>
      <c r="G44" s="21"/>
      <c r="N44" s="18">
        <f>+N42-N43</f>
        <v>1016331.11</v>
      </c>
      <c r="O44" s="18">
        <f>+O42-O43</f>
        <v>321245.71999999997</v>
      </c>
      <c r="P44" s="18">
        <f>+P42-P43</f>
        <v>35531.440000000002</v>
      </c>
      <c r="Q44" s="18">
        <f>+Q42-Q43</f>
        <v>356777.16</v>
      </c>
      <c r="R44" s="18"/>
      <c r="S44" s="18">
        <f>+S42-S43</f>
        <v>659553.94999999995</v>
      </c>
      <c r="T44" s="18"/>
      <c r="U44" s="18"/>
    </row>
    <row r="45" spans="1:23" ht="6" customHeight="1" thickBot="1">
      <c r="N45" s="19"/>
      <c r="O45" s="19"/>
      <c r="P45" s="19"/>
      <c r="Q45" s="19"/>
      <c r="R45" s="19"/>
      <c r="S45" s="19"/>
      <c r="T45" s="19"/>
      <c r="U45" s="19"/>
    </row>
    <row r="46" spans="1:23" ht="13.9" customHeight="1" thickTop="1">
      <c r="B46" s="27" t="s">
        <v>33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1:23" ht="1.1499999999999999" customHeight="1"/>
    <row r="48" spans="1:23" ht="10.15" customHeight="1">
      <c r="A48" s="22">
        <v>81</v>
      </c>
      <c r="B48" s="22"/>
      <c r="C48" s="3" t="s">
        <v>34</v>
      </c>
      <c r="D48" s="23" t="s">
        <v>33</v>
      </c>
      <c r="E48" s="23"/>
      <c r="F48" s="23"/>
      <c r="G48" s="24">
        <v>26299</v>
      </c>
      <c r="H48" s="24"/>
      <c r="J48" s="23" t="s">
        <v>20</v>
      </c>
      <c r="K48" s="23"/>
      <c r="L48" s="23"/>
      <c r="M48" s="4">
        <v>50</v>
      </c>
      <c r="N48" s="5">
        <v>8609.7199999999993</v>
      </c>
      <c r="O48" s="5">
        <v>8609.7199999999993</v>
      </c>
      <c r="P48" s="5">
        <v>0</v>
      </c>
      <c r="Q48" s="25">
        <v>8609.7199999999993</v>
      </c>
      <c r="R48" s="25"/>
      <c r="S48" s="25">
        <v>0</v>
      </c>
      <c r="T48" s="25"/>
      <c r="U48" s="25"/>
    </row>
    <row r="49" spans="1:23" ht="1.1499999999999999" customHeight="1"/>
    <row r="50" spans="1:23" ht="10.15" customHeight="1">
      <c r="A50" s="22">
        <v>82</v>
      </c>
      <c r="B50" s="22"/>
      <c r="D50" s="23" t="s">
        <v>35</v>
      </c>
      <c r="E50" s="23"/>
      <c r="F50" s="23"/>
      <c r="G50" s="24">
        <v>35431</v>
      </c>
      <c r="H50" s="24"/>
      <c r="J50" s="23" t="s">
        <v>20</v>
      </c>
      <c r="K50" s="23"/>
      <c r="L50" s="23"/>
      <c r="M50" s="4">
        <v>50</v>
      </c>
      <c r="N50" s="5">
        <v>1849.5</v>
      </c>
      <c r="O50" s="5">
        <v>1017.23</v>
      </c>
      <c r="P50" s="5">
        <v>36.99</v>
      </c>
      <c r="Q50" s="25">
        <v>1054.22</v>
      </c>
      <c r="R50" s="25"/>
      <c r="S50" s="25">
        <v>795.28</v>
      </c>
      <c r="T50" s="25"/>
      <c r="U50" s="25"/>
    </row>
    <row r="51" spans="1:23" ht="1.1499999999999999" customHeight="1"/>
    <row r="52" spans="1:23" ht="10.15" customHeight="1">
      <c r="A52" s="22">
        <v>83</v>
      </c>
      <c r="B52" s="22"/>
      <c r="D52" s="23" t="s">
        <v>36</v>
      </c>
      <c r="E52" s="23"/>
      <c r="F52" s="23"/>
      <c r="G52" s="24">
        <v>38718</v>
      </c>
      <c r="H52" s="24"/>
      <c r="J52" s="23" t="s">
        <v>20</v>
      </c>
      <c r="K52" s="23"/>
      <c r="L52" s="23"/>
      <c r="M52" s="4">
        <v>50</v>
      </c>
      <c r="N52" s="5">
        <v>830</v>
      </c>
      <c r="O52" s="5">
        <v>299</v>
      </c>
      <c r="P52" s="5">
        <v>16.600000000000001</v>
      </c>
      <c r="Q52" s="25">
        <v>315.60000000000002</v>
      </c>
      <c r="R52" s="25"/>
      <c r="S52" s="25">
        <v>514.4</v>
      </c>
      <c r="T52" s="25"/>
      <c r="U52" s="25"/>
    </row>
    <row r="53" spans="1:23" ht="1.1499999999999999" customHeight="1"/>
    <row r="54" spans="1:23" ht="10.15" customHeight="1">
      <c r="A54" s="22">
        <v>208</v>
      </c>
      <c r="B54" s="22"/>
      <c r="D54" s="23" t="s">
        <v>37</v>
      </c>
      <c r="E54" s="23"/>
      <c r="F54" s="23"/>
      <c r="G54" s="24">
        <v>45280</v>
      </c>
      <c r="H54" s="24"/>
      <c r="J54" s="23" t="s">
        <v>20</v>
      </c>
      <c r="K54" s="23"/>
      <c r="L54" s="23"/>
      <c r="M54" s="4">
        <v>50</v>
      </c>
      <c r="N54" s="5">
        <v>3500</v>
      </c>
      <c r="O54" s="5">
        <v>70</v>
      </c>
      <c r="P54" s="5">
        <v>70</v>
      </c>
      <c r="Q54" s="25">
        <v>140</v>
      </c>
      <c r="R54" s="25"/>
      <c r="S54" s="25">
        <v>3360</v>
      </c>
      <c r="T54" s="25"/>
      <c r="U54" s="25"/>
    </row>
    <row r="55" spans="1:23" ht="1.1499999999999999" customHeight="1"/>
    <row r="56" spans="1:23" ht="10.15" customHeight="1">
      <c r="A56" s="22">
        <v>214</v>
      </c>
      <c r="B56" s="22"/>
      <c r="D56" s="23" t="s">
        <v>38</v>
      </c>
      <c r="E56" s="23"/>
      <c r="F56" s="23"/>
      <c r="G56" s="24">
        <v>45838</v>
      </c>
      <c r="H56" s="24"/>
      <c r="J56" s="23" t="s">
        <v>20</v>
      </c>
      <c r="K56" s="23"/>
      <c r="L56" s="23"/>
      <c r="M56" s="4">
        <v>50</v>
      </c>
      <c r="N56" s="5">
        <v>81097.89</v>
      </c>
      <c r="O56" s="5">
        <v>0</v>
      </c>
      <c r="P56" s="5">
        <v>810.98</v>
      </c>
      <c r="Q56" s="25">
        <v>810.98</v>
      </c>
      <c r="R56" s="25"/>
      <c r="S56" s="25">
        <v>80286.91</v>
      </c>
      <c r="T56" s="25"/>
      <c r="U56" s="25"/>
    </row>
    <row r="57" spans="1:23" ht="1.9" customHeight="1"/>
    <row r="58" spans="1:23" ht="12" customHeight="1">
      <c r="A58" s="21" t="s">
        <v>39</v>
      </c>
      <c r="B58" s="21"/>
      <c r="C58" s="21"/>
      <c r="D58" s="21"/>
      <c r="E58" s="21"/>
      <c r="F58" s="21"/>
      <c r="G58" s="21"/>
      <c r="N58" s="6">
        <f>SUM(N48:N57)</f>
        <v>95887.11</v>
      </c>
      <c r="O58" s="6">
        <f>SUM(O48:O57)</f>
        <v>9995.9499999999989</v>
      </c>
      <c r="P58" s="6">
        <f>SUM(P48:P57)</f>
        <v>934.57</v>
      </c>
      <c r="Q58" s="18">
        <f>SUM(Q48:R56)</f>
        <v>10930.519999999999</v>
      </c>
      <c r="R58" s="18"/>
      <c r="S58" s="18">
        <f>SUM(S48:U56)</f>
        <v>84956.59</v>
      </c>
      <c r="T58" s="18"/>
      <c r="U58" s="18"/>
    </row>
    <row r="59" spans="1:23" ht="13.9" customHeight="1">
      <c r="B59" s="21" t="s">
        <v>25</v>
      </c>
      <c r="C59" s="21"/>
      <c r="D59" s="21"/>
      <c r="E59" s="21"/>
      <c r="F59" s="21"/>
      <c r="G59" s="21"/>
      <c r="H59" s="21"/>
      <c r="N59" s="7">
        <v>8609.7199999999993</v>
      </c>
      <c r="O59" s="7">
        <v>8609.7199999999993</v>
      </c>
      <c r="P59" s="7">
        <v>0</v>
      </c>
      <c r="Q59" s="20">
        <v>8609.7199999999993</v>
      </c>
      <c r="R59" s="20"/>
      <c r="S59" s="20">
        <v>0</v>
      </c>
      <c r="T59" s="20"/>
      <c r="U59" s="20"/>
    </row>
    <row r="60" spans="1:23" ht="9.6" customHeight="1">
      <c r="A60" s="21" t="s">
        <v>40</v>
      </c>
      <c r="B60" s="21"/>
      <c r="C60" s="21"/>
      <c r="D60" s="21"/>
      <c r="E60" s="21"/>
      <c r="F60" s="21"/>
      <c r="G60" s="21"/>
      <c r="N60" s="18">
        <f>+N58-N59</f>
        <v>87277.39</v>
      </c>
      <c r="O60" s="18">
        <f>+O58-O59</f>
        <v>1386.2299999999996</v>
      </c>
      <c r="P60" s="18">
        <f>+P58-P59</f>
        <v>934.57</v>
      </c>
      <c r="Q60" s="18">
        <f>+Q58-Q59</f>
        <v>2320.7999999999993</v>
      </c>
      <c r="R60" s="18"/>
      <c r="S60" s="18">
        <f>+S58-S59</f>
        <v>84956.59</v>
      </c>
      <c r="T60" s="18"/>
      <c r="U60" s="18"/>
    </row>
    <row r="61" spans="1:23" ht="6" customHeight="1" thickBot="1">
      <c r="N61" s="19"/>
      <c r="O61" s="19"/>
      <c r="P61" s="19"/>
      <c r="Q61" s="19"/>
      <c r="R61" s="19"/>
      <c r="S61" s="19"/>
      <c r="T61" s="19"/>
      <c r="U61" s="19"/>
    </row>
    <row r="62" spans="1:23" ht="13.9" customHeight="1" thickTop="1">
      <c r="B62" s="27" t="s">
        <v>41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</row>
    <row r="63" spans="1:23" ht="1.1499999999999999" customHeight="1"/>
    <row r="64" spans="1:23" ht="10.15" customHeight="1">
      <c r="A64" s="22">
        <v>6</v>
      </c>
      <c r="B64" s="22"/>
      <c r="D64" s="23" t="s">
        <v>42</v>
      </c>
      <c r="E64" s="23"/>
      <c r="F64" s="23"/>
      <c r="G64" s="24">
        <v>28856</v>
      </c>
      <c r="H64" s="24"/>
      <c r="J64" s="23" t="s">
        <v>20</v>
      </c>
      <c r="K64" s="23"/>
      <c r="L64" s="23"/>
      <c r="M64" s="4">
        <v>50</v>
      </c>
      <c r="N64" s="5">
        <v>50000</v>
      </c>
      <c r="O64" s="5">
        <v>50000</v>
      </c>
      <c r="P64" s="5">
        <v>0</v>
      </c>
      <c r="Q64" s="25">
        <v>50000</v>
      </c>
      <c r="R64" s="25"/>
      <c r="S64" s="25">
        <v>0</v>
      </c>
      <c r="T64" s="25"/>
      <c r="U64" s="25"/>
    </row>
    <row r="65" spans="1:23" ht="1.9" customHeight="1"/>
    <row r="66" spans="1:23" ht="12" customHeight="1">
      <c r="A66" s="21" t="s">
        <v>43</v>
      </c>
      <c r="B66" s="21"/>
      <c r="C66" s="21"/>
      <c r="D66" s="21"/>
      <c r="E66" s="21"/>
      <c r="F66" s="21"/>
      <c r="G66" s="21"/>
      <c r="N66" s="6">
        <v>50000</v>
      </c>
      <c r="O66" s="6">
        <v>50000</v>
      </c>
      <c r="P66" s="6">
        <v>0</v>
      </c>
      <c r="Q66" s="18">
        <v>50000</v>
      </c>
      <c r="R66" s="18"/>
      <c r="S66" s="18">
        <v>0</v>
      </c>
      <c r="T66" s="18"/>
      <c r="U66" s="18"/>
    </row>
    <row r="67" spans="1:23" ht="13.9" customHeight="1">
      <c r="B67" s="21" t="s">
        <v>25</v>
      </c>
      <c r="C67" s="21"/>
      <c r="D67" s="21"/>
      <c r="E67" s="21"/>
      <c r="F67" s="21"/>
      <c r="G67" s="21"/>
      <c r="H67" s="21"/>
      <c r="N67" s="7">
        <v>0</v>
      </c>
      <c r="O67" s="7">
        <v>0</v>
      </c>
      <c r="P67" s="7">
        <v>0</v>
      </c>
      <c r="Q67" s="20">
        <v>0</v>
      </c>
      <c r="R67" s="20"/>
      <c r="S67" s="20">
        <v>0</v>
      </c>
      <c r="T67" s="20"/>
      <c r="U67" s="20"/>
    </row>
    <row r="68" spans="1:23" ht="9.6" customHeight="1">
      <c r="A68" s="21" t="s">
        <v>44</v>
      </c>
      <c r="B68" s="21"/>
      <c r="C68" s="21"/>
      <c r="D68" s="21"/>
      <c r="E68" s="21"/>
      <c r="F68" s="21"/>
      <c r="G68" s="21"/>
      <c r="N68" s="18">
        <f>+N66-N67</f>
        <v>50000</v>
      </c>
      <c r="O68" s="18">
        <f>+O66-O67</f>
        <v>50000</v>
      </c>
      <c r="P68" s="18">
        <f>+P66-P67</f>
        <v>0</v>
      </c>
      <c r="Q68" s="18">
        <f>+Q66-Q67</f>
        <v>50000</v>
      </c>
      <c r="R68" s="18"/>
      <c r="S68" s="18">
        <f>+S66-S67</f>
        <v>0</v>
      </c>
      <c r="T68" s="18"/>
      <c r="U68" s="18"/>
    </row>
    <row r="69" spans="1:23" ht="6" customHeight="1" thickBot="1">
      <c r="N69" s="19"/>
      <c r="O69" s="19"/>
      <c r="P69" s="19"/>
      <c r="Q69" s="19"/>
      <c r="R69" s="19"/>
      <c r="S69" s="19"/>
      <c r="T69" s="19"/>
      <c r="U69" s="19"/>
    </row>
    <row r="70" spans="1:23" ht="13.9" customHeight="1" thickTop="1">
      <c r="B70" s="27" t="s">
        <v>45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</row>
    <row r="71" spans="1:23" ht="1.1499999999999999" customHeight="1"/>
    <row r="72" spans="1:23" ht="10.15" customHeight="1">
      <c r="A72" s="22">
        <v>1</v>
      </c>
      <c r="B72" s="22"/>
      <c r="D72" s="23" t="s">
        <v>45</v>
      </c>
      <c r="E72" s="23"/>
      <c r="F72" s="23"/>
      <c r="G72" s="24">
        <v>28856</v>
      </c>
      <c r="H72" s="24"/>
      <c r="J72" s="23" t="s">
        <v>46</v>
      </c>
      <c r="K72" s="23"/>
      <c r="L72" s="23"/>
      <c r="M72" s="4">
        <v>0</v>
      </c>
      <c r="N72" s="5">
        <v>1177.68</v>
      </c>
      <c r="O72" s="5">
        <v>0</v>
      </c>
      <c r="P72" s="5">
        <v>0</v>
      </c>
      <c r="Q72" s="25">
        <v>0</v>
      </c>
      <c r="R72" s="25"/>
      <c r="S72" s="25">
        <v>1177.68</v>
      </c>
      <c r="T72" s="25"/>
      <c r="U72" s="25"/>
    </row>
    <row r="73" spans="1:23" ht="1.1499999999999999" customHeight="1"/>
    <row r="74" spans="1:23" ht="10.15" customHeight="1">
      <c r="A74" s="22">
        <v>2</v>
      </c>
      <c r="B74" s="22"/>
      <c r="D74" s="23" t="s">
        <v>47</v>
      </c>
      <c r="E74" s="23"/>
      <c r="F74" s="23"/>
      <c r="G74" s="24">
        <v>32509</v>
      </c>
      <c r="H74" s="24"/>
      <c r="J74" s="23" t="s">
        <v>46</v>
      </c>
      <c r="K74" s="23"/>
      <c r="L74" s="23"/>
      <c r="M74" s="4">
        <v>0</v>
      </c>
      <c r="N74" s="5">
        <v>832.07</v>
      </c>
      <c r="O74" s="5">
        <v>0</v>
      </c>
      <c r="P74" s="5">
        <v>0</v>
      </c>
      <c r="Q74" s="25">
        <v>0</v>
      </c>
      <c r="R74" s="25"/>
      <c r="S74" s="25">
        <v>832.07</v>
      </c>
      <c r="T74" s="25"/>
      <c r="U74" s="25"/>
    </row>
    <row r="75" spans="1:23" ht="1.1499999999999999" customHeight="1"/>
    <row r="76" spans="1:23" ht="10.15" customHeight="1">
      <c r="A76" s="22">
        <v>3</v>
      </c>
      <c r="B76" s="22"/>
      <c r="D76" s="23" t="s">
        <v>48</v>
      </c>
      <c r="E76" s="23"/>
      <c r="F76" s="23"/>
      <c r="G76" s="24">
        <v>39448</v>
      </c>
      <c r="H76" s="24"/>
      <c r="J76" s="23" t="s">
        <v>46</v>
      </c>
      <c r="K76" s="23"/>
      <c r="L76" s="23"/>
      <c r="M76" s="4">
        <v>0</v>
      </c>
      <c r="N76" s="5">
        <v>500</v>
      </c>
      <c r="O76" s="5">
        <v>0</v>
      </c>
      <c r="P76" s="5">
        <v>0</v>
      </c>
      <c r="Q76" s="25">
        <v>0</v>
      </c>
      <c r="R76" s="25"/>
      <c r="S76" s="25">
        <v>500</v>
      </c>
      <c r="T76" s="25"/>
      <c r="U76" s="25"/>
    </row>
    <row r="77" spans="1:23" ht="1.1499999999999999" customHeight="1"/>
    <row r="78" spans="1:23" ht="10.15" customHeight="1">
      <c r="A78" s="22">
        <v>4</v>
      </c>
      <c r="B78" s="22"/>
      <c r="D78" s="23" t="s">
        <v>49</v>
      </c>
      <c r="E78" s="23"/>
      <c r="F78" s="23"/>
      <c r="G78" s="24">
        <v>39873</v>
      </c>
      <c r="H78" s="24"/>
      <c r="J78" s="23" t="s">
        <v>46</v>
      </c>
      <c r="K78" s="23"/>
      <c r="L78" s="23"/>
      <c r="M78" s="4">
        <v>0</v>
      </c>
      <c r="N78" s="5">
        <v>5500</v>
      </c>
      <c r="O78" s="5">
        <v>0</v>
      </c>
      <c r="P78" s="5">
        <v>0</v>
      </c>
      <c r="Q78" s="25">
        <v>0</v>
      </c>
      <c r="R78" s="25"/>
      <c r="S78" s="25">
        <v>5500</v>
      </c>
      <c r="T78" s="25"/>
      <c r="U78" s="25"/>
    </row>
    <row r="79" spans="1:23" ht="1.1499999999999999" customHeight="1"/>
    <row r="80" spans="1:23" ht="10.15" customHeight="1">
      <c r="A80" s="22">
        <v>5</v>
      </c>
      <c r="B80" s="22"/>
      <c r="D80" s="23" t="s">
        <v>50</v>
      </c>
      <c r="E80" s="23"/>
      <c r="F80" s="23"/>
      <c r="G80" s="24">
        <v>39965</v>
      </c>
      <c r="H80" s="24"/>
      <c r="J80" s="23" t="s">
        <v>46</v>
      </c>
      <c r="K80" s="23"/>
      <c r="L80" s="23"/>
      <c r="M80" s="4">
        <v>0</v>
      </c>
      <c r="N80" s="5">
        <v>318.44</v>
      </c>
      <c r="O80" s="5">
        <v>0</v>
      </c>
      <c r="P80" s="5">
        <v>0</v>
      </c>
      <c r="Q80" s="25">
        <v>0</v>
      </c>
      <c r="R80" s="25"/>
      <c r="S80" s="25">
        <v>318.44</v>
      </c>
      <c r="T80" s="25"/>
      <c r="U80" s="25"/>
    </row>
    <row r="81" spans="1:22" ht="1.1499999999999999" customHeight="1"/>
    <row r="82" spans="1:22" ht="10.15" customHeight="1">
      <c r="A82" s="22">
        <v>139</v>
      </c>
      <c r="B82" s="22"/>
      <c r="D82" s="23" t="s">
        <v>51</v>
      </c>
      <c r="E82" s="23"/>
      <c r="F82" s="23"/>
      <c r="G82" s="24">
        <v>42171</v>
      </c>
      <c r="H82" s="24"/>
      <c r="J82" s="23" t="s">
        <v>46</v>
      </c>
      <c r="K82" s="23"/>
      <c r="L82" s="23"/>
      <c r="M82" s="4">
        <v>0</v>
      </c>
      <c r="N82" s="5">
        <v>20620</v>
      </c>
      <c r="O82" s="5">
        <v>0</v>
      </c>
      <c r="P82" s="5">
        <v>0</v>
      </c>
      <c r="Q82" s="25">
        <v>0</v>
      </c>
      <c r="R82" s="25"/>
      <c r="S82" s="25">
        <v>20620</v>
      </c>
      <c r="T82" s="25"/>
      <c r="U82" s="25"/>
    </row>
    <row r="83" spans="1:22" ht="1.9" customHeight="1"/>
    <row r="84" spans="1:22" ht="12" customHeight="1">
      <c r="A84" s="21" t="s">
        <v>52</v>
      </c>
      <c r="B84" s="21"/>
      <c r="C84" s="21"/>
      <c r="D84" s="21"/>
      <c r="E84" s="21"/>
      <c r="F84" s="21"/>
      <c r="G84" s="21"/>
      <c r="N84" s="6">
        <f>SUM(N72:N83)</f>
        <v>28948.190000000002</v>
      </c>
      <c r="O84" s="6">
        <f>SUM(O72:O83)</f>
        <v>0</v>
      </c>
      <c r="P84" s="6">
        <f>SUM(P72:P83)</f>
        <v>0</v>
      </c>
      <c r="Q84" s="18">
        <f>SUM(Q72:R82)</f>
        <v>0</v>
      </c>
      <c r="R84" s="18"/>
      <c r="S84" s="18">
        <f>SUM(S72:U82)</f>
        <v>28948.190000000002</v>
      </c>
      <c r="T84" s="18"/>
      <c r="U84" s="18"/>
    </row>
    <row r="85" spans="1:22" ht="13.9" customHeight="1">
      <c r="B85" s="21" t="s">
        <v>25</v>
      </c>
      <c r="C85" s="21"/>
      <c r="D85" s="21"/>
      <c r="E85" s="21"/>
      <c r="F85" s="21"/>
      <c r="G85" s="21"/>
      <c r="H85" s="21"/>
      <c r="N85" s="7">
        <v>0</v>
      </c>
      <c r="O85" s="7">
        <v>0</v>
      </c>
      <c r="P85" s="7">
        <v>0</v>
      </c>
      <c r="Q85" s="20">
        <v>0</v>
      </c>
      <c r="R85" s="20"/>
      <c r="S85" s="20">
        <v>0</v>
      </c>
      <c r="T85" s="20"/>
      <c r="U85" s="20"/>
    </row>
    <row r="86" spans="1:22" ht="7.15" customHeight="1"/>
    <row r="87" spans="1:22" ht="7.1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 spans="1:22" ht="19.149999999999999" customHeight="1">
      <c r="L88" s="14" t="s">
        <v>53</v>
      </c>
      <c r="M88" s="14"/>
      <c r="N88" s="14"/>
      <c r="O88" s="14"/>
      <c r="P88" s="14"/>
    </row>
    <row r="89" spans="1:22" ht="11.45" customHeight="1">
      <c r="A89" s="32" t="s">
        <v>0</v>
      </c>
      <c r="B89" s="32"/>
      <c r="C89" s="32"/>
      <c r="D89" s="32"/>
      <c r="F89" s="34" t="s">
        <v>1</v>
      </c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U89" s="35">
        <v>46227</v>
      </c>
      <c r="V89" s="35"/>
    </row>
    <row r="90" spans="1:22" ht="9.6" customHeight="1">
      <c r="A90" s="32" t="s">
        <v>2</v>
      </c>
      <c r="B90" s="32"/>
      <c r="C90" s="32"/>
      <c r="D90" s="32"/>
      <c r="F90" s="36" t="s">
        <v>3</v>
      </c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U90" s="37">
        <v>0.57821759259259253</v>
      </c>
      <c r="V90" s="37"/>
    </row>
    <row r="91" spans="1:22" ht="6.6" customHeight="1"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U91" s="37"/>
      <c r="V91" s="37"/>
    </row>
    <row r="92" spans="1:22" ht="1.1499999999999999" customHeight="1"/>
    <row r="93" spans="1:22" ht="11.45" customHeight="1">
      <c r="A93" s="32" t="s">
        <v>4</v>
      </c>
      <c r="B93" s="32"/>
      <c r="C93" s="32"/>
      <c r="D93" s="32"/>
      <c r="F93" s="33" t="s">
        <v>5</v>
      </c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</row>
    <row r="94" spans="1:22" ht="2.4500000000000002" customHeight="1"/>
    <row r="95" spans="1:22" ht="11.45" customHeight="1">
      <c r="F95" s="33" t="s">
        <v>2</v>
      </c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</row>
    <row r="96" spans="1:22" ht="5.4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</row>
    <row r="97" spans="1:24" ht="9.6" customHeight="1">
      <c r="A97" s="28" t="s">
        <v>6</v>
      </c>
      <c r="B97" s="28"/>
      <c r="C97" s="1" t="s">
        <v>7</v>
      </c>
      <c r="D97" s="30" t="s">
        <v>8</v>
      </c>
      <c r="E97" s="30"/>
      <c r="F97" s="30"/>
      <c r="G97" s="28" t="s">
        <v>9</v>
      </c>
      <c r="H97" s="28"/>
      <c r="J97" s="28" t="s">
        <v>10</v>
      </c>
      <c r="K97" s="28"/>
      <c r="L97" s="28"/>
      <c r="M97" s="1" t="s">
        <v>11</v>
      </c>
      <c r="N97" s="28" t="s">
        <v>12</v>
      </c>
      <c r="O97" s="28" t="s">
        <v>13</v>
      </c>
      <c r="P97" s="28" t="s">
        <v>14</v>
      </c>
      <c r="Q97" s="28" t="s">
        <v>15</v>
      </c>
      <c r="R97" s="28"/>
      <c r="S97" s="30" t="s">
        <v>16</v>
      </c>
      <c r="T97" s="30"/>
      <c r="U97" s="30"/>
    </row>
    <row r="98" spans="1:24" ht="9.6" customHeight="1">
      <c r="A98" s="29"/>
      <c r="B98" s="29"/>
      <c r="G98" s="29"/>
      <c r="H98" s="29"/>
      <c r="J98" s="29"/>
      <c r="K98" s="29"/>
      <c r="L98" s="29"/>
      <c r="N98" s="29"/>
      <c r="O98" s="29"/>
      <c r="P98" s="29"/>
      <c r="Q98" s="29"/>
      <c r="R98" s="29"/>
    </row>
    <row r="99" spans="1:24" ht="3.6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</row>
    <row r="100" spans="1:24" ht="7.9" customHeight="1"/>
    <row r="101" spans="1:24" ht="2.4500000000000002" customHeight="1"/>
    <row r="102" spans="1:24" s="2" customFormat="1" ht="13.9" customHeight="1">
      <c r="A102" s="31" t="s">
        <v>17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1:24" s="2" customFormat="1" ht="2.4500000000000002" customHeight="1"/>
    <row r="104" spans="1:24" ht="9.6" customHeight="1">
      <c r="A104" s="21" t="s">
        <v>54</v>
      </c>
      <c r="B104" s="21"/>
      <c r="C104" s="21"/>
      <c r="D104" s="21"/>
      <c r="E104" s="21"/>
      <c r="F104" s="21"/>
      <c r="G104" s="21"/>
      <c r="N104" s="26">
        <v>28948.190000000002</v>
      </c>
      <c r="O104" s="26">
        <v>0</v>
      </c>
      <c r="P104" s="26">
        <v>0</v>
      </c>
      <c r="Q104" s="26">
        <v>0</v>
      </c>
      <c r="R104" s="26"/>
      <c r="S104" s="26">
        <v>28948.190000000002</v>
      </c>
      <c r="T104" s="26"/>
      <c r="U104" s="26"/>
    </row>
    <row r="105" spans="1:24" ht="6" customHeight="1" thickBot="1">
      <c r="N105" s="19"/>
      <c r="O105" s="19"/>
      <c r="P105" s="19"/>
      <c r="Q105" s="19"/>
      <c r="R105" s="19"/>
      <c r="S105" s="19"/>
      <c r="T105" s="19"/>
      <c r="U105" s="19"/>
    </row>
    <row r="106" spans="1:24" ht="13.9" customHeight="1" thickTop="1">
      <c r="B106" s="27" t="s">
        <v>55</v>
      </c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1:24" ht="1.1499999999999999" customHeight="1"/>
    <row r="108" spans="1:24" ht="10.15" customHeight="1">
      <c r="A108" s="22">
        <v>53</v>
      </c>
      <c r="B108" s="22"/>
      <c r="D108" s="23" t="s">
        <v>55</v>
      </c>
      <c r="E108" s="23"/>
      <c r="F108" s="23"/>
      <c r="G108" s="24">
        <v>26299</v>
      </c>
      <c r="H108" s="24"/>
      <c r="J108" s="23" t="s">
        <v>20</v>
      </c>
      <c r="K108" s="23"/>
      <c r="L108" s="23"/>
      <c r="M108" s="4">
        <v>40</v>
      </c>
      <c r="N108" s="5">
        <v>89530.16</v>
      </c>
      <c r="O108" s="5">
        <v>69127.070000000007</v>
      </c>
      <c r="P108" s="5">
        <v>8953</v>
      </c>
      <c r="Q108" s="25">
        <v>78080.070000000007</v>
      </c>
      <c r="R108" s="25"/>
      <c r="S108" s="25">
        <v>11450.09</v>
      </c>
      <c r="T108" s="25"/>
      <c r="U108" s="25"/>
    </row>
    <row r="109" spans="1:24" ht="1.1499999999999999" customHeight="1"/>
    <row r="110" spans="1:24" ht="10.15" customHeight="1">
      <c r="A110" s="22">
        <v>54</v>
      </c>
      <c r="B110" s="22"/>
      <c r="D110" s="23" t="s">
        <v>55</v>
      </c>
      <c r="E110" s="23"/>
      <c r="F110" s="23"/>
      <c r="G110" s="24">
        <v>34335</v>
      </c>
      <c r="H110" s="24"/>
      <c r="J110" s="23" t="s">
        <v>20</v>
      </c>
      <c r="K110" s="23"/>
      <c r="L110" s="23"/>
      <c r="M110" s="4">
        <v>40</v>
      </c>
      <c r="N110" s="5">
        <v>2770.69</v>
      </c>
      <c r="O110" s="5">
        <v>1787.03</v>
      </c>
      <c r="P110" s="5">
        <v>69.27</v>
      </c>
      <c r="Q110" s="25">
        <v>1856.3</v>
      </c>
      <c r="R110" s="25"/>
      <c r="S110" s="25">
        <v>914.39</v>
      </c>
      <c r="T110" s="25"/>
      <c r="U110" s="25"/>
    </row>
    <row r="111" spans="1:24" ht="1.1499999999999999" customHeight="1"/>
    <row r="112" spans="1:24" ht="10.15" customHeight="1">
      <c r="A112" s="22">
        <v>55</v>
      </c>
      <c r="B112" s="22"/>
      <c r="D112" s="23" t="s">
        <v>55</v>
      </c>
      <c r="E112" s="23"/>
      <c r="F112" s="23"/>
      <c r="G112" s="24">
        <v>34700</v>
      </c>
      <c r="H112" s="24"/>
      <c r="J112" s="23" t="s">
        <v>20</v>
      </c>
      <c r="K112" s="23"/>
      <c r="L112" s="23"/>
      <c r="M112" s="4">
        <v>40</v>
      </c>
      <c r="N112" s="5">
        <v>1370.1200000000001</v>
      </c>
      <c r="O112" s="5">
        <v>856.44</v>
      </c>
      <c r="P112" s="5">
        <v>34.25</v>
      </c>
      <c r="Q112" s="25">
        <v>890.69</v>
      </c>
      <c r="R112" s="25"/>
      <c r="S112" s="25">
        <v>479.43</v>
      </c>
      <c r="T112" s="25"/>
      <c r="U112" s="25"/>
    </row>
    <row r="113" spans="1:21" ht="1.1499999999999999" customHeight="1"/>
    <row r="114" spans="1:21" ht="10.15" customHeight="1">
      <c r="A114" s="22">
        <v>56</v>
      </c>
      <c r="B114" s="22"/>
      <c r="D114" s="23" t="s">
        <v>55</v>
      </c>
      <c r="E114" s="23"/>
      <c r="F114" s="23"/>
      <c r="G114" s="24">
        <v>35065</v>
      </c>
      <c r="H114" s="24"/>
      <c r="J114" s="23" t="s">
        <v>20</v>
      </c>
      <c r="K114" s="23"/>
      <c r="L114" s="23"/>
      <c r="M114" s="4">
        <v>40</v>
      </c>
      <c r="N114" s="5">
        <v>2852.38</v>
      </c>
      <c r="O114" s="5">
        <v>1725.74</v>
      </c>
      <c r="P114" s="5">
        <v>71.31</v>
      </c>
      <c r="Q114" s="25">
        <v>1797.05</v>
      </c>
      <c r="R114" s="25"/>
      <c r="S114" s="25">
        <v>1055.33</v>
      </c>
      <c r="T114" s="25"/>
      <c r="U114" s="25"/>
    </row>
    <row r="115" spans="1:21" ht="1.1499999999999999" customHeight="1"/>
    <row r="116" spans="1:21" ht="10.15" customHeight="1">
      <c r="A116" s="22">
        <v>57</v>
      </c>
      <c r="B116" s="22"/>
      <c r="D116" s="23" t="s">
        <v>55</v>
      </c>
      <c r="E116" s="23"/>
      <c r="F116" s="23"/>
      <c r="G116" s="24">
        <v>35431</v>
      </c>
      <c r="H116" s="24"/>
      <c r="J116" s="23" t="s">
        <v>20</v>
      </c>
      <c r="K116" s="23"/>
      <c r="L116" s="23"/>
      <c r="M116" s="4">
        <v>40</v>
      </c>
      <c r="N116" s="5">
        <v>4677.5</v>
      </c>
      <c r="O116" s="5">
        <v>2730.36</v>
      </c>
      <c r="P116" s="5">
        <v>116.94</v>
      </c>
      <c r="Q116" s="25">
        <v>2847.3</v>
      </c>
      <c r="R116" s="25"/>
      <c r="S116" s="25">
        <v>1830.2</v>
      </c>
      <c r="T116" s="25"/>
      <c r="U116" s="25"/>
    </row>
    <row r="117" spans="1:21" ht="1.1499999999999999" customHeight="1"/>
    <row r="118" spans="1:21" ht="10.15" customHeight="1">
      <c r="A118" s="22">
        <v>58</v>
      </c>
      <c r="B118" s="22"/>
      <c r="D118" s="23" t="s">
        <v>55</v>
      </c>
      <c r="E118" s="23"/>
      <c r="F118" s="23"/>
      <c r="G118" s="24">
        <v>35796</v>
      </c>
      <c r="H118" s="24"/>
      <c r="J118" s="23" t="s">
        <v>20</v>
      </c>
      <c r="K118" s="23"/>
      <c r="L118" s="23"/>
      <c r="M118" s="4">
        <v>40</v>
      </c>
      <c r="N118" s="5">
        <v>1106.5899999999999</v>
      </c>
      <c r="O118" s="5">
        <v>625.30999999999995</v>
      </c>
      <c r="P118" s="5">
        <v>27.66</v>
      </c>
      <c r="Q118" s="25">
        <v>652.97</v>
      </c>
      <c r="R118" s="25"/>
      <c r="S118" s="25">
        <v>453.62</v>
      </c>
      <c r="T118" s="25"/>
      <c r="U118" s="25"/>
    </row>
    <row r="119" spans="1:21" ht="1.1499999999999999" customHeight="1"/>
    <row r="120" spans="1:21" ht="10.15" customHeight="1">
      <c r="A120" s="22">
        <v>59</v>
      </c>
      <c r="B120" s="22"/>
      <c r="D120" s="23" t="s">
        <v>55</v>
      </c>
      <c r="E120" s="23"/>
      <c r="F120" s="23"/>
      <c r="G120" s="24">
        <v>36161</v>
      </c>
      <c r="H120" s="24"/>
      <c r="J120" s="23" t="s">
        <v>20</v>
      </c>
      <c r="K120" s="23"/>
      <c r="L120" s="23"/>
      <c r="M120" s="4">
        <v>40</v>
      </c>
      <c r="N120" s="5">
        <v>2668.36</v>
      </c>
      <c r="O120" s="5">
        <v>1454.32</v>
      </c>
      <c r="P120" s="5">
        <v>66.709999999999994</v>
      </c>
      <c r="Q120" s="25">
        <v>1521.03</v>
      </c>
      <c r="R120" s="25"/>
      <c r="S120" s="25">
        <v>1147.33</v>
      </c>
      <c r="T120" s="25"/>
      <c r="U120" s="25"/>
    </row>
    <row r="121" spans="1:21" ht="1.1499999999999999" customHeight="1"/>
    <row r="122" spans="1:21" ht="10.15" customHeight="1">
      <c r="A122" s="22">
        <v>60</v>
      </c>
      <c r="B122" s="22"/>
      <c r="D122" s="23" t="s">
        <v>55</v>
      </c>
      <c r="E122" s="23"/>
      <c r="F122" s="23"/>
      <c r="G122" s="24">
        <v>36526</v>
      </c>
      <c r="H122" s="24"/>
      <c r="J122" s="23" t="s">
        <v>20</v>
      </c>
      <c r="K122" s="23"/>
      <c r="L122" s="23"/>
      <c r="M122" s="4">
        <v>40</v>
      </c>
      <c r="N122" s="5">
        <v>2832.79</v>
      </c>
      <c r="O122" s="5">
        <v>1487.29</v>
      </c>
      <c r="P122" s="5">
        <v>70.819999999999993</v>
      </c>
      <c r="Q122" s="25">
        <v>1558.1100000000001</v>
      </c>
      <c r="R122" s="25"/>
      <c r="S122" s="25">
        <v>1274.68</v>
      </c>
      <c r="T122" s="25"/>
      <c r="U122" s="25"/>
    </row>
    <row r="123" spans="1:21" ht="1.1499999999999999" customHeight="1"/>
    <row r="124" spans="1:21" ht="10.15" customHeight="1">
      <c r="A124" s="22">
        <v>61</v>
      </c>
      <c r="B124" s="22"/>
      <c r="D124" s="23" t="s">
        <v>55</v>
      </c>
      <c r="E124" s="23"/>
      <c r="F124" s="23"/>
      <c r="G124" s="24">
        <v>36892</v>
      </c>
      <c r="H124" s="24"/>
      <c r="J124" s="23" t="s">
        <v>20</v>
      </c>
      <c r="K124" s="23"/>
      <c r="L124" s="23"/>
      <c r="M124" s="4">
        <v>40</v>
      </c>
      <c r="N124" s="5">
        <v>3980.4500000000003</v>
      </c>
      <c r="O124" s="5">
        <v>2010.13</v>
      </c>
      <c r="P124" s="5">
        <v>99.51</v>
      </c>
      <c r="Q124" s="25">
        <v>2109.64</v>
      </c>
      <c r="R124" s="25"/>
      <c r="S124" s="25">
        <v>1870.81</v>
      </c>
      <c r="T124" s="25"/>
      <c r="U124" s="25"/>
    </row>
    <row r="125" spans="1:21" ht="1.1499999999999999" customHeight="1"/>
    <row r="126" spans="1:21" ht="10.15" customHeight="1">
      <c r="A126" s="22">
        <v>62</v>
      </c>
      <c r="B126" s="22"/>
      <c r="D126" s="23" t="s">
        <v>55</v>
      </c>
      <c r="E126" s="23"/>
      <c r="F126" s="23"/>
      <c r="G126" s="24">
        <v>37257</v>
      </c>
      <c r="H126" s="24"/>
      <c r="J126" s="23" t="s">
        <v>20</v>
      </c>
      <c r="K126" s="23"/>
      <c r="L126" s="23"/>
      <c r="M126" s="4">
        <v>40</v>
      </c>
      <c r="N126" s="5">
        <v>739.14</v>
      </c>
      <c r="O126" s="5">
        <v>358.45</v>
      </c>
      <c r="P126" s="5">
        <v>18.48</v>
      </c>
      <c r="Q126" s="25">
        <v>376.93</v>
      </c>
      <c r="R126" s="25"/>
      <c r="S126" s="25">
        <v>362.21</v>
      </c>
      <c r="T126" s="25"/>
      <c r="U126" s="25"/>
    </row>
    <row r="127" spans="1:21" ht="1.1499999999999999" customHeight="1"/>
    <row r="128" spans="1:21" ht="10.15" customHeight="1">
      <c r="A128" s="22">
        <v>63</v>
      </c>
      <c r="B128" s="22"/>
      <c r="D128" s="23" t="s">
        <v>56</v>
      </c>
      <c r="E128" s="23"/>
      <c r="F128" s="23"/>
      <c r="G128" s="24">
        <v>37622</v>
      </c>
      <c r="H128" s="24"/>
      <c r="J128" s="23" t="s">
        <v>20</v>
      </c>
      <c r="K128" s="23"/>
      <c r="L128" s="23"/>
      <c r="M128" s="4">
        <v>40</v>
      </c>
      <c r="N128" s="5">
        <v>3570.41</v>
      </c>
      <c r="O128" s="5">
        <v>1660.26</v>
      </c>
      <c r="P128" s="5">
        <v>89.26</v>
      </c>
      <c r="Q128" s="25">
        <v>1749.52</v>
      </c>
      <c r="R128" s="25"/>
      <c r="S128" s="25">
        <v>1820.89</v>
      </c>
      <c r="T128" s="25"/>
      <c r="U128" s="25"/>
    </row>
    <row r="129" spans="1:21" ht="10.15" customHeight="1">
      <c r="A129" s="22">
        <v>64</v>
      </c>
      <c r="B129" s="22"/>
      <c r="D129" s="23" t="s">
        <v>57</v>
      </c>
      <c r="E129" s="23"/>
      <c r="F129" s="23"/>
      <c r="G129" s="24">
        <v>37622</v>
      </c>
      <c r="H129" s="24"/>
      <c r="J129" s="23" t="s">
        <v>20</v>
      </c>
      <c r="K129" s="23"/>
      <c r="L129" s="23"/>
      <c r="M129" s="4">
        <v>40</v>
      </c>
      <c r="N129" s="5">
        <v>332.25</v>
      </c>
      <c r="O129" s="5">
        <v>154.59</v>
      </c>
      <c r="P129" s="5">
        <v>8.31</v>
      </c>
      <c r="Q129" s="25">
        <v>162.9</v>
      </c>
      <c r="R129" s="25"/>
      <c r="S129" s="25">
        <v>169.35</v>
      </c>
      <c r="T129" s="25"/>
      <c r="U129" s="25"/>
    </row>
    <row r="130" spans="1:21" ht="10.15" customHeight="1">
      <c r="A130" s="22">
        <v>135</v>
      </c>
      <c r="B130" s="22"/>
      <c r="D130" s="23" t="s">
        <v>58</v>
      </c>
      <c r="E130" s="23"/>
      <c r="F130" s="23"/>
      <c r="G130" s="24">
        <v>37622</v>
      </c>
      <c r="H130" s="24"/>
      <c r="J130" s="23" t="s">
        <v>20</v>
      </c>
      <c r="K130" s="23"/>
      <c r="L130" s="23"/>
      <c r="M130" s="4">
        <v>40</v>
      </c>
      <c r="N130" s="5">
        <v>2941.25</v>
      </c>
      <c r="O130" s="5">
        <v>1367.74</v>
      </c>
      <c r="P130" s="5">
        <v>73.53</v>
      </c>
      <c r="Q130" s="25">
        <v>1441.27</v>
      </c>
      <c r="R130" s="25"/>
      <c r="S130" s="25">
        <v>1499.98</v>
      </c>
      <c r="T130" s="25"/>
      <c r="U130" s="25"/>
    </row>
    <row r="131" spans="1:21" ht="1.1499999999999999" customHeight="1"/>
    <row r="132" spans="1:21" ht="10.15" customHeight="1">
      <c r="A132" s="22">
        <v>65</v>
      </c>
      <c r="B132" s="22"/>
      <c r="D132" s="23" t="s">
        <v>55</v>
      </c>
      <c r="E132" s="23"/>
      <c r="F132" s="23"/>
      <c r="G132" s="24">
        <v>37987</v>
      </c>
      <c r="H132" s="24"/>
      <c r="J132" s="23" t="s">
        <v>20</v>
      </c>
      <c r="K132" s="23"/>
      <c r="L132" s="23"/>
      <c r="M132" s="4">
        <v>40</v>
      </c>
      <c r="N132" s="5">
        <v>1105.58</v>
      </c>
      <c r="O132" s="5">
        <v>492.07</v>
      </c>
      <c r="P132" s="5">
        <v>27.64</v>
      </c>
      <c r="Q132" s="25">
        <v>519.71</v>
      </c>
      <c r="R132" s="25"/>
      <c r="S132" s="25">
        <v>585.87</v>
      </c>
      <c r="T132" s="25"/>
      <c r="U132" s="25"/>
    </row>
    <row r="133" spans="1:21" ht="10.15" customHeight="1">
      <c r="A133" s="22">
        <v>136</v>
      </c>
      <c r="B133" s="22"/>
      <c r="D133" s="23" t="s">
        <v>58</v>
      </c>
      <c r="E133" s="23"/>
      <c r="F133" s="23"/>
      <c r="G133" s="24">
        <v>37987</v>
      </c>
      <c r="H133" s="24"/>
      <c r="J133" s="23" t="s">
        <v>20</v>
      </c>
      <c r="K133" s="23"/>
      <c r="L133" s="23"/>
      <c r="M133" s="4">
        <v>40</v>
      </c>
      <c r="N133" s="5">
        <v>3174.94</v>
      </c>
      <c r="O133" s="5">
        <v>1412.84</v>
      </c>
      <c r="P133" s="5">
        <v>79.37</v>
      </c>
      <c r="Q133" s="25">
        <v>1492.21</v>
      </c>
      <c r="R133" s="25"/>
      <c r="S133" s="25">
        <v>1682.73</v>
      </c>
      <c r="T133" s="25"/>
      <c r="U133" s="25"/>
    </row>
    <row r="134" spans="1:21" ht="1.1499999999999999" customHeight="1"/>
    <row r="135" spans="1:21" ht="10.15" customHeight="1">
      <c r="A135" s="22">
        <v>66</v>
      </c>
      <c r="B135" s="22"/>
      <c r="D135" s="23" t="s">
        <v>59</v>
      </c>
      <c r="E135" s="23"/>
      <c r="F135" s="23"/>
      <c r="G135" s="24">
        <v>38353</v>
      </c>
      <c r="H135" s="24"/>
      <c r="J135" s="23" t="s">
        <v>20</v>
      </c>
      <c r="K135" s="23"/>
      <c r="L135" s="23"/>
      <c r="M135" s="4">
        <v>40</v>
      </c>
      <c r="N135" s="5">
        <v>2150.46</v>
      </c>
      <c r="O135" s="5">
        <v>1451.57</v>
      </c>
      <c r="P135" s="5">
        <v>53.76</v>
      </c>
      <c r="Q135" s="25">
        <v>1505.33</v>
      </c>
      <c r="R135" s="25"/>
      <c r="S135" s="25">
        <v>645.13</v>
      </c>
      <c r="T135" s="25"/>
      <c r="U135" s="25"/>
    </row>
    <row r="136" spans="1:21" ht="10.15" customHeight="1">
      <c r="A136" s="22">
        <v>67</v>
      </c>
      <c r="B136" s="22"/>
      <c r="D136" s="23" t="s">
        <v>60</v>
      </c>
      <c r="E136" s="23"/>
      <c r="F136" s="23"/>
      <c r="G136" s="24">
        <v>38353</v>
      </c>
      <c r="H136" s="24"/>
      <c r="J136" s="23" t="s">
        <v>20</v>
      </c>
      <c r="K136" s="23"/>
      <c r="L136" s="23"/>
      <c r="M136" s="4">
        <v>40</v>
      </c>
      <c r="N136" s="5">
        <v>368.44</v>
      </c>
      <c r="O136" s="5">
        <v>248.72</v>
      </c>
      <c r="P136" s="5">
        <v>9.2100000000000009</v>
      </c>
      <c r="Q136" s="25">
        <v>257.93</v>
      </c>
      <c r="R136" s="25"/>
      <c r="S136" s="25">
        <v>110.51</v>
      </c>
      <c r="T136" s="25"/>
      <c r="U136" s="25"/>
    </row>
    <row r="137" spans="1:21" ht="10.15" customHeight="1">
      <c r="A137" s="22">
        <v>84</v>
      </c>
      <c r="B137" s="22"/>
      <c r="D137" s="23" t="s">
        <v>58</v>
      </c>
      <c r="E137" s="23"/>
      <c r="F137" s="23"/>
      <c r="G137" s="24">
        <v>38353</v>
      </c>
      <c r="H137" s="24"/>
      <c r="J137" s="23" t="s">
        <v>20</v>
      </c>
      <c r="K137" s="23"/>
      <c r="L137" s="23"/>
      <c r="M137" s="4">
        <v>40</v>
      </c>
      <c r="N137" s="5">
        <v>3749.69</v>
      </c>
      <c r="O137" s="5">
        <v>1593.56</v>
      </c>
      <c r="P137" s="5">
        <v>93.74</v>
      </c>
      <c r="Q137" s="25">
        <v>1687.3</v>
      </c>
      <c r="R137" s="25"/>
      <c r="S137" s="25">
        <v>2062.39</v>
      </c>
      <c r="T137" s="25"/>
      <c r="U137" s="25"/>
    </row>
    <row r="138" spans="1:21" ht="1.1499999999999999" customHeight="1"/>
    <row r="139" spans="1:21" ht="10.15" customHeight="1">
      <c r="A139" s="22">
        <v>68</v>
      </c>
      <c r="B139" s="22"/>
      <c r="D139" s="23" t="s">
        <v>61</v>
      </c>
      <c r="E139" s="23"/>
      <c r="F139" s="23"/>
      <c r="G139" s="24">
        <v>38718</v>
      </c>
      <c r="H139" s="24"/>
      <c r="J139" s="23" t="s">
        <v>20</v>
      </c>
      <c r="K139" s="23"/>
      <c r="L139" s="23"/>
      <c r="M139" s="4">
        <v>40</v>
      </c>
      <c r="N139" s="5">
        <v>1088.5999999999999</v>
      </c>
      <c r="O139" s="5">
        <v>691.25</v>
      </c>
      <c r="P139" s="5">
        <v>27.22</v>
      </c>
      <c r="Q139" s="25">
        <v>718.47</v>
      </c>
      <c r="R139" s="25"/>
      <c r="S139" s="25">
        <v>370.13</v>
      </c>
      <c r="T139" s="25"/>
      <c r="U139" s="25"/>
    </row>
    <row r="140" spans="1:21" ht="10.15" customHeight="1">
      <c r="A140" s="22">
        <v>69</v>
      </c>
      <c r="B140" s="22"/>
      <c r="D140" s="23" t="s">
        <v>62</v>
      </c>
      <c r="E140" s="23"/>
      <c r="F140" s="23"/>
      <c r="G140" s="24">
        <v>38718</v>
      </c>
      <c r="H140" s="24"/>
      <c r="J140" s="23" t="s">
        <v>20</v>
      </c>
      <c r="K140" s="23"/>
      <c r="L140" s="23"/>
      <c r="M140" s="4">
        <v>40</v>
      </c>
      <c r="N140" s="5">
        <v>184.22</v>
      </c>
      <c r="O140" s="5">
        <v>116.94</v>
      </c>
      <c r="P140" s="5">
        <v>4.6100000000000003</v>
      </c>
      <c r="Q140" s="25">
        <v>121.55</v>
      </c>
      <c r="R140" s="25"/>
      <c r="S140" s="25">
        <v>62.67</v>
      </c>
      <c r="T140" s="25"/>
      <c r="U140" s="25"/>
    </row>
    <row r="141" spans="1:21" ht="10.15" customHeight="1">
      <c r="A141" s="22">
        <v>70</v>
      </c>
      <c r="B141" s="22"/>
      <c r="D141" s="23" t="s">
        <v>63</v>
      </c>
      <c r="E141" s="23"/>
      <c r="F141" s="23"/>
      <c r="G141" s="24">
        <v>38718</v>
      </c>
      <c r="H141" s="24"/>
      <c r="J141" s="23" t="s">
        <v>20</v>
      </c>
      <c r="K141" s="23"/>
      <c r="L141" s="23"/>
      <c r="M141" s="4">
        <v>40</v>
      </c>
      <c r="N141" s="5">
        <v>1920</v>
      </c>
      <c r="O141" s="5">
        <v>1219.2</v>
      </c>
      <c r="P141" s="5">
        <v>48</v>
      </c>
      <c r="Q141" s="25">
        <v>1267.2</v>
      </c>
      <c r="R141" s="25"/>
      <c r="S141" s="25">
        <v>652.79999999999995</v>
      </c>
      <c r="T141" s="25"/>
      <c r="U141" s="25"/>
    </row>
    <row r="142" spans="1:21" ht="10.15" customHeight="1">
      <c r="A142" s="22">
        <v>71</v>
      </c>
      <c r="B142" s="22"/>
      <c r="D142" s="23" t="s">
        <v>64</v>
      </c>
      <c r="E142" s="23"/>
      <c r="F142" s="23"/>
      <c r="G142" s="24">
        <v>38718</v>
      </c>
      <c r="H142" s="24"/>
      <c r="J142" s="23" t="s">
        <v>20</v>
      </c>
      <c r="K142" s="23"/>
      <c r="L142" s="23"/>
      <c r="M142" s="4">
        <v>40</v>
      </c>
      <c r="N142" s="5">
        <v>976.80000000000007</v>
      </c>
      <c r="O142" s="5">
        <v>620.33000000000004</v>
      </c>
      <c r="P142" s="5">
        <v>24.42</v>
      </c>
      <c r="Q142" s="25">
        <v>644.75</v>
      </c>
      <c r="R142" s="25"/>
      <c r="S142" s="25">
        <v>332.05</v>
      </c>
      <c r="T142" s="25"/>
      <c r="U142" s="25"/>
    </row>
    <row r="143" spans="1:21" ht="10.15" customHeight="1">
      <c r="A143" s="22">
        <v>72</v>
      </c>
      <c r="B143" s="22"/>
      <c r="D143" s="23" t="s">
        <v>65</v>
      </c>
      <c r="E143" s="23"/>
      <c r="F143" s="23"/>
      <c r="G143" s="24">
        <v>38718</v>
      </c>
      <c r="H143" s="24"/>
      <c r="J143" s="23" t="s">
        <v>20</v>
      </c>
      <c r="K143" s="23"/>
      <c r="L143" s="23"/>
      <c r="M143" s="4">
        <v>40</v>
      </c>
      <c r="N143" s="5">
        <v>662.5</v>
      </c>
      <c r="O143" s="5">
        <v>420.67</v>
      </c>
      <c r="P143" s="5">
        <v>16.559999999999999</v>
      </c>
      <c r="Q143" s="25">
        <v>437.23</v>
      </c>
      <c r="R143" s="25"/>
      <c r="S143" s="25">
        <v>225.27</v>
      </c>
      <c r="T143" s="25"/>
      <c r="U143" s="25"/>
    </row>
    <row r="144" spans="1:21" ht="10.15" customHeight="1">
      <c r="A144" s="22">
        <v>85</v>
      </c>
      <c r="B144" s="22"/>
      <c r="D144" s="23" t="s">
        <v>58</v>
      </c>
      <c r="E144" s="23"/>
      <c r="F144" s="23"/>
      <c r="G144" s="24">
        <v>38718</v>
      </c>
      <c r="H144" s="24"/>
      <c r="J144" s="23" t="s">
        <v>20</v>
      </c>
      <c r="K144" s="23"/>
      <c r="L144" s="23"/>
      <c r="M144" s="4">
        <v>40</v>
      </c>
      <c r="N144" s="5">
        <v>2451.19</v>
      </c>
      <c r="O144" s="5">
        <v>992.69</v>
      </c>
      <c r="P144" s="5">
        <v>61.28</v>
      </c>
      <c r="Q144" s="25">
        <v>1053.97</v>
      </c>
      <c r="R144" s="25"/>
      <c r="S144" s="25">
        <v>1397.22</v>
      </c>
      <c r="T144" s="25"/>
      <c r="U144" s="25"/>
    </row>
    <row r="145" spans="1:21" ht="1.1499999999999999" customHeight="1"/>
    <row r="146" spans="1:21" ht="10.15" customHeight="1">
      <c r="A146" s="22">
        <v>73</v>
      </c>
      <c r="B146" s="22"/>
      <c r="D146" s="23" t="s">
        <v>66</v>
      </c>
      <c r="E146" s="23"/>
      <c r="F146" s="23"/>
      <c r="G146" s="24">
        <v>39083</v>
      </c>
      <c r="H146" s="24"/>
      <c r="J146" s="23" t="s">
        <v>20</v>
      </c>
      <c r="K146" s="23"/>
      <c r="L146" s="23"/>
      <c r="M146" s="4">
        <v>40</v>
      </c>
      <c r="N146" s="5">
        <v>2702</v>
      </c>
      <c r="O146" s="5">
        <v>1607.69</v>
      </c>
      <c r="P146" s="5">
        <v>67.55</v>
      </c>
      <c r="Q146" s="25">
        <v>1675.24</v>
      </c>
      <c r="R146" s="25"/>
      <c r="S146" s="25">
        <v>1026.76</v>
      </c>
      <c r="T146" s="25"/>
      <c r="U146" s="25"/>
    </row>
    <row r="147" spans="1:21" ht="10.15" customHeight="1">
      <c r="A147" s="22">
        <v>74</v>
      </c>
      <c r="B147" s="22"/>
      <c r="D147" s="23" t="s">
        <v>64</v>
      </c>
      <c r="E147" s="23"/>
      <c r="F147" s="23"/>
      <c r="G147" s="24">
        <v>39083</v>
      </c>
      <c r="H147" s="24"/>
      <c r="J147" s="23" t="s">
        <v>20</v>
      </c>
      <c r="K147" s="23"/>
      <c r="L147" s="23"/>
      <c r="M147" s="4">
        <v>40</v>
      </c>
      <c r="N147" s="5">
        <v>735</v>
      </c>
      <c r="O147" s="5">
        <v>437.36</v>
      </c>
      <c r="P147" s="5">
        <v>18.38</v>
      </c>
      <c r="Q147" s="25">
        <v>455.74</v>
      </c>
      <c r="R147" s="25"/>
      <c r="S147" s="25">
        <v>279.26</v>
      </c>
      <c r="T147" s="25"/>
      <c r="U147" s="25"/>
    </row>
    <row r="148" spans="1:21" ht="10.15" customHeight="1">
      <c r="A148" s="22">
        <v>86</v>
      </c>
      <c r="B148" s="22"/>
      <c r="D148" s="23" t="s">
        <v>58</v>
      </c>
      <c r="E148" s="23"/>
      <c r="F148" s="23"/>
      <c r="G148" s="24">
        <v>39083</v>
      </c>
      <c r="H148" s="24"/>
      <c r="J148" s="23" t="s">
        <v>20</v>
      </c>
      <c r="K148" s="23"/>
      <c r="L148" s="23"/>
      <c r="M148" s="4">
        <v>40</v>
      </c>
      <c r="N148" s="5">
        <v>3752.15</v>
      </c>
      <c r="O148" s="5">
        <v>1444.52</v>
      </c>
      <c r="P148" s="5">
        <v>93.8</v>
      </c>
      <c r="Q148" s="25">
        <v>1538.32</v>
      </c>
      <c r="R148" s="25"/>
      <c r="S148" s="25">
        <v>2213.83</v>
      </c>
      <c r="T148" s="25"/>
      <c r="U148" s="25"/>
    </row>
    <row r="149" spans="1:21" ht="1.1499999999999999" customHeight="1"/>
    <row r="150" spans="1:21" ht="10.15" customHeight="1">
      <c r="A150" s="22">
        <v>75</v>
      </c>
      <c r="B150" s="22"/>
      <c r="D150" s="23" t="s">
        <v>67</v>
      </c>
      <c r="E150" s="23"/>
      <c r="F150" s="23"/>
      <c r="G150" s="24">
        <v>39448</v>
      </c>
      <c r="H150" s="24"/>
      <c r="J150" s="23" t="s">
        <v>20</v>
      </c>
      <c r="K150" s="23"/>
      <c r="L150" s="23"/>
      <c r="M150" s="4">
        <v>40</v>
      </c>
      <c r="N150" s="5">
        <v>1930</v>
      </c>
      <c r="O150" s="5">
        <v>1071.1500000000001</v>
      </c>
      <c r="P150" s="5">
        <v>48.25</v>
      </c>
      <c r="Q150" s="25">
        <v>1119.4000000000001</v>
      </c>
      <c r="R150" s="25"/>
      <c r="S150" s="25">
        <v>810.6</v>
      </c>
      <c r="T150" s="25"/>
      <c r="U150" s="25"/>
    </row>
    <row r="151" spans="1:21" ht="10.15" customHeight="1">
      <c r="A151" s="22">
        <v>137</v>
      </c>
      <c r="B151" s="22"/>
      <c r="D151" s="23" t="s">
        <v>58</v>
      </c>
      <c r="E151" s="23"/>
      <c r="F151" s="23"/>
      <c r="G151" s="24">
        <v>39448</v>
      </c>
      <c r="H151" s="24"/>
      <c r="J151" s="23" t="s">
        <v>20</v>
      </c>
      <c r="K151" s="23"/>
      <c r="L151" s="23"/>
      <c r="M151" s="4">
        <v>40</v>
      </c>
      <c r="N151" s="5">
        <v>2053.9299999999998</v>
      </c>
      <c r="O151" s="5">
        <v>749.71</v>
      </c>
      <c r="P151" s="5">
        <v>51.35</v>
      </c>
      <c r="Q151" s="25">
        <v>801.06000000000006</v>
      </c>
      <c r="R151" s="25"/>
      <c r="S151" s="25">
        <v>1252.8699999999999</v>
      </c>
      <c r="T151" s="25"/>
      <c r="U151" s="25"/>
    </row>
    <row r="152" spans="1:21" ht="1.1499999999999999" customHeight="1"/>
    <row r="153" spans="1:21" ht="10.15" customHeight="1">
      <c r="A153" s="22">
        <v>76</v>
      </c>
      <c r="B153" s="22"/>
      <c r="D153" s="23" t="s">
        <v>68</v>
      </c>
      <c r="E153" s="23"/>
      <c r="F153" s="23"/>
      <c r="G153" s="24">
        <v>39814</v>
      </c>
      <c r="H153" s="24"/>
      <c r="J153" s="23" t="s">
        <v>20</v>
      </c>
      <c r="K153" s="23"/>
      <c r="L153" s="23"/>
      <c r="M153" s="4">
        <v>40</v>
      </c>
      <c r="N153" s="5">
        <v>1970</v>
      </c>
      <c r="O153" s="5">
        <v>1014.5500000000001</v>
      </c>
      <c r="P153" s="5">
        <v>49.25</v>
      </c>
      <c r="Q153" s="25">
        <v>1063.8</v>
      </c>
      <c r="R153" s="25"/>
      <c r="S153" s="25">
        <v>906.2</v>
      </c>
      <c r="T153" s="25"/>
      <c r="U153" s="25"/>
    </row>
    <row r="154" spans="1:21" ht="10.15" customHeight="1">
      <c r="A154" s="22">
        <v>87</v>
      </c>
      <c r="B154" s="22"/>
      <c r="D154" s="23" t="s">
        <v>58</v>
      </c>
      <c r="E154" s="23"/>
      <c r="F154" s="23"/>
      <c r="G154" s="24">
        <v>39814</v>
      </c>
      <c r="H154" s="24"/>
      <c r="J154" s="23" t="s">
        <v>20</v>
      </c>
      <c r="K154" s="23"/>
      <c r="L154" s="23"/>
      <c r="M154" s="4">
        <v>40</v>
      </c>
      <c r="N154" s="5">
        <v>3497.78</v>
      </c>
      <c r="O154" s="5">
        <v>1206.74</v>
      </c>
      <c r="P154" s="5">
        <v>87.44</v>
      </c>
      <c r="Q154" s="25">
        <v>1294.18</v>
      </c>
      <c r="R154" s="25"/>
      <c r="S154" s="25">
        <v>2203.6</v>
      </c>
      <c r="T154" s="25"/>
      <c r="U154" s="25"/>
    </row>
    <row r="155" spans="1:21" ht="10.15" customHeight="1">
      <c r="A155" s="22">
        <v>88</v>
      </c>
      <c r="B155" s="22"/>
      <c r="D155" s="23" t="s">
        <v>58</v>
      </c>
      <c r="E155" s="23"/>
      <c r="F155" s="23"/>
      <c r="G155" s="24">
        <v>39814</v>
      </c>
      <c r="H155" s="24"/>
      <c r="J155" s="23" t="s">
        <v>20</v>
      </c>
      <c r="K155" s="23"/>
      <c r="L155" s="23"/>
      <c r="M155" s="4">
        <v>40</v>
      </c>
      <c r="N155" s="5">
        <v>14570.27</v>
      </c>
      <c r="O155" s="5">
        <v>5026.8</v>
      </c>
      <c r="P155" s="5">
        <v>364.26</v>
      </c>
      <c r="Q155" s="25">
        <v>5391.06</v>
      </c>
      <c r="R155" s="25"/>
      <c r="S155" s="25">
        <v>9179.2099999999991</v>
      </c>
      <c r="T155" s="25"/>
      <c r="U155" s="25"/>
    </row>
    <row r="156" spans="1:21" ht="1.1499999999999999" customHeight="1"/>
    <row r="157" spans="1:21" ht="10.15" customHeight="1">
      <c r="A157" s="22">
        <v>77</v>
      </c>
      <c r="B157" s="22"/>
      <c r="D157" s="23" t="s">
        <v>69</v>
      </c>
      <c r="E157" s="23"/>
      <c r="F157" s="23"/>
      <c r="G157" s="24">
        <v>40118</v>
      </c>
      <c r="H157" s="24"/>
      <c r="J157" s="23" t="s">
        <v>20</v>
      </c>
      <c r="K157" s="23"/>
      <c r="L157" s="23"/>
      <c r="M157" s="4">
        <v>40</v>
      </c>
      <c r="N157" s="5">
        <v>1457.14</v>
      </c>
      <c r="O157" s="5">
        <v>750.47</v>
      </c>
      <c r="P157" s="5">
        <v>36.43</v>
      </c>
      <c r="Q157" s="25">
        <v>786.9</v>
      </c>
      <c r="R157" s="25"/>
      <c r="S157" s="25">
        <v>670.24</v>
      </c>
      <c r="T157" s="25"/>
      <c r="U157" s="25"/>
    </row>
    <row r="158" spans="1:21" ht="10.15" customHeight="1">
      <c r="A158" s="22">
        <v>78</v>
      </c>
      <c r="B158" s="22"/>
      <c r="D158" s="23" t="s">
        <v>70</v>
      </c>
      <c r="E158" s="23"/>
      <c r="F158" s="23"/>
      <c r="G158" s="24">
        <v>40118</v>
      </c>
      <c r="H158" s="24"/>
      <c r="J158" s="23" t="s">
        <v>20</v>
      </c>
      <c r="K158" s="23"/>
      <c r="L158" s="23"/>
      <c r="M158" s="4">
        <v>40</v>
      </c>
      <c r="N158" s="5">
        <v>1748.57</v>
      </c>
      <c r="O158" s="5">
        <v>900.51</v>
      </c>
      <c r="P158" s="5">
        <v>43.71</v>
      </c>
      <c r="Q158" s="25">
        <v>944.22</v>
      </c>
      <c r="R158" s="25"/>
      <c r="S158" s="25">
        <v>804.35</v>
      </c>
      <c r="T158" s="25"/>
      <c r="U158" s="25"/>
    </row>
    <row r="159" spans="1:21" ht="1.1499999999999999" customHeight="1"/>
    <row r="160" spans="1:21" ht="10.15" customHeight="1">
      <c r="A160" s="22">
        <v>89</v>
      </c>
      <c r="B160" s="22"/>
      <c r="D160" s="23" t="s">
        <v>58</v>
      </c>
      <c r="E160" s="23"/>
      <c r="F160" s="23"/>
      <c r="G160" s="24">
        <v>40179</v>
      </c>
      <c r="H160" s="24"/>
      <c r="J160" s="23" t="s">
        <v>20</v>
      </c>
      <c r="K160" s="23"/>
      <c r="L160" s="23"/>
      <c r="M160" s="4">
        <v>40</v>
      </c>
      <c r="N160" s="5">
        <v>2734.73</v>
      </c>
      <c r="O160" s="5">
        <v>888.77</v>
      </c>
      <c r="P160" s="5">
        <v>68.37</v>
      </c>
      <c r="Q160" s="25">
        <v>957.14</v>
      </c>
      <c r="R160" s="25"/>
      <c r="S160" s="25">
        <v>1777.5900000000001</v>
      </c>
      <c r="T160" s="25"/>
      <c r="U160" s="25"/>
    </row>
    <row r="161" spans="1:21" ht="1.1499999999999999" customHeight="1"/>
    <row r="162" spans="1:21" ht="10.15" customHeight="1">
      <c r="A162" s="22">
        <v>79</v>
      </c>
      <c r="B162" s="22"/>
      <c r="D162" s="23" t="s">
        <v>71</v>
      </c>
      <c r="E162" s="23"/>
      <c r="F162" s="23"/>
      <c r="G162" s="24">
        <v>40391</v>
      </c>
      <c r="H162" s="24"/>
      <c r="J162" s="23" t="s">
        <v>20</v>
      </c>
      <c r="K162" s="23"/>
      <c r="L162" s="23"/>
      <c r="M162" s="4">
        <v>40</v>
      </c>
      <c r="N162" s="5">
        <v>1930</v>
      </c>
      <c r="O162" s="5">
        <v>916.75</v>
      </c>
      <c r="P162" s="5">
        <v>48.25</v>
      </c>
      <c r="Q162" s="25">
        <v>965</v>
      </c>
      <c r="R162" s="25"/>
      <c r="S162" s="25">
        <v>965</v>
      </c>
      <c r="T162" s="25"/>
      <c r="U162" s="25"/>
    </row>
    <row r="163" spans="1:21" ht="1.1499999999999999" customHeight="1"/>
    <row r="164" spans="1:21" ht="10.15" customHeight="1">
      <c r="A164" s="22">
        <v>90</v>
      </c>
      <c r="B164" s="22"/>
      <c r="D164" s="23" t="s">
        <v>58</v>
      </c>
      <c r="E164" s="23"/>
      <c r="F164" s="23"/>
      <c r="G164" s="24">
        <v>40544</v>
      </c>
      <c r="H164" s="24"/>
      <c r="J164" s="23" t="s">
        <v>20</v>
      </c>
      <c r="K164" s="23"/>
      <c r="L164" s="23"/>
      <c r="M164" s="4">
        <v>40</v>
      </c>
      <c r="N164" s="5">
        <v>1831.44</v>
      </c>
      <c r="O164" s="5">
        <v>558.62</v>
      </c>
      <c r="P164" s="5">
        <v>45.79</v>
      </c>
      <c r="Q164" s="25">
        <v>604.41</v>
      </c>
      <c r="R164" s="25"/>
      <c r="S164" s="25">
        <v>1227.03</v>
      </c>
      <c r="T164" s="25"/>
      <c r="U164" s="25"/>
    </row>
    <row r="165" spans="1:21" ht="1.1499999999999999" customHeight="1"/>
    <row r="166" spans="1:21" ht="10.15" customHeight="1">
      <c r="A166" s="22">
        <v>91</v>
      </c>
      <c r="B166" s="22"/>
      <c r="D166" s="23" t="s">
        <v>58</v>
      </c>
      <c r="E166" s="23"/>
      <c r="F166" s="23"/>
      <c r="G166" s="24">
        <v>41275</v>
      </c>
      <c r="H166" s="24"/>
      <c r="J166" s="23" t="s">
        <v>20</v>
      </c>
      <c r="K166" s="23"/>
      <c r="L166" s="23"/>
      <c r="M166" s="4">
        <v>40</v>
      </c>
      <c r="N166" s="5">
        <v>238</v>
      </c>
      <c r="O166" s="5">
        <v>63.07</v>
      </c>
      <c r="P166" s="5">
        <v>5.95</v>
      </c>
      <c r="Q166" s="25">
        <v>69.02</v>
      </c>
      <c r="R166" s="25"/>
      <c r="S166" s="25">
        <v>168.98</v>
      </c>
      <c r="T166" s="25"/>
      <c r="U166" s="25"/>
    </row>
    <row r="167" spans="1:21" ht="1.1499999999999999" customHeight="1"/>
    <row r="168" spans="1:21" ht="10.15" customHeight="1">
      <c r="A168" s="22">
        <v>92</v>
      </c>
      <c r="B168" s="22"/>
      <c r="D168" s="23" t="s">
        <v>58</v>
      </c>
      <c r="E168" s="23"/>
      <c r="F168" s="23"/>
      <c r="G168" s="24">
        <v>41640</v>
      </c>
      <c r="H168" s="24"/>
      <c r="J168" s="23" t="s">
        <v>20</v>
      </c>
      <c r="K168" s="23"/>
      <c r="L168" s="23"/>
      <c r="M168" s="4">
        <v>40</v>
      </c>
      <c r="N168" s="5">
        <v>1365.17</v>
      </c>
      <c r="O168" s="5">
        <v>334.46</v>
      </c>
      <c r="P168" s="5">
        <v>34.130000000000003</v>
      </c>
      <c r="Q168" s="25">
        <v>368.59000000000003</v>
      </c>
      <c r="R168" s="25"/>
      <c r="S168" s="25">
        <v>996.58</v>
      </c>
      <c r="T168" s="25"/>
      <c r="U168" s="25"/>
    </row>
    <row r="169" spans="1:21" ht="1.1499999999999999" customHeight="1"/>
    <row r="170" spans="1:21" ht="10.15" customHeight="1">
      <c r="A170" s="22">
        <v>80</v>
      </c>
      <c r="B170" s="22"/>
      <c r="D170" s="23" t="s">
        <v>72</v>
      </c>
      <c r="E170" s="23"/>
      <c r="F170" s="23"/>
      <c r="G170" s="24">
        <v>41852</v>
      </c>
      <c r="H170" s="24"/>
      <c r="J170" s="23" t="s">
        <v>20</v>
      </c>
      <c r="K170" s="23"/>
      <c r="L170" s="23"/>
      <c r="M170" s="4">
        <v>40</v>
      </c>
      <c r="N170" s="5">
        <v>1395</v>
      </c>
      <c r="O170" s="5">
        <v>439.46000000000004</v>
      </c>
      <c r="P170" s="5">
        <v>34.880000000000003</v>
      </c>
      <c r="Q170" s="25">
        <v>474.34000000000003</v>
      </c>
      <c r="R170" s="25"/>
      <c r="S170" s="25">
        <v>920.66</v>
      </c>
      <c r="T170" s="25"/>
      <c r="U170" s="25"/>
    </row>
    <row r="171" spans="1:21" ht="1.1499999999999999" customHeight="1"/>
    <row r="172" spans="1:21" ht="10.15" customHeight="1">
      <c r="A172" s="22">
        <v>141</v>
      </c>
      <c r="B172" s="22"/>
      <c r="D172" s="23" t="s">
        <v>73</v>
      </c>
      <c r="E172" s="23"/>
      <c r="F172" s="23"/>
      <c r="G172" s="24">
        <v>42186</v>
      </c>
      <c r="H172" s="24"/>
      <c r="J172" s="23" t="s">
        <v>20</v>
      </c>
      <c r="K172" s="23"/>
      <c r="L172" s="23"/>
      <c r="M172" s="4">
        <v>40</v>
      </c>
      <c r="N172" s="5">
        <v>950</v>
      </c>
      <c r="O172" s="5">
        <v>213.75</v>
      </c>
      <c r="P172" s="5">
        <v>23.75</v>
      </c>
      <c r="Q172" s="25">
        <v>237.5</v>
      </c>
      <c r="R172" s="25"/>
      <c r="S172" s="25">
        <v>712.5</v>
      </c>
      <c r="T172" s="25"/>
      <c r="U172" s="25"/>
    </row>
    <row r="173" spans="1:21" ht="1.1499999999999999" customHeight="1"/>
    <row r="174" spans="1:21" ht="10.15" customHeight="1">
      <c r="A174" s="22">
        <v>142</v>
      </c>
      <c r="B174" s="22"/>
      <c r="D174" s="23" t="s">
        <v>74</v>
      </c>
      <c r="E174" s="23"/>
      <c r="F174" s="23"/>
      <c r="G174" s="24">
        <v>42522</v>
      </c>
      <c r="H174" s="24"/>
      <c r="J174" s="23" t="s">
        <v>20</v>
      </c>
      <c r="K174" s="23"/>
      <c r="L174" s="23"/>
      <c r="M174" s="4">
        <v>40</v>
      </c>
      <c r="N174" s="5">
        <v>2850</v>
      </c>
      <c r="O174" s="5">
        <v>589</v>
      </c>
      <c r="P174" s="5">
        <v>71.25</v>
      </c>
      <c r="Q174" s="25">
        <v>660.25</v>
      </c>
      <c r="R174" s="25"/>
      <c r="S174" s="25">
        <v>2189.75</v>
      </c>
      <c r="T174" s="25"/>
      <c r="U174" s="25"/>
    </row>
    <row r="175" spans="1:21" ht="1.1499999999999999" customHeight="1"/>
    <row r="176" spans="1:21" ht="10.15" customHeight="1">
      <c r="A176" s="22">
        <v>201</v>
      </c>
      <c r="B176" s="22"/>
      <c r="D176" s="23" t="s">
        <v>75</v>
      </c>
      <c r="E176" s="23"/>
      <c r="F176" s="23"/>
      <c r="G176" s="24">
        <v>43282</v>
      </c>
      <c r="H176" s="24"/>
      <c r="J176" s="23" t="s">
        <v>20</v>
      </c>
      <c r="K176" s="23"/>
      <c r="L176" s="23"/>
      <c r="M176" s="4">
        <v>40</v>
      </c>
      <c r="N176" s="5">
        <v>3450</v>
      </c>
      <c r="O176" s="5">
        <v>560.63</v>
      </c>
      <c r="P176" s="5">
        <v>86.25</v>
      </c>
      <c r="Q176" s="25">
        <v>646.88</v>
      </c>
      <c r="R176" s="25"/>
      <c r="S176" s="25">
        <v>2803.12</v>
      </c>
      <c r="T176" s="25"/>
      <c r="U176" s="25"/>
    </row>
    <row r="177" spans="1:22" ht="1.1499999999999999" customHeight="1"/>
    <row r="178" spans="1:22" ht="10.15" customHeight="1">
      <c r="A178" s="22">
        <v>203</v>
      </c>
      <c r="B178" s="22"/>
      <c r="D178" s="23" t="s">
        <v>76</v>
      </c>
      <c r="E178" s="23"/>
      <c r="F178" s="23"/>
      <c r="G178" s="24">
        <v>43647</v>
      </c>
      <c r="H178" s="24"/>
      <c r="J178" s="23" t="s">
        <v>20</v>
      </c>
      <c r="K178" s="23"/>
      <c r="L178" s="23"/>
      <c r="M178" s="4">
        <v>40</v>
      </c>
      <c r="N178" s="5">
        <v>575</v>
      </c>
      <c r="O178" s="5">
        <v>79.09</v>
      </c>
      <c r="P178" s="5">
        <v>14.38</v>
      </c>
      <c r="Q178" s="25">
        <v>93.47</v>
      </c>
      <c r="R178" s="25"/>
      <c r="S178" s="25">
        <v>481.53000000000003</v>
      </c>
      <c r="T178" s="25"/>
      <c r="U178" s="25"/>
    </row>
    <row r="179" spans="1:22" ht="1.1499999999999999" customHeight="1"/>
    <row r="180" spans="1:22" ht="10.15" customHeight="1">
      <c r="A180" s="22">
        <v>204</v>
      </c>
      <c r="B180" s="22"/>
      <c r="D180" s="23" t="s">
        <v>77</v>
      </c>
      <c r="E180" s="23"/>
      <c r="F180" s="23"/>
      <c r="G180" s="24">
        <v>44012</v>
      </c>
      <c r="H180" s="24"/>
      <c r="J180" s="23" t="s">
        <v>20</v>
      </c>
      <c r="K180" s="23"/>
      <c r="L180" s="23"/>
      <c r="M180" s="4">
        <v>40</v>
      </c>
      <c r="N180" s="5">
        <v>1725</v>
      </c>
      <c r="O180" s="5">
        <v>194.09</v>
      </c>
      <c r="P180" s="5">
        <v>43.13</v>
      </c>
      <c r="Q180" s="25">
        <v>237.22</v>
      </c>
      <c r="R180" s="25"/>
      <c r="S180" s="25">
        <v>1487.78</v>
      </c>
      <c r="T180" s="25"/>
      <c r="U180" s="25"/>
    </row>
    <row r="181" spans="1:22" ht="1.1499999999999999" customHeight="1"/>
    <row r="182" spans="1:22" ht="3" customHeight="1"/>
    <row r="183" spans="1:22" ht="7.1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</row>
    <row r="184" spans="1:22" ht="19.149999999999999" customHeight="1">
      <c r="L184" s="14" t="s">
        <v>78</v>
      </c>
      <c r="M184" s="14"/>
      <c r="N184" s="14"/>
      <c r="O184" s="14"/>
      <c r="P184" s="14"/>
    </row>
    <row r="185" spans="1:22" ht="11.45" customHeight="1">
      <c r="A185" s="32" t="s">
        <v>0</v>
      </c>
      <c r="B185" s="32"/>
      <c r="C185" s="32"/>
      <c r="D185" s="32"/>
      <c r="F185" s="34" t="s">
        <v>1</v>
      </c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U185" s="35">
        <v>46227</v>
      </c>
      <c r="V185" s="35"/>
    </row>
    <row r="186" spans="1:22" ht="9.6" customHeight="1">
      <c r="A186" s="32" t="s">
        <v>2</v>
      </c>
      <c r="B186" s="32"/>
      <c r="C186" s="32"/>
      <c r="D186" s="32"/>
      <c r="F186" s="36" t="s">
        <v>3</v>
      </c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U186" s="37">
        <v>0.57821759259259253</v>
      </c>
      <c r="V186" s="37"/>
    </row>
    <row r="187" spans="1:22" ht="6.6" customHeight="1"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U187" s="37"/>
      <c r="V187" s="37"/>
    </row>
    <row r="188" spans="1:22" ht="1.1499999999999999" customHeight="1"/>
    <row r="189" spans="1:22" ht="11.45" customHeight="1">
      <c r="A189" s="32" t="s">
        <v>4</v>
      </c>
      <c r="B189" s="32"/>
      <c r="C189" s="32"/>
      <c r="D189" s="32"/>
      <c r="F189" s="33" t="s">
        <v>5</v>
      </c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</row>
    <row r="190" spans="1:22" ht="2.4500000000000002" customHeight="1"/>
    <row r="191" spans="1:22" ht="11.45" customHeight="1">
      <c r="F191" s="33" t="s">
        <v>2</v>
      </c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</row>
    <row r="192" spans="1:22" ht="5.4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</row>
    <row r="193" spans="1:24" ht="9.6" customHeight="1">
      <c r="A193" s="28" t="s">
        <v>6</v>
      </c>
      <c r="B193" s="28"/>
      <c r="C193" s="1" t="s">
        <v>7</v>
      </c>
      <c r="D193" s="30" t="s">
        <v>8</v>
      </c>
      <c r="E193" s="30"/>
      <c r="F193" s="30"/>
      <c r="G193" s="28" t="s">
        <v>9</v>
      </c>
      <c r="H193" s="28"/>
      <c r="J193" s="28" t="s">
        <v>10</v>
      </c>
      <c r="K193" s="28"/>
      <c r="L193" s="28"/>
      <c r="M193" s="1" t="s">
        <v>11</v>
      </c>
      <c r="N193" s="28" t="s">
        <v>12</v>
      </c>
      <c r="O193" s="28" t="s">
        <v>13</v>
      </c>
      <c r="P193" s="28" t="s">
        <v>14</v>
      </c>
      <c r="Q193" s="28" t="s">
        <v>15</v>
      </c>
      <c r="R193" s="28"/>
      <c r="S193" s="30" t="s">
        <v>16</v>
      </c>
      <c r="T193" s="30"/>
      <c r="U193" s="30"/>
    </row>
    <row r="194" spans="1:24" ht="9.6" customHeight="1">
      <c r="A194" s="29"/>
      <c r="B194" s="29"/>
      <c r="G194" s="29"/>
      <c r="H194" s="29"/>
      <c r="J194" s="29"/>
      <c r="K194" s="29"/>
      <c r="L194" s="29"/>
      <c r="N194" s="29"/>
      <c r="O194" s="29"/>
      <c r="P194" s="29"/>
      <c r="Q194" s="29"/>
      <c r="R194" s="29"/>
    </row>
    <row r="195" spans="1:24" ht="3.6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</row>
    <row r="196" spans="1:24" ht="7.9" customHeight="1"/>
    <row r="197" spans="1:24" ht="2.4500000000000002" customHeight="1"/>
    <row r="198" spans="1:24" s="2" customFormat="1" ht="13.9" customHeight="1">
      <c r="A198" s="31" t="s">
        <v>17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</row>
    <row r="199" spans="1:24" s="2" customFormat="1" ht="2.4500000000000002" customHeight="1"/>
    <row r="200" spans="1:24" ht="13.9" customHeight="1">
      <c r="B200" s="27" t="s">
        <v>55</v>
      </c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</row>
    <row r="201" spans="1:24" ht="10.15" customHeight="1">
      <c r="A201" s="22">
        <v>205</v>
      </c>
      <c r="B201" s="22"/>
      <c r="D201" s="23" t="s">
        <v>79</v>
      </c>
      <c r="E201" s="23"/>
      <c r="F201" s="23"/>
      <c r="G201" s="24">
        <v>44377</v>
      </c>
      <c r="H201" s="24"/>
      <c r="J201" s="23" t="s">
        <v>20</v>
      </c>
      <c r="K201" s="23"/>
      <c r="L201" s="23"/>
      <c r="M201" s="4">
        <v>40</v>
      </c>
      <c r="N201" s="5">
        <v>4956.58</v>
      </c>
      <c r="O201" s="5">
        <v>433.69</v>
      </c>
      <c r="P201" s="5">
        <v>123.91</v>
      </c>
      <c r="Q201" s="25">
        <v>557.6</v>
      </c>
      <c r="R201" s="25"/>
      <c r="S201" s="25">
        <v>4398.9799999999996</v>
      </c>
      <c r="T201" s="25"/>
      <c r="U201" s="25"/>
    </row>
    <row r="202" spans="1:24" ht="1.1499999999999999" customHeight="1"/>
    <row r="203" spans="1:24" ht="10.15" customHeight="1">
      <c r="A203" s="22">
        <v>206</v>
      </c>
      <c r="B203" s="22"/>
      <c r="D203" s="23" t="s">
        <v>80</v>
      </c>
      <c r="E203" s="23"/>
      <c r="F203" s="23"/>
      <c r="G203" s="24">
        <v>44743</v>
      </c>
      <c r="H203" s="24"/>
      <c r="J203" s="23" t="s">
        <v>20</v>
      </c>
      <c r="K203" s="23"/>
      <c r="L203" s="23"/>
      <c r="M203" s="4">
        <v>40</v>
      </c>
      <c r="N203" s="5">
        <v>4794.79</v>
      </c>
      <c r="O203" s="5">
        <v>299.68</v>
      </c>
      <c r="P203" s="5">
        <v>119.87</v>
      </c>
      <c r="Q203" s="25">
        <v>419.55</v>
      </c>
      <c r="R203" s="25"/>
      <c r="S203" s="25">
        <v>4375.24</v>
      </c>
      <c r="T203" s="25"/>
      <c r="U203" s="25"/>
    </row>
    <row r="204" spans="1:24" ht="1.1499999999999999" customHeight="1"/>
    <row r="205" spans="1:24" ht="10.15" customHeight="1">
      <c r="A205" s="22">
        <v>207</v>
      </c>
      <c r="B205" s="22"/>
      <c r="D205" s="23" t="s">
        <v>81</v>
      </c>
      <c r="E205" s="23"/>
      <c r="F205" s="23"/>
      <c r="G205" s="24">
        <v>45280</v>
      </c>
      <c r="H205" s="24"/>
      <c r="J205" s="23" t="s">
        <v>20</v>
      </c>
      <c r="K205" s="23"/>
      <c r="L205" s="23"/>
      <c r="M205" s="4">
        <v>40</v>
      </c>
      <c r="N205" s="5">
        <v>1124.53</v>
      </c>
      <c r="O205" s="5">
        <v>28.11</v>
      </c>
      <c r="P205" s="5">
        <v>28.11</v>
      </c>
      <c r="Q205" s="25">
        <v>56.22</v>
      </c>
      <c r="R205" s="25"/>
      <c r="S205" s="25">
        <v>1068.31</v>
      </c>
      <c r="T205" s="25"/>
      <c r="U205" s="25"/>
    </row>
    <row r="206" spans="1:24" ht="1.1499999999999999" customHeight="1"/>
    <row r="207" spans="1:24" ht="10.15" customHeight="1">
      <c r="A207" s="22">
        <v>213</v>
      </c>
      <c r="B207" s="22"/>
      <c r="D207" s="23" t="s">
        <v>82</v>
      </c>
      <c r="E207" s="23"/>
      <c r="F207" s="23"/>
      <c r="G207" s="24">
        <v>45838</v>
      </c>
      <c r="H207" s="24"/>
      <c r="J207" s="23" t="s">
        <v>20</v>
      </c>
      <c r="K207" s="23"/>
      <c r="L207" s="23"/>
      <c r="M207" s="4">
        <v>40</v>
      </c>
      <c r="N207" s="5">
        <v>6132.46</v>
      </c>
      <c r="O207" s="5">
        <v>0</v>
      </c>
      <c r="P207" s="5">
        <v>76.66</v>
      </c>
      <c r="Q207" s="25">
        <v>76.66</v>
      </c>
      <c r="R207" s="25"/>
      <c r="S207" s="25">
        <v>6055.8</v>
      </c>
      <c r="T207" s="25"/>
      <c r="U207" s="25"/>
    </row>
    <row r="208" spans="1:24" ht="1.9" customHeight="1"/>
    <row r="209" spans="1:23" ht="12" customHeight="1">
      <c r="A209" s="21" t="s">
        <v>83</v>
      </c>
      <c r="B209" s="21"/>
      <c r="C209" s="21"/>
      <c r="D209" s="21"/>
      <c r="E209" s="21"/>
      <c r="F209" s="21"/>
      <c r="G209" s="21"/>
      <c r="N209" s="6">
        <f>SUM(N108:N208)</f>
        <v>207674.05000000002</v>
      </c>
      <c r="O209" s="6">
        <f>SUM(O108:O208)</f>
        <v>114413.24000000005</v>
      </c>
      <c r="P209" s="6">
        <f>SUM(P108:P208)</f>
        <v>11829.959999999997</v>
      </c>
      <c r="Q209" s="18">
        <f>SUM(Q108:R208)</f>
        <v>126243.20000000004</v>
      </c>
      <c r="R209" s="18"/>
      <c r="S209" s="18">
        <f>SUM(S107:U208)</f>
        <v>127658.42821759261</v>
      </c>
      <c r="T209" s="18"/>
      <c r="U209" s="18"/>
    </row>
    <row r="210" spans="1:23" ht="13.9" customHeight="1">
      <c r="B210" s="21" t="s">
        <v>25</v>
      </c>
      <c r="C210" s="21"/>
      <c r="D210" s="21"/>
      <c r="E210" s="21"/>
      <c r="F210" s="21"/>
      <c r="G210" s="21"/>
      <c r="H210" s="21"/>
      <c r="N210" s="7">
        <v>0</v>
      </c>
      <c r="O210" s="7">
        <v>0</v>
      </c>
      <c r="P210" s="7">
        <v>0</v>
      </c>
      <c r="Q210" s="20">
        <v>0</v>
      </c>
      <c r="R210" s="20"/>
      <c r="S210" s="20">
        <v>0</v>
      </c>
      <c r="T210" s="20"/>
      <c r="U210" s="20"/>
    </row>
    <row r="211" spans="1:23" ht="9.6" customHeight="1">
      <c r="A211" s="21" t="s">
        <v>84</v>
      </c>
      <c r="B211" s="21"/>
      <c r="C211" s="21"/>
      <c r="D211" s="21"/>
      <c r="E211" s="21"/>
      <c r="F211" s="21"/>
      <c r="G211" s="21"/>
      <c r="N211" s="18">
        <f>+N209-N210</f>
        <v>207674.05000000002</v>
      </c>
      <c r="O211" s="18">
        <f>+O209-O210</f>
        <v>114413.24000000005</v>
      </c>
      <c r="P211" s="18">
        <f>+P209-P210</f>
        <v>11829.959999999997</v>
      </c>
      <c r="Q211" s="18">
        <f>+Q209-Q210</f>
        <v>126243.20000000004</v>
      </c>
      <c r="R211" s="18"/>
      <c r="S211" s="18">
        <f>+S209-S210</f>
        <v>127658.42821759261</v>
      </c>
      <c r="T211" s="18"/>
      <c r="U211" s="18"/>
    </row>
    <row r="212" spans="1:23" ht="6" customHeight="1" thickBot="1">
      <c r="N212" s="19"/>
      <c r="O212" s="19"/>
      <c r="P212" s="19"/>
      <c r="Q212" s="19"/>
      <c r="R212" s="19"/>
      <c r="S212" s="19"/>
      <c r="T212" s="19"/>
      <c r="U212" s="19"/>
    </row>
    <row r="213" spans="1:23" ht="13.9" customHeight="1" thickTop="1">
      <c r="B213" s="27" t="s">
        <v>85</v>
      </c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</row>
    <row r="214" spans="1:23" ht="1.1499999999999999" customHeight="1"/>
    <row r="215" spans="1:23" ht="10.15" customHeight="1">
      <c r="A215" s="22">
        <v>128</v>
      </c>
      <c r="B215" s="22"/>
      <c r="D215" s="23" t="s">
        <v>86</v>
      </c>
      <c r="E215" s="23"/>
      <c r="F215" s="23"/>
      <c r="G215" s="24">
        <v>31048</v>
      </c>
      <c r="H215" s="24"/>
      <c r="J215" s="23" t="s">
        <v>20</v>
      </c>
      <c r="K215" s="23"/>
      <c r="L215" s="23"/>
      <c r="M215" s="4">
        <v>5</v>
      </c>
      <c r="N215" s="5">
        <v>657</v>
      </c>
      <c r="O215" s="5">
        <v>657</v>
      </c>
      <c r="P215" s="5">
        <v>0</v>
      </c>
      <c r="Q215" s="25">
        <v>657</v>
      </c>
      <c r="R215" s="25"/>
      <c r="S215" s="25">
        <v>0</v>
      </c>
      <c r="T215" s="25"/>
      <c r="U215" s="25"/>
    </row>
    <row r="216" spans="1:23" ht="1.1499999999999999" customHeight="1"/>
    <row r="217" spans="1:23" ht="10.15" customHeight="1">
      <c r="A217" s="22">
        <v>129</v>
      </c>
      <c r="B217" s="22"/>
      <c r="D217" s="23" t="s">
        <v>87</v>
      </c>
      <c r="E217" s="23"/>
      <c r="F217" s="23"/>
      <c r="G217" s="24">
        <v>34366</v>
      </c>
      <c r="H217" s="24"/>
      <c r="J217" s="23" t="s">
        <v>20</v>
      </c>
      <c r="K217" s="23"/>
      <c r="L217" s="23"/>
      <c r="M217" s="4">
        <v>5</v>
      </c>
      <c r="N217" s="5">
        <v>433</v>
      </c>
      <c r="O217" s="5">
        <v>433</v>
      </c>
      <c r="P217" s="5">
        <v>0</v>
      </c>
      <c r="Q217" s="25">
        <v>433</v>
      </c>
      <c r="R217" s="25"/>
      <c r="S217" s="25">
        <v>0</v>
      </c>
      <c r="T217" s="25"/>
      <c r="U217" s="25"/>
    </row>
    <row r="218" spans="1:23" ht="1.1499999999999999" customHeight="1"/>
    <row r="219" spans="1:23" ht="10.15" customHeight="1">
      <c r="A219" s="22">
        <v>130</v>
      </c>
      <c r="B219" s="22"/>
      <c r="D219" s="23" t="s">
        <v>88</v>
      </c>
      <c r="E219" s="23"/>
      <c r="F219" s="23"/>
      <c r="G219" s="24">
        <v>37622</v>
      </c>
      <c r="H219" s="24"/>
      <c r="J219" s="23" t="s">
        <v>20</v>
      </c>
      <c r="K219" s="23"/>
      <c r="L219" s="23"/>
      <c r="M219" s="4">
        <v>5</v>
      </c>
      <c r="N219" s="5">
        <v>471.66</v>
      </c>
      <c r="O219" s="5">
        <v>471.66</v>
      </c>
      <c r="P219" s="5">
        <v>0</v>
      </c>
      <c r="Q219" s="25">
        <v>471.66</v>
      </c>
      <c r="R219" s="25"/>
      <c r="S219" s="25">
        <v>0</v>
      </c>
      <c r="T219" s="25"/>
      <c r="U219" s="25"/>
    </row>
    <row r="220" spans="1:23" ht="1.1499999999999999" customHeight="1"/>
    <row r="221" spans="1:23" ht="10.15" customHeight="1">
      <c r="A221" s="22">
        <v>138</v>
      </c>
      <c r="B221" s="22"/>
      <c r="D221" s="23" t="s">
        <v>89</v>
      </c>
      <c r="E221" s="23"/>
      <c r="F221" s="23"/>
      <c r="G221" s="24">
        <v>37987</v>
      </c>
      <c r="H221" s="24"/>
      <c r="J221" s="23" t="s">
        <v>20</v>
      </c>
      <c r="K221" s="23"/>
      <c r="L221" s="23"/>
      <c r="M221" s="4">
        <v>5</v>
      </c>
      <c r="N221" s="5">
        <v>500</v>
      </c>
      <c r="O221" s="5">
        <v>500</v>
      </c>
      <c r="P221" s="5">
        <v>0</v>
      </c>
      <c r="Q221" s="25">
        <v>500</v>
      </c>
      <c r="R221" s="25"/>
      <c r="S221" s="25">
        <v>0</v>
      </c>
      <c r="T221" s="25"/>
      <c r="U221" s="25"/>
    </row>
    <row r="222" spans="1:23" ht="1.1499999999999999" customHeight="1"/>
    <row r="223" spans="1:23" ht="10.15" customHeight="1">
      <c r="A223" s="22">
        <v>131</v>
      </c>
      <c r="B223" s="22"/>
      <c r="D223" s="23" t="s">
        <v>89</v>
      </c>
      <c r="E223" s="23"/>
      <c r="F223" s="23"/>
      <c r="G223" s="24">
        <v>38353</v>
      </c>
      <c r="H223" s="24"/>
      <c r="J223" s="23" t="s">
        <v>20</v>
      </c>
      <c r="K223" s="23"/>
      <c r="L223" s="23"/>
      <c r="M223" s="4">
        <v>5</v>
      </c>
      <c r="N223" s="5">
        <v>419</v>
      </c>
      <c r="O223" s="5">
        <v>419</v>
      </c>
      <c r="P223" s="5">
        <v>0</v>
      </c>
      <c r="Q223" s="25">
        <v>419</v>
      </c>
      <c r="R223" s="25"/>
      <c r="S223" s="25">
        <v>0</v>
      </c>
      <c r="T223" s="25"/>
      <c r="U223" s="25"/>
    </row>
    <row r="224" spans="1:23" ht="1.1499999999999999" customHeight="1"/>
    <row r="225" spans="1:23" ht="10.15" customHeight="1">
      <c r="A225" s="22">
        <v>132</v>
      </c>
      <c r="B225" s="22"/>
      <c r="D225" s="23" t="s">
        <v>90</v>
      </c>
      <c r="E225" s="23"/>
      <c r="F225" s="23"/>
      <c r="G225" s="24">
        <v>39569</v>
      </c>
      <c r="H225" s="24"/>
      <c r="J225" s="23" t="s">
        <v>20</v>
      </c>
      <c r="K225" s="23"/>
      <c r="L225" s="23"/>
      <c r="M225" s="4">
        <v>5</v>
      </c>
      <c r="N225" s="5">
        <v>552</v>
      </c>
      <c r="O225" s="5">
        <v>552</v>
      </c>
      <c r="P225" s="5">
        <v>0</v>
      </c>
      <c r="Q225" s="25">
        <v>552</v>
      </c>
      <c r="R225" s="25"/>
      <c r="S225" s="25">
        <v>0</v>
      </c>
      <c r="T225" s="25"/>
      <c r="U225" s="25"/>
    </row>
    <row r="226" spans="1:23" ht="1.1499999999999999" customHeight="1"/>
    <row r="227" spans="1:23" ht="10.15" customHeight="1">
      <c r="A227" s="22">
        <v>133</v>
      </c>
      <c r="B227" s="22"/>
      <c r="D227" s="23" t="s">
        <v>91</v>
      </c>
      <c r="E227" s="23"/>
      <c r="F227" s="23"/>
      <c r="G227" s="24">
        <v>40087</v>
      </c>
      <c r="H227" s="24"/>
      <c r="J227" s="23" t="s">
        <v>20</v>
      </c>
      <c r="K227" s="23"/>
      <c r="L227" s="23"/>
      <c r="M227" s="4">
        <v>5</v>
      </c>
      <c r="N227" s="5">
        <v>509.75</v>
      </c>
      <c r="O227" s="5">
        <v>509.75</v>
      </c>
      <c r="P227" s="5">
        <v>0</v>
      </c>
      <c r="Q227" s="25">
        <v>509.75</v>
      </c>
      <c r="R227" s="25"/>
      <c r="S227" s="25">
        <v>0</v>
      </c>
      <c r="T227" s="25"/>
      <c r="U227" s="25"/>
    </row>
    <row r="228" spans="1:23" ht="1.1499999999999999" customHeight="1"/>
    <row r="229" spans="1:23" ht="10.15" customHeight="1">
      <c r="A229" s="22">
        <v>134</v>
      </c>
      <c r="B229" s="22"/>
      <c r="D229" s="23" t="s">
        <v>92</v>
      </c>
      <c r="E229" s="23"/>
      <c r="F229" s="23"/>
      <c r="G229" s="24">
        <v>41153</v>
      </c>
      <c r="H229" s="24"/>
      <c r="J229" s="23" t="s">
        <v>20</v>
      </c>
      <c r="K229" s="23"/>
      <c r="L229" s="23"/>
      <c r="M229" s="4">
        <v>5</v>
      </c>
      <c r="N229" s="5">
        <v>450</v>
      </c>
      <c r="O229" s="5">
        <v>450</v>
      </c>
      <c r="P229" s="5">
        <v>0</v>
      </c>
      <c r="Q229" s="25">
        <v>450</v>
      </c>
      <c r="R229" s="25"/>
      <c r="S229" s="25">
        <v>0</v>
      </c>
      <c r="T229" s="25"/>
      <c r="U229" s="25"/>
    </row>
    <row r="230" spans="1:23" ht="1.1499999999999999" customHeight="1"/>
    <row r="231" spans="1:23" ht="10.15" customHeight="1">
      <c r="A231" s="22">
        <v>210</v>
      </c>
      <c r="B231" s="22"/>
      <c r="D231" s="23" t="s">
        <v>93</v>
      </c>
      <c r="E231" s="23"/>
      <c r="F231" s="23"/>
      <c r="G231" s="24">
        <v>45589</v>
      </c>
      <c r="H231" s="24"/>
      <c r="J231" s="23" t="s">
        <v>20</v>
      </c>
      <c r="K231" s="23"/>
      <c r="L231" s="23"/>
      <c r="M231" s="4">
        <v>7</v>
      </c>
      <c r="N231" s="5">
        <v>18750</v>
      </c>
      <c r="O231" s="5">
        <v>446.43</v>
      </c>
      <c r="P231" s="5">
        <v>2678.57</v>
      </c>
      <c r="Q231" s="25">
        <v>3125</v>
      </c>
      <c r="R231" s="25"/>
      <c r="S231" s="25">
        <v>15625</v>
      </c>
      <c r="T231" s="25"/>
      <c r="U231" s="25"/>
    </row>
    <row r="232" spans="1:23" ht="1.9" customHeight="1"/>
    <row r="233" spans="1:23" ht="12" customHeight="1">
      <c r="A233" s="21" t="s">
        <v>94</v>
      </c>
      <c r="B233" s="21"/>
      <c r="C233" s="21"/>
      <c r="D233" s="21"/>
      <c r="E233" s="21"/>
      <c r="F233" s="21"/>
      <c r="G233" s="21"/>
      <c r="N233" s="6">
        <f>SUM(N215:N231)</f>
        <v>22742.41</v>
      </c>
      <c r="O233" s="6">
        <f>SUM(O215:O231)</f>
        <v>4438.84</v>
      </c>
      <c r="P233" s="6">
        <f>SUM(P215:P231)</f>
        <v>2678.57</v>
      </c>
      <c r="Q233" s="18">
        <f>SUM(Q215:R231)</f>
        <v>7117.41</v>
      </c>
      <c r="R233" s="18"/>
      <c r="S233" s="18">
        <f>SUM(S215:U232)</f>
        <v>15625</v>
      </c>
      <c r="T233" s="18"/>
      <c r="U233" s="18"/>
    </row>
    <row r="234" spans="1:23" ht="13.9" customHeight="1">
      <c r="B234" s="21" t="s">
        <v>25</v>
      </c>
      <c r="C234" s="21"/>
      <c r="D234" s="21"/>
      <c r="E234" s="21"/>
      <c r="F234" s="21"/>
      <c r="G234" s="21"/>
      <c r="H234" s="21"/>
      <c r="N234" s="7">
        <v>0</v>
      </c>
      <c r="O234" s="7">
        <v>0</v>
      </c>
      <c r="P234" s="7">
        <v>0</v>
      </c>
      <c r="Q234" s="20">
        <v>0</v>
      </c>
      <c r="R234" s="20"/>
      <c r="S234" s="20">
        <v>0</v>
      </c>
      <c r="T234" s="20"/>
      <c r="U234" s="20"/>
    </row>
    <row r="235" spans="1:23" ht="9.6" customHeight="1">
      <c r="A235" s="21" t="s">
        <v>95</v>
      </c>
      <c r="B235" s="21"/>
      <c r="C235" s="21"/>
      <c r="D235" s="21"/>
      <c r="E235" s="21"/>
      <c r="F235" s="21"/>
      <c r="G235" s="21"/>
      <c r="N235" s="18">
        <f>+N233-N234</f>
        <v>22742.41</v>
      </c>
      <c r="O235" s="18">
        <f>+O233-O234</f>
        <v>4438.84</v>
      </c>
      <c r="P235" s="18">
        <f>+P233-P234</f>
        <v>2678.57</v>
      </c>
      <c r="Q235" s="18">
        <f>+Q233-Q234</f>
        <v>7117.41</v>
      </c>
      <c r="R235" s="18"/>
      <c r="S235" s="18">
        <f>+S233-S234</f>
        <v>15625</v>
      </c>
      <c r="T235" s="18"/>
      <c r="U235" s="18"/>
    </row>
    <row r="236" spans="1:23" ht="6" customHeight="1" thickBot="1">
      <c r="N236" s="19"/>
      <c r="O236" s="19"/>
      <c r="P236" s="19"/>
      <c r="Q236" s="19"/>
      <c r="R236" s="19"/>
      <c r="S236" s="19"/>
      <c r="T236" s="19"/>
      <c r="U236" s="19"/>
    </row>
    <row r="237" spans="1:23" ht="13.9" customHeight="1" thickTop="1">
      <c r="B237" s="27" t="s">
        <v>96</v>
      </c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</row>
    <row r="238" spans="1:23" ht="1.1499999999999999" customHeight="1"/>
    <row r="239" spans="1:23" ht="10.15" customHeight="1">
      <c r="A239" s="22">
        <v>104</v>
      </c>
      <c r="B239" s="22"/>
      <c r="D239" s="23" t="s">
        <v>96</v>
      </c>
      <c r="E239" s="23"/>
      <c r="F239" s="23"/>
      <c r="G239" s="24">
        <v>26299</v>
      </c>
      <c r="H239" s="24"/>
      <c r="J239" s="23" t="s">
        <v>20</v>
      </c>
      <c r="K239" s="23"/>
      <c r="L239" s="23"/>
      <c r="M239" s="4">
        <v>5</v>
      </c>
      <c r="N239" s="5">
        <v>289.08999999999997</v>
      </c>
      <c r="O239" s="5">
        <v>289.08999999999997</v>
      </c>
      <c r="P239" s="5">
        <v>0</v>
      </c>
      <c r="Q239" s="25">
        <v>289.08999999999997</v>
      </c>
      <c r="R239" s="25"/>
      <c r="S239" s="25">
        <v>0</v>
      </c>
      <c r="T239" s="25"/>
      <c r="U239" s="25"/>
    </row>
    <row r="240" spans="1:23" ht="1.1499999999999999" customHeight="1"/>
    <row r="241" spans="1:21" ht="10.15" customHeight="1">
      <c r="A241" s="22">
        <v>105</v>
      </c>
      <c r="B241" s="22"/>
      <c r="D241" s="23" t="s">
        <v>97</v>
      </c>
      <c r="E241" s="23"/>
      <c r="F241" s="23"/>
      <c r="G241" s="24">
        <v>32143</v>
      </c>
      <c r="H241" s="24"/>
      <c r="J241" s="23" t="s">
        <v>20</v>
      </c>
      <c r="K241" s="23"/>
      <c r="L241" s="23"/>
      <c r="M241" s="4">
        <v>5</v>
      </c>
      <c r="N241" s="5">
        <v>489.98</v>
      </c>
      <c r="O241" s="5">
        <v>489.98</v>
      </c>
      <c r="P241" s="5">
        <v>0</v>
      </c>
      <c r="Q241" s="25">
        <v>489.98</v>
      </c>
      <c r="R241" s="25"/>
      <c r="S241" s="25">
        <v>0</v>
      </c>
      <c r="T241" s="25"/>
      <c r="U241" s="25"/>
    </row>
    <row r="242" spans="1:21" ht="1.1499999999999999" customHeight="1"/>
    <row r="243" spans="1:21" ht="10.15" customHeight="1">
      <c r="A243" s="22">
        <v>106</v>
      </c>
      <c r="B243" s="22"/>
      <c r="D243" s="23" t="s">
        <v>98</v>
      </c>
      <c r="E243" s="23"/>
      <c r="F243" s="23"/>
      <c r="G243" s="24">
        <v>34700</v>
      </c>
      <c r="H243" s="24"/>
      <c r="J243" s="23" t="s">
        <v>20</v>
      </c>
      <c r="K243" s="23"/>
      <c r="L243" s="23"/>
      <c r="M243" s="4">
        <v>5</v>
      </c>
      <c r="N243" s="5">
        <v>1795</v>
      </c>
      <c r="O243" s="5">
        <v>1795</v>
      </c>
      <c r="P243" s="5">
        <v>0</v>
      </c>
      <c r="Q243" s="25">
        <v>1795</v>
      </c>
      <c r="R243" s="25"/>
      <c r="S243" s="25">
        <v>0</v>
      </c>
      <c r="T243" s="25"/>
      <c r="U243" s="25"/>
    </row>
    <row r="244" spans="1:21" ht="1.1499999999999999" customHeight="1"/>
    <row r="245" spans="1:21" ht="10.15" customHeight="1">
      <c r="A245" s="22">
        <v>107</v>
      </c>
      <c r="B245" s="22"/>
      <c r="D245" s="23" t="s">
        <v>99</v>
      </c>
      <c r="E245" s="23"/>
      <c r="F245" s="23"/>
      <c r="G245" s="24">
        <v>36892</v>
      </c>
      <c r="H245" s="24"/>
      <c r="J245" s="23" t="s">
        <v>20</v>
      </c>
      <c r="K245" s="23"/>
      <c r="L245" s="23"/>
      <c r="M245" s="4">
        <v>5</v>
      </c>
      <c r="N245" s="5">
        <v>113.99000000000001</v>
      </c>
      <c r="O245" s="5">
        <v>113.99000000000001</v>
      </c>
      <c r="P245" s="5">
        <v>0</v>
      </c>
      <c r="Q245" s="25">
        <v>113.99000000000001</v>
      </c>
      <c r="R245" s="25"/>
      <c r="S245" s="25">
        <v>0</v>
      </c>
      <c r="T245" s="25"/>
      <c r="U245" s="25"/>
    </row>
    <row r="246" spans="1:21" ht="1.1499999999999999" customHeight="1"/>
    <row r="247" spans="1:21" ht="10.15" customHeight="1">
      <c r="A247" s="22">
        <v>108</v>
      </c>
      <c r="B247" s="22"/>
      <c r="D247" s="23" t="s">
        <v>100</v>
      </c>
      <c r="E247" s="23"/>
      <c r="F247" s="23"/>
      <c r="G247" s="24">
        <v>38718</v>
      </c>
      <c r="H247" s="24"/>
      <c r="J247" s="23" t="s">
        <v>20</v>
      </c>
      <c r="K247" s="23"/>
      <c r="L247" s="23"/>
      <c r="M247" s="4">
        <v>5</v>
      </c>
      <c r="N247" s="5">
        <v>463.6</v>
      </c>
      <c r="O247" s="5">
        <v>463.6</v>
      </c>
      <c r="P247" s="5">
        <v>0</v>
      </c>
      <c r="Q247" s="25">
        <v>463.6</v>
      </c>
      <c r="R247" s="25"/>
      <c r="S247" s="25">
        <v>0</v>
      </c>
      <c r="T247" s="25"/>
      <c r="U247" s="25"/>
    </row>
    <row r="248" spans="1:21" ht="1.1499999999999999" customHeight="1"/>
    <row r="249" spans="1:21" ht="10.15" customHeight="1">
      <c r="A249" s="22">
        <v>109</v>
      </c>
      <c r="B249" s="22"/>
      <c r="D249" s="23" t="s">
        <v>101</v>
      </c>
      <c r="E249" s="23"/>
      <c r="F249" s="23"/>
      <c r="G249" s="24">
        <v>40360</v>
      </c>
      <c r="H249" s="24"/>
      <c r="J249" s="23" t="s">
        <v>20</v>
      </c>
      <c r="K249" s="23"/>
      <c r="L249" s="23"/>
      <c r="M249" s="4">
        <v>5</v>
      </c>
      <c r="N249" s="5">
        <v>310</v>
      </c>
      <c r="O249" s="5">
        <v>310</v>
      </c>
      <c r="P249" s="5">
        <v>0</v>
      </c>
      <c r="Q249" s="25">
        <v>310</v>
      </c>
      <c r="R249" s="25"/>
      <c r="S249" s="25">
        <v>0</v>
      </c>
      <c r="T249" s="25"/>
      <c r="U249" s="25"/>
    </row>
    <row r="250" spans="1:21" ht="1.1499999999999999" customHeight="1"/>
    <row r="251" spans="1:21" ht="10.15" customHeight="1">
      <c r="A251" s="22">
        <v>110</v>
      </c>
      <c r="B251" s="22"/>
      <c r="D251" s="23" t="s">
        <v>102</v>
      </c>
      <c r="E251" s="23"/>
      <c r="F251" s="23"/>
      <c r="G251" s="24">
        <v>41000</v>
      </c>
      <c r="H251" s="24"/>
      <c r="J251" s="23" t="s">
        <v>20</v>
      </c>
      <c r="K251" s="23"/>
      <c r="L251" s="23"/>
      <c r="M251" s="4">
        <v>5</v>
      </c>
      <c r="N251" s="5">
        <v>200</v>
      </c>
      <c r="O251" s="5">
        <v>200</v>
      </c>
      <c r="P251" s="5">
        <v>0</v>
      </c>
      <c r="Q251" s="25">
        <v>200</v>
      </c>
      <c r="R251" s="25"/>
      <c r="S251" s="25">
        <v>0</v>
      </c>
      <c r="T251" s="25"/>
      <c r="U251" s="25"/>
    </row>
    <row r="252" spans="1:21" ht="1.1499999999999999" customHeight="1"/>
    <row r="253" spans="1:21" ht="10.15" customHeight="1">
      <c r="A253" s="22">
        <v>111</v>
      </c>
      <c r="B253" s="22"/>
      <c r="D253" s="23" t="s">
        <v>103</v>
      </c>
      <c r="E253" s="23"/>
      <c r="F253" s="23"/>
      <c r="G253" s="24">
        <v>41153</v>
      </c>
      <c r="H253" s="24"/>
      <c r="J253" s="23" t="s">
        <v>20</v>
      </c>
      <c r="K253" s="23"/>
      <c r="L253" s="23"/>
      <c r="M253" s="4">
        <v>5</v>
      </c>
      <c r="N253" s="5">
        <v>142.93</v>
      </c>
      <c r="O253" s="5">
        <v>142.93</v>
      </c>
      <c r="P253" s="5">
        <v>0</v>
      </c>
      <c r="Q253" s="25">
        <v>142.93</v>
      </c>
      <c r="R253" s="25"/>
      <c r="S253" s="25">
        <v>0</v>
      </c>
      <c r="T253" s="25"/>
      <c r="U253" s="25"/>
    </row>
    <row r="254" spans="1:21" ht="1.1499999999999999" customHeight="1"/>
    <row r="255" spans="1:21" ht="10.15" customHeight="1">
      <c r="A255" s="22">
        <v>112</v>
      </c>
      <c r="B255" s="22"/>
      <c r="D255" s="23" t="s">
        <v>104</v>
      </c>
      <c r="E255" s="23"/>
      <c r="F255" s="23"/>
      <c r="G255" s="24">
        <v>41275</v>
      </c>
      <c r="H255" s="24"/>
      <c r="J255" s="23" t="s">
        <v>20</v>
      </c>
      <c r="K255" s="23"/>
      <c r="L255" s="23"/>
      <c r="M255" s="4">
        <v>5</v>
      </c>
      <c r="N255" s="5">
        <v>269.99</v>
      </c>
      <c r="O255" s="5">
        <v>269.99</v>
      </c>
      <c r="P255" s="5">
        <v>0</v>
      </c>
      <c r="Q255" s="25">
        <v>269.99</v>
      </c>
      <c r="R255" s="25"/>
      <c r="S255" s="25">
        <v>0</v>
      </c>
      <c r="T255" s="25"/>
      <c r="U255" s="25"/>
    </row>
    <row r="256" spans="1:21" ht="1.1499999999999999" customHeight="1"/>
    <row r="257" spans="1:23" ht="10.15" customHeight="1">
      <c r="A257" s="22">
        <v>113</v>
      </c>
      <c r="B257" s="22"/>
      <c r="D257" s="23" t="s">
        <v>105</v>
      </c>
      <c r="E257" s="23"/>
      <c r="F257" s="23"/>
      <c r="G257" s="24">
        <v>41699</v>
      </c>
      <c r="H257" s="24"/>
      <c r="J257" s="23" t="s">
        <v>20</v>
      </c>
      <c r="K257" s="23"/>
      <c r="L257" s="23"/>
      <c r="M257" s="4">
        <v>5</v>
      </c>
      <c r="N257" s="5">
        <v>4190.8</v>
      </c>
      <c r="O257" s="5">
        <v>4190.8</v>
      </c>
      <c r="P257" s="5">
        <v>0</v>
      </c>
      <c r="Q257" s="25">
        <v>4190.8</v>
      </c>
      <c r="R257" s="25"/>
      <c r="S257" s="25">
        <v>0</v>
      </c>
      <c r="T257" s="25"/>
      <c r="U257" s="25"/>
    </row>
    <row r="258" spans="1:23" ht="1.9" customHeight="1"/>
    <row r="259" spans="1:23" ht="12" customHeight="1">
      <c r="A259" s="21" t="s">
        <v>106</v>
      </c>
      <c r="B259" s="21"/>
      <c r="C259" s="21"/>
      <c r="D259" s="21"/>
      <c r="E259" s="21"/>
      <c r="F259" s="21"/>
      <c r="G259" s="21"/>
      <c r="N259" s="6">
        <f>SUM(N238:N258)</f>
        <v>8265.3799999999992</v>
      </c>
      <c r="O259" s="6">
        <f>SUM(O238:O258)</f>
        <v>8265.3799999999992</v>
      </c>
      <c r="P259" s="6">
        <f>SUM(P238:P258)</f>
        <v>0</v>
      </c>
      <c r="Q259" s="18">
        <f>SUM(Q239:R257)</f>
        <v>8265.3799999999992</v>
      </c>
      <c r="R259" s="18"/>
      <c r="S259" s="18">
        <f>SUM(S239:U257)</f>
        <v>0</v>
      </c>
      <c r="T259" s="18"/>
      <c r="U259" s="18"/>
    </row>
    <row r="260" spans="1:23" ht="13.9" customHeight="1">
      <c r="B260" s="21" t="s">
        <v>25</v>
      </c>
      <c r="C260" s="21"/>
      <c r="D260" s="21"/>
      <c r="E260" s="21"/>
      <c r="F260" s="21"/>
      <c r="G260" s="21"/>
      <c r="H260" s="21"/>
      <c r="N260" s="7">
        <v>0</v>
      </c>
      <c r="O260" s="7">
        <v>0</v>
      </c>
      <c r="P260" s="7">
        <v>0</v>
      </c>
      <c r="Q260" s="20">
        <v>0</v>
      </c>
      <c r="R260" s="20"/>
      <c r="S260" s="20">
        <v>0</v>
      </c>
      <c r="T260" s="20"/>
      <c r="U260" s="20"/>
    </row>
    <row r="261" spans="1:23" ht="9.6" customHeight="1">
      <c r="A261" s="21" t="s">
        <v>107</v>
      </c>
      <c r="B261" s="21"/>
      <c r="C261" s="21"/>
      <c r="D261" s="21"/>
      <c r="E261" s="21"/>
      <c r="F261" s="21"/>
      <c r="G261" s="21"/>
      <c r="N261" s="18">
        <f>+N259-N260</f>
        <v>8265.3799999999992</v>
      </c>
      <c r="O261" s="18">
        <f>+O259-O260</f>
        <v>8265.3799999999992</v>
      </c>
      <c r="P261" s="18">
        <f>+P259-P260</f>
        <v>0</v>
      </c>
      <c r="Q261" s="18">
        <f>+Q259-Q260</f>
        <v>8265.3799999999992</v>
      </c>
      <c r="R261" s="18"/>
      <c r="S261" s="18">
        <f>+S259-S260</f>
        <v>0</v>
      </c>
      <c r="T261" s="18"/>
      <c r="U261" s="18"/>
    </row>
    <row r="262" spans="1:23" ht="6" customHeight="1" thickBot="1">
      <c r="N262" s="19"/>
      <c r="O262" s="19"/>
      <c r="P262" s="19"/>
      <c r="Q262" s="19"/>
      <c r="R262" s="19"/>
      <c r="S262" s="19"/>
      <c r="T262" s="19"/>
      <c r="U262" s="19"/>
    </row>
    <row r="263" spans="1:23" ht="13.9" customHeight="1" thickTop="1">
      <c r="B263" s="27" t="s">
        <v>108</v>
      </c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</row>
    <row r="264" spans="1:23" ht="1.1499999999999999" customHeight="1"/>
    <row r="265" spans="1:23" ht="10.15" customHeight="1">
      <c r="A265" s="22">
        <v>9</v>
      </c>
      <c r="B265" s="22"/>
      <c r="D265" s="23" t="s">
        <v>108</v>
      </c>
      <c r="E265" s="23"/>
      <c r="F265" s="23"/>
      <c r="G265" s="24">
        <v>40422</v>
      </c>
      <c r="H265" s="24"/>
      <c r="J265" s="23" t="s">
        <v>20</v>
      </c>
      <c r="K265" s="23"/>
      <c r="L265" s="23"/>
      <c r="M265" s="4">
        <v>7</v>
      </c>
      <c r="N265" s="5">
        <v>99326.27</v>
      </c>
      <c r="O265" s="5">
        <v>99326.27</v>
      </c>
      <c r="P265" s="5">
        <v>0</v>
      </c>
      <c r="Q265" s="25">
        <v>99326.27</v>
      </c>
      <c r="R265" s="25"/>
      <c r="S265" s="25">
        <v>0</v>
      </c>
      <c r="T265" s="25"/>
      <c r="U265" s="25"/>
    </row>
    <row r="266" spans="1:23" ht="1.9" customHeight="1"/>
    <row r="267" spans="1:23" ht="12" customHeight="1">
      <c r="A267" s="21" t="s">
        <v>109</v>
      </c>
      <c r="B267" s="21"/>
      <c r="C267" s="21"/>
      <c r="D267" s="21"/>
      <c r="E267" s="21"/>
      <c r="F267" s="21"/>
      <c r="G267" s="21"/>
      <c r="N267" s="6">
        <v>99326.27</v>
      </c>
      <c r="O267" s="6">
        <v>99326.27</v>
      </c>
      <c r="P267" s="6">
        <v>0</v>
      </c>
      <c r="Q267" s="18">
        <v>99326.27</v>
      </c>
      <c r="R267" s="18"/>
      <c r="S267" s="18">
        <v>0</v>
      </c>
      <c r="T267" s="18"/>
      <c r="U267" s="18"/>
    </row>
    <row r="268" spans="1:23" ht="13.9" customHeight="1">
      <c r="B268" s="21" t="s">
        <v>25</v>
      </c>
      <c r="C268" s="21"/>
      <c r="D268" s="21"/>
      <c r="E268" s="21"/>
      <c r="F268" s="21"/>
      <c r="G268" s="21"/>
      <c r="H268" s="21"/>
      <c r="N268" s="7">
        <v>0</v>
      </c>
      <c r="O268" s="7">
        <v>0</v>
      </c>
      <c r="P268" s="7">
        <v>0</v>
      </c>
      <c r="Q268" s="20">
        <v>0</v>
      </c>
      <c r="R268" s="20"/>
      <c r="S268" s="20">
        <v>0</v>
      </c>
      <c r="T268" s="20"/>
      <c r="U268" s="20"/>
    </row>
    <row r="269" spans="1:23" ht="9.6" customHeight="1">
      <c r="A269" s="21" t="s">
        <v>110</v>
      </c>
      <c r="B269" s="21"/>
      <c r="C269" s="21"/>
      <c r="D269" s="21"/>
      <c r="E269" s="21"/>
      <c r="F269" s="21"/>
      <c r="G269" s="21"/>
      <c r="N269" s="18">
        <f>+N267-N268</f>
        <v>99326.27</v>
      </c>
      <c r="O269" s="18">
        <f>+O267-O268</f>
        <v>99326.27</v>
      </c>
      <c r="P269" s="18">
        <f>+P267-P268</f>
        <v>0</v>
      </c>
      <c r="Q269" s="18">
        <f>+Q267-Q268</f>
        <v>99326.27</v>
      </c>
      <c r="R269" s="18"/>
      <c r="S269" s="18">
        <f>+S267-S268</f>
        <v>0</v>
      </c>
      <c r="T269" s="18"/>
      <c r="U269" s="18"/>
    </row>
    <row r="270" spans="1:23" ht="6" customHeight="1" thickBot="1">
      <c r="N270" s="19"/>
      <c r="O270" s="19"/>
      <c r="P270" s="19"/>
      <c r="Q270" s="19"/>
      <c r="R270" s="19"/>
      <c r="S270" s="19"/>
      <c r="T270" s="19"/>
      <c r="U270" s="19"/>
    </row>
    <row r="271" spans="1:23" ht="13.9" customHeight="1" thickTop="1">
      <c r="B271" s="27" t="s">
        <v>111</v>
      </c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</row>
    <row r="272" spans="1:23" ht="1.1499999999999999" customHeight="1"/>
    <row r="273" spans="1:22" ht="3" customHeight="1"/>
    <row r="274" spans="1:22" ht="7.1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</row>
    <row r="275" spans="1:22" ht="19.149999999999999" customHeight="1">
      <c r="L275" s="14" t="s">
        <v>112</v>
      </c>
      <c r="M275" s="14"/>
      <c r="N275" s="14"/>
      <c r="O275" s="14"/>
      <c r="P275" s="14"/>
    </row>
    <row r="276" spans="1:22" ht="11.45" customHeight="1">
      <c r="A276" s="32" t="s">
        <v>0</v>
      </c>
      <c r="B276" s="32"/>
      <c r="C276" s="32"/>
      <c r="D276" s="32"/>
      <c r="F276" s="34" t="s">
        <v>1</v>
      </c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U276" s="35">
        <v>46227</v>
      </c>
      <c r="V276" s="35"/>
    </row>
    <row r="277" spans="1:22" ht="9.6" customHeight="1">
      <c r="A277" s="32" t="s">
        <v>2</v>
      </c>
      <c r="B277" s="32"/>
      <c r="C277" s="32"/>
      <c r="D277" s="32"/>
      <c r="F277" s="36" t="s">
        <v>3</v>
      </c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U277" s="37">
        <v>0.57821759259259253</v>
      </c>
      <c r="V277" s="37"/>
    </row>
    <row r="278" spans="1:22" ht="6.6" customHeight="1"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U278" s="37"/>
      <c r="V278" s="37"/>
    </row>
    <row r="279" spans="1:22" ht="1.1499999999999999" customHeight="1"/>
    <row r="280" spans="1:22" ht="11.45" customHeight="1">
      <c r="A280" s="32" t="s">
        <v>4</v>
      </c>
      <c r="B280" s="32"/>
      <c r="C280" s="32"/>
      <c r="D280" s="32"/>
      <c r="F280" s="33" t="s">
        <v>5</v>
      </c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</row>
    <row r="281" spans="1:22" ht="2.4500000000000002" customHeight="1"/>
    <row r="282" spans="1:22" ht="11.45" customHeight="1">
      <c r="F282" s="33" t="s">
        <v>2</v>
      </c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</row>
    <row r="283" spans="1:22" ht="5.4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</row>
    <row r="284" spans="1:22" ht="9.6" customHeight="1">
      <c r="A284" s="28" t="s">
        <v>6</v>
      </c>
      <c r="B284" s="28"/>
      <c r="C284" s="1" t="s">
        <v>7</v>
      </c>
      <c r="D284" s="30" t="s">
        <v>8</v>
      </c>
      <c r="E284" s="30"/>
      <c r="F284" s="30"/>
      <c r="G284" s="28" t="s">
        <v>9</v>
      </c>
      <c r="H284" s="28"/>
      <c r="J284" s="28" t="s">
        <v>10</v>
      </c>
      <c r="K284" s="28"/>
      <c r="L284" s="28"/>
      <c r="M284" s="1" t="s">
        <v>11</v>
      </c>
      <c r="N284" s="28" t="s">
        <v>12</v>
      </c>
      <c r="O284" s="28" t="s">
        <v>13</v>
      </c>
      <c r="P284" s="28" t="s">
        <v>14</v>
      </c>
      <c r="Q284" s="28" t="s">
        <v>15</v>
      </c>
      <c r="R284" s="28"/>
      <c r="S284" s="30" t="s">
        <v>16</v>
      </c>
      <c r="T284" s="30"/>
      <c r="U284" s="30"/>
    </row>
    <row r="285" spans="1:22" ht="9.6" customHeight="1">
      <c r="A285" s="29"/>
      <c r="B285" s="29"/>
      <c r="G285" s="29"/>
      <c r="H285" s="29"/>
      <c r="J285" s="29"/>
      <c r="K285" s="29"/>
      <c r="L285" s="29"/>
      <c r="N285" s="29"/>
      <c r="O285" s="29"/>
      <c r="P285" s="29"/>
      <c r="Q285" s="29"/>
      <c r="R285" s="29"/>
    </row>
    <row r="286" spans="1:22" ht="3.6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</row>
    <row r="287" spans="1:22" ht="7.9" customHeight="1"/>
    <row r="288" spans="1:22" ht="2.4500000000000002" customHeight="1"/>
    <row r="289" spans="1:24" s="2" customFormat="1" ht="13.9" customHeight="1">
      <c r="A289" s="31" t="s">
        <v>17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</row>
    <row r="290" spans="1:24" s="2" customFormat="1" ht="2.4500000000000002" customHeight="1"/>
    <row r="291" spans="1:24" ht="13.9" customHeight="1">
      <c r="B291" s="27" t="s">
        <v>111</v>
      </c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</row>
    <row r="292" spans="1:24" ht="10.15" customHeight="1">
      <c r="A292" s="22">
        <v>13</v>
      </c>
      <c r="B292" s="22"/>
      <c r="D292" s="23" t="s">
        <v>111</v>
      </c>
      <c r="E292" s="23"/>
      <c r="F292" s="23"/>
      <c r="G292" s="24">
        <v>26299</v>
      </c>
      <c r="H292" s="24"/>
      <c r="J292" s="23" t="s">
        <v>20</v>
      </c>
      <c r="K292" s="23"/>
      <c r="L292" s="23"/>
      <c r="M292" s="4">
        <v>50</v>
      </c>
      <c r="N292" s="5">
        <v>23410.9</v>
      </c>
      <c r="O292" s="5">
        <v>23410.9</v>
      </c>
      <c r="P292" s="5">
        <v>0</v>
      </c>
      <c r="Q292" s="25">
        <v>23410.9</v>
      </c>
      <c r="R292" s="25"/>
      <c r="S292" s="25">
        <v>0</v>
      </c>
      <c r="T292" s="25"/>
      <c r="U292" s="25"/>
    </row>
    <row r="293" spans="1:24" ht="1.1499999999999999" customHeight="1"/>
    <row r="294" spans="1:24" ht="10.15" customHeight="1">
      <c r="A294" s="22">
        <v>14</v>
      </c>
      <c r="B294" s="22"/>
      <c r="D294" s="23" t="s">
        <v>113</v>
      </c>
      <c r="E294" s="23"/>
      <c r="F294" s="23"/>
      <c r="G294" s="24">
        <v>34335</v>
      </c>
      <c r="H294" s="24"/>
      <c r="J294" s="23" t="s">
        <v>20</v>
      </c>
      <c r="K294" s="23"/>
      <c r="L294" s="23"/>
      <c r="M294" s="4">
        <v>50</v>
      </c>
      <c r="N294" s="5">
        <v>2203.6</v>
      </c>
      <c r="O294" s="5">
        <v>1344.14</v>
      </c>
      <c r="P294" s="5">
        <v>44.07</v>
      </c>
      <c r="Q294" s="25">
        <v>1388.21</v>
      </c>
      <c r="R294" s="25"/>
      <c r="S294" s="25">
        <v>815.39</v>
      </c>
      <c r="T294" s="25"/>
      <c r="U294" s="25"/>
    </row>
    <row r="295" spans="1:24" ht="1.1499999999999999" customHeight="1"/>
    <row r="296" spans="1:24" ht="10.15" customHeight="1">
      <c r="A296" s="22">
        <v>15</v>
      </c>
      <c r="B296" s="22"/>
      <c r="D296" s="23" t="s">
        <v>114</v>
      </c>
      <c r="E296" s="23"/>
      <c r="F296" s="23"/>
      <c r="G296" s="24">
        <v>34700</v>
      </c>
      <c r="H296" s="24"/>
      <c r="J296" s="23" t="s">
        <v>20</v>
      </c>
      <c r="K296" s="23"/>
      <c r="L296" s="23"/>
      <c r="M296" s="4">
        <v>50</v>
      </c>
      <c r="N296" s="5">
        <v>897.65</v>
      </c>
      <c r="O296" s="5">
        <v>529.53</v>
      </c>
      <c r="P296" s="5">
        <v>17.95</v>
      </c>
      <c r="Q296" s="25">
        <v>547.48</v>
      </c>
      <c r="R296" s="25"/>
      <c r="S296" s="25">
        <v>350.17</v>
      </c>
      <c r="T296" s="25"/>
      <c r="U296" s="25"/>
    </row>
    <row r="297" spans="1:24" ht="1.1499999999999999" customHeight="1"/>
    <row r="298" spans="1:24" ht="10.15" customHeight="1">
      <c r="A298" s="22">
        <v>16</v>
      </c>
      <c r="B298" s="22"/>
      <c r="D298" s="23" t="s">
        <v>115</v>
      </c>
      <c r="E298" s="23"/>
      <c r="F298" s="23"/>
      <c r="G298" s="24">
        <v>35065</v>
      </c>
      <c r="H298" s="24"/>
      <c r="J298" s="23" t="s">
        <v>20</v>
      </c>
      <c r="K298" s="23"/>
      <c r="L298" s="23"/>
      <c r="M298" s="4">
        <v>50</v>
      </c>
      <c r="N298" s="5">
        <v>414.64</v>
      </c>
      <c r="O298" s="5">
        <v>236.27</v>
      </c>
      <c r="P298" s="5">
        <v>8.2899999999999991</v>
      </c>
      <c r="Q298" s="25">
        <v>244.56</v>
      </c>
      <c r="R298" s="25"/>
      <c r="S298" s="25">
        <v>170.08</v>
      </c>
      <c r="T298" s="25"/>
      <c r="U298" s="25"/>
    </row>
    <row r="299" spans="1:24" ht="1.1499999999999999" customHeight="1"/>
    <row r="300" spans="1:24" ht="10.15" customHeight="1">
      <c r="A300" s="22">
        <v>17</v>
      </c>
      <c r="B300" s="22"/>
      <c r="D300" s="23" t="s">
        <v>111</v>
      </c>
      <c r="E300" s="23"/>
      <c r="F300" s="23"/>
      <c r="G300" s="24">
        <v>35431</v>
      </c>
      <c r="H300" s="24"/>
      <c r="J300" s="23" t="s">
        <v>20</v>
      </c>
      <c r="K300" s="23"/>
      <c r="L300" s="23"/>
      <c r="M300" s="4">
        <v>50</v>
      </c>
      <c r="N300" s="5">
        <v>1418.81</v>
      </c>
      <c r="O300" s="5">
        <v>780.45</v>
      </c>
      <c r="P300" s="5">
        <v>28.38</v>
      </c>
      <c r="Q300" s="25">
        <v>808.83</v>
      </c>
      <c r="R300" s="25"/>
      <c r="S300" s="25">
        <v>609.98</v>
      </c>
      <c r="T300" s="25"/>
      <c r="U300" s="25"/>
    </row>
    <row r="301" spans="1:24" ht="1.1499999999999999" customHeight="1"/>
    <row r="302" spans="1:24" ht="10.15" customHeight="1">
      <c r="A302" s="22">
        <v>18</v>
      </c>
      <c r="B302" s="22"/>
      <c r="D302" s="23" t="s">
        <v>111</v>
      </c>
      <c r="E302" s="23"/>
      <c r="F302" s="23"/>
      <c r="G302" s="24">
        <v>36892</v>
      </c>
      <c r="H302" s="24"/>
      <c r="J302" s="23" t="s">
        <v>20</v>
      </c>
      <c r="K302" s="23"/>
      <c r="L302" s="23"/>
      <c r="M302" s="4">
        <v>50</v>
      </c>
      <c r="N302" s="5">
        <v>1490.99</v>
      </c>
      <c r="O302" s="5">
        <v>700.77</v>
      </c>
      <c r="P302" s="5">
        <v>29.82</v>
      </c>
      <c r="Q302" s="25">
        <v>730.59</v>
      </c>
      <c r="R302" s="25"/>
      <c r="S302" s="25">
        <v>760.4</v>
      </c>
      <c r="T302" s="25"/>
      <c r="U302" s="25"/>
    </row>
    <row r="303" spans="1:24" ht="1.1499999999999999" customHeight="1"/>
    <row r="304" spans="1:24" ht="10.15" customHeight="1">
      <c r="A304" s="22">
        <v>19</v>
      </c>
      <c r="B304" s="22"/>
      <c r="D304" s="23" t="s">
        <v>111</v>
      </c>
      <c r="E304" s="23"/>
      <c r="F304" s="23"/>
      <c r="G304" s="24">
        <v>37257</v>
      </c>
      <c r="H304" s="24"/>
      <c r="J304" s="23" t="s">
        <v>20</v>
      </c>
      <c r="K304" s="23"/>
      <c r="L304" s="23"/>
      <c r="M304" s="4">
        <v>50</v>
      </c>
      <c r="N304" s="5">
        <v>234.12</v>
      </c>
      <c r="O304" s="5">
        <v>105.3</v>
      </c>
      <c r="P304" s="5">
        <v>4.68</v>
      </c>
      <c r="Q304" s="25">
        <v>109.98</v>
      </c>
      <c r="R304" s="25"/>
      <c r="S304" s="25">
        <v>124.14</v>
      </c>
      <c r="T304" s="25"/>
      <c r="U304" s="25"/>
    </row>
    <row r="305" spans="1:21" ht="1.1499999999999999" customHeight="1"/>
    <row r="306" spans="1:21" ht="10.15" customHeight="1">
      <c r="A306" s="22">
        <v>20</v>
      </c>
      <c r="B306" s="22"/>
      <c r="D306" s="23" t="s">
        <v>111</v>
      </c>
      <c r="E306" s="23"/>
      <c r="F306" s="23"/>
      <c r="G306" s="24">
        <v>37622</v>
      </c>
      <c r="H306" s="24"/>
      <c r="J306" s="23" t="s">
        <v>20</v>
      </c>
      <c r="K306" s="23"/>
      <c r="L306" s="23"/>
      <c r="M306" s="4">
        <v>50</v>
      </c>
      <c r="N306" s="5">
        <v>827.78</v>
      </c>
      <c r="O306" s="5">
        <v>356.04</v>
      </c>
      <c r="P306" s="5">
        <v>16.559999999999999</v>
      </c>
      <c r="Q306" s="25">
        <v>372.6</v>
      </c>
      <c r="R306" s="25"/>
      <c r="S306" s="25">
        <v>455.18</v>
      </c>
      <c r="T306" s="25"/>
      <c r="U306" s="25"/>
    </row>
    <row r="307" spans="1:21" ht="1.1499999999999999" customHeight="1"/>
    <row r="308" spans="1:21" ht="10.15" customHeight="1">
      <c r="A308" s="22">
        <v>21</v>
      </c>
      <c r="B308" s="22"/>
      <c r="D308" s="23" t="s">
        <v>111</v>
      </c>
      <c r="E308" s="23"/>
      <c r="F308" s="23"/>
      <c r="G308" s="24">
        <v>37987</v>
      </c>
      <c r="H308" s="24"/>
      <c r="J308" s="23" t="s">
        <v>20</v>
      </c>
      <c r="K308" s="23"/>
      <c r="L308" s="23"/>
      <c r="M308" s="4">
        <v>50</v>
      </c>
      <c r="N308" s="5">
        <v>1039.7</v>
      </c>
      <c r="O308" s="5">
        <v>426.38</v>
      </c>
      <c r="P308" s="5">
        <v>20.79</v>
      </c>
      <c r="Q308" s="25">
        <v>447.17</v>
      </c>
      <c r="R308" s="25"/>
      <c r="S308" s="25">
        <v>592.53</v>
      </c>
      <c r="T308" s="25"/>
      <c r="U308" s="25"/>
    </row>
    <row r="309" spans="1:21" ht="1.1499999999999999" customHeight="1"/>
    <row r="310" spans="1:21" ht="10.15" customHeight="1">
      <c r="A310" s="22">
        <v>22</v>
      </c>
      <c r="B310" s="22"/>
      <c r="D310" s="23" t="s">
        <v>111</v>
      </c>
      <c r="E310" s="23"/>
      <c r="F310" s="23"/>
      <c r="G310" s="24">
        <v>38718</v>
      </c>
      <c r="H310" s="24"/>
      <c r="J310" s="23" t="s">
        <v>20</v>
      </c>
      <c r="K310" s="23"/>
      <c r="L310" s="23"/>
      <c r="M310" s="4">
        <v>50</v>
      </c>
      <c r="N310" s="5">
        <v>1858.06</v>
      </c>
      <c r="O310" s="5">
        <v>687.46</v>
      </c>
      <c r="P310" s="5">
        <v>37.159999999999997</v>
      </c>
      <c r="Q310" s="25">
        <v>724.62</v>
      </c>
      <c r="R310" s="25"/>
      <c r="S310" s="25">
        <v>1133.44</v>
      </c>
      <c r="T310" s="25"/>
      <c r="U310" s="25"/>
    </row>
    <row r="311" spans="1:21" ht="1.1499999999999999" customHeight="1"/>
    <row r="312" spans="1:21" ht="10.15" customHeight="1">
      <c r="A312" s="22">
        <v>23</v>
      </c>
      <c r="B312" s="22"/>
      <c r="D312" s="23" t="s">
        <v>111</v>
      </c>
      <c r="E312" s="23"/>
      <c r="F312" s="23"/>
      <c r="G312" s="24">
        <v>39083</v>
      </c>
      <c r="H312" s="24"/>
      <c r="J312" s="23" t="s">
        <v>20</v>
      </c>
      <c r="K312" s="23"/>
      <c r="L312" s="23"/>
      <c r="M312" s="4">
        <v>50</v>
      </c>
      <c r="N312" s="5">
        <v>683.43000000000006</v>
      </c>
      <c r="O312" s="5">
        <v>239.22</v>
      </c>
      <c r="P312" s="5">
        <v>13.67</v>
      </c>
      <c r="Q312" s="25">
        <v>252.89000000000001</v>
      </c>
      <c r="R312" s="25"/>
      <c r="S312" s="25">
        <v>430.54</v>
      </c>
      <c r="T312" s="25"/>
      <c r="U312" s="25"/>
    </row>
    <row r="313" spans="1:21" ht="1.1499999999999999" customHeight="1"/>
    <row r="314" spans="1:21" ht="10.15" customHeight="1">
      <c r="A314" s="22">
        <v>24</v>
      </c>
      <c r="B314" s="22"/>
      <c r="D314" s="23" t="s">
        <v>111</v>
      </c>
      <c r="E314" s="23"/>
      <c r="F314" s="23"/>
      <c r="G314" s="24">
        <v>40179</v>
      </c>
      <c r="H314" s="24"/>
      <c r="J314" s="23" t="s">
        <v>20</v>
      </c>
      <c r="K314" s="23"/>
      <c r="L314" s="23"/>
      <c r="M314" s="4">
        <v>50</v>
      </c>
      <c r="N314" s="5">
        <v>2571.3000000000002</v>
      </c>
      <c r="O314" s="5">
        <v>745.74</v>
      </c>
      <c r="P314" s="5">
        <v>51.43</v>
      </c>
      <c r="Q314" s="25">
        <v>797.17000000000007</v>
      </c>
      <c r="R314" s="25"/>
      <c r="S314" s="25">
        <v>1774.13</v>
      </c>
      <c r="T314" s="25"/>
      <c r="U314" s="25"/>
    </row>
    <row r="315" spans="1:21" ht="1.1499999999999999" customHeight="1"/>
    <row r="316" spans="1:21" ht="10.15" customHeight="1">
      <c r="A316" s="22">
        <v>25</v>
      </c>
      <c r="B316" s="22"/>
      <c r="D316" s="23" t="s">
        <v>111</v>
      </c>
      <c r="E316" s="23"/>
      <c r="F316" s="23"/>
      <c r="G316" s="24">
        <v>40544</v>
      </c>
      <c r="H316" s="24"/>
      <c r="J316" s="23" t="s">
        <v>20</v>
      </c>
      <c r="K316" s="23"/>
      <c r="L316" s="23"/>
      <c r="M316" s="4">
        <v>50</v>
      </c>
      <c r="N316" s="5">
        <v>684.67</v>
      </c>
      <c r="O316" s="5">
        <v>184.85</v>
      </c>
      <c r="P316" s="5">
        <v>13.69</v>
      </c>
      <c r="Q316" s="25">
        <v>198.54</v>
      </c>
      <c r="R316" s="25"/>
      <c r="S316" s="25">
        <v>486.13</v>
      </c>
      <c r="T316" s="25"/>
      <c r="U316" s="25"/>
    </row>
    <row r="317" spans="1:21" ht="1.1499999999999999" customHeight="1"/>
    <row r="318" spans="1:21" ht="10.15" customHeight="1">
      <c r="A318" s="22">
        <v>26</v>
      </c>
      <c r="B318" s="22"/>
      <c r="D318" s="23" t="s">
        <v>111</v>
      </c>
      <c r="E318" s="23"/>
      <c r="F318" s="23"/>
      <c r="G318" s="24">
        <v>41275</v>
      </c>
      <c r="H318" s="24"/>
      <c r="J318" s="23" t="s">
        <v>20</v>
      </c>
      <c r="K318" s="23"/>
      <c r="L318" s="23"/>
      <c r="M318" s="4">
        <v>50</v>
      </c>
      <c r="N318" s="5">
        <v>255.71</v>
      </c>
      <c r="O318" s="5">
        <v>58.76</v>
      </c>
      <c r="P318" s="5">
        <v>5.1100000000000003</v>
      </c>
      <c r="Q318" s="25">
        <v>63.870000000000005</v>
      </c>
      <c r="R318" s="25"/>
      <c r="S318" s="25">
        <v>191.84</v>
      </c>
      <c r="T318" s="25"/>
      <c r="U318" s="25"/>
    </row>
    <row r="319" spans="1:21" ht="1.1499999999999999" customHeight="1"/>
    <row r="320" spans="1:21" ht="10.15" customHeight="1">
      <c r="A320" s="22">
        <v>27</v>
      </c>
      <c r="B320" s="22"/>
      <c r="D320" s="23" t="s">
        <v>111</v>
      </c>
      <c r="E320" s="23"/>
      <c r="F320" s="23"/>
      <c r="G320" s="24">
        <v>41640</v>
      </c>
      <c r="H320" s="24"/>
      <c r="J320" s="23" t="s">
        <v>20</v>
      </c>
      <c r="K320" s="23"/>
      <c r="L320" s="23"/>
      <c r="M320" s="4">
        <v>50</v>
      </c>
      <c r="N320" s="5">
        <v>646.6</v>
      </c>
      <c r="O320" s="5">
        <v>135.77000000000001</v>
      </c>
      <c r="P320" s="5">
        <v>12.93</v>
      </c>
      <c r="Q320" s="25">
        <v>148.69999999999999</v>
      </c>
      <c r="R320" s="25"/>
      <c r="S320" s="25">
        <v>497.90000000000003</v>
      </c>
      <c r="T320" s="25"/>
      <c r="U320" s="25"/>
    </row>
    <row r="321" spans="1:23" ht="1.9" customHeight="1"/>
    <row r="322" spans="1:23" ht="12" customHeight="1">
      <c r="A322" s="21" t="s">
        <v>116</v>
      </c>
      <c r="B322" s="21"/>
      <c r="C322" s="21"/>
      <c r="D322" s="21"/>
      <c r="E322" s="21"/>
      <c r="F322" s="21"/>
      <c r="G322" s="21"/>
      <c r="N322" s="6">
        <f>SUM(N292:N321)</f>
        <v>38637.96</v>
      </c>
      <c r="O322" s="6">
        <f>SUM(O292:O321)</f>
        <v>29941.58</v>
      </c>
      <c r="P322" s="6">
        <f>SUM(P292:P321)</f>
        <v>304.52999999999997</v>
      </c>
      <c r="Q322" s="18">
        <f>SUM(Q292:R320)</f>
        <v>30246.11</v>
      </c>
      <c r="R322" s="18"/>
      <c r="S322" s="18">
        <f>SUM(S292:U320)</f>
        <v>8391.85</v>
      </c>
      <c r="T322" s="18"/>
      <c r="U322" s="18"/>
    </row>
    <row r="323" spans="1:23" ht="13.9" customHeight="1">
      <c r="B323" s="21" t="s">
        <v>25</v>
      </c>
      <c r="C323" s="21"/>
      <c r="D323" s="21"/>
      <c r="E323" s="21"/>
      <c r="F323" s="21"/>
      <c r="G323" s="21"/>
      <c r="H323" s="21"/>
      <c r="N323" s="7">
        <v>0</v>
      </c>
      <c r="O323" s="7">
        <v>0</v>
      </c>
      <c r="P323" s="7">
        <v>0</v>
      </c>
      <c r="Q323" s="20">
        <v>0</v>
      </c>
      <c r="R323" s="20"/>
      <c r="S323" s="20">
        <v>0</v>
      </c>
      <c r="T323" s="20"/>
      <c r="U323" s="20"/>
    </row>
    <row r="324" spans="1:23" ht="9.6" customHeight="1">
      <c r="A324" s="21" t="s">
        <v>117</v>
      </c>
      <c r="B324" s="21"/>
      <c r="C324" s="21"/>
      <c r="D324" s="21"/>
      <c r="E324" s="21"/>
      <c r="F324" s="21"/>
      <c r="G324" s="21"/>
      <c r="N324" s="18">
        <f>+N322-N323</f>
        <v>38637.96</v>
      </c>
      <c r="O324" s="18">
        <f>+O322-O323</f>
        <v>29941.58</v>
      </c>
      <c r="P324" s="18">
        <f>+P322-P323</f>
        <v>304.52999999999997</v>
      </c>
      <c r="Q324" s="18">
        <f>+Q322-Q323</f>
        <v>30246.11</v>
      </c>
      <c r="R324" s="18"/>
      <c r="S324" s="18">
        <f>+S322-S323</f>
        <v>8391.85</v>
      </c>
      <c r="T324" s="18"/>
      <c r="U324" s="18"/>
    </row>
    <row r="325" spans="1:23" ht="6" customHeight="1" thickBot="1">
      <c r="N325" s="19"/>
      <c r="O325" s="19"/>
      <c r="P325" s="19"/>
      <c r="Q325" s="19"/>
      <c r="R325" s="19"/>
      <c r="S325" s="19"/>
      <c r="T325" s="19"/>
      <c r="U325" s="19"/>
    </row>
    <row r="326" spans="1:23" ht="13.9" customHeight="1" thickTop="1">
      <c r="B326" s="27" t="s">
        <v>118</v>
      </c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</row>
    <row r="327" spans="1:23" ht="1.1499999999999999" customHeight="1"/>
    <row r="328" spans="1:23" ht="10.15" customHeight="1">
      <c r="A328" s="22">
        <v>7</v>
      </c>
      <c r="B328" s="22"/>
      <c r="D328" s="23" t="s">
        <v>118</v>
      </c>
      <c r="E328" s="23"/>
      <c r="F328" s="23"/>
      <c r="G328" s="24">
        <v>28856</v>
      </c>
      <c r="H328" s="24"/>
      <c r="J328" s="23" t="s">
        <v>20</v>
      </c>
      <c r="K328" s="23"/>
      <c r="L328" s="23"/>
      <c r="M328" s="4">
        <v>37.5</v>
      </c>
      <c r="N328" s="5">
        <v>52740.880000000005</v>
      </c>
      <c r="O328" s="5">
        <v>52740.880000000005</v>
      </c>
      <c r="P328" s="5">
        <v>0</v>
      </c>
      <c r="Q328" s="25">
        <v>52740.880000000005</v>
      </c>
      <c r="R328" s="25"/>
      <c r="S328" s="25">
        <v>0</v>
      </c>
      <c r="T328" s="25"/>
      <c r="U328" s="25"/>
    </row>
    <row r="329" spans="1:23" ht="1.1499999999999999" customHeight="1"/>
    <row r="330" spans="1:23" ht="10.15" customHeight="1">
      <c r="A330" s="22">
        <v>93</v>
      </c>
      <c r="B330" s="22"/>
      <c r="D330" s="23" t="s">
        <v>119</v>
      </c>
      <c r="E330" s="23"/>
      <c r="F330" s="23"/>
      <c r="G330" s="24">
        <v>31048</v>
      </c>
      <c r="H330" s="24"/>
      <c r="J330" s="23" t="s">
        <v>20</v>
      </c>
      <c r="K330" s="23"/>
      <c r="L330" s="23"/>
      <c r="M330" s="4">
        <v>37.5</v>
      </c>
      <c r="N330" s="5">
        <v>7000</v>
      </c>
      <c r="O330" s="5">
        <v>7000</v>
      </c>
      <c r="P330" s="5">
        <v>0</v>
      </c>
      <c r="Q330" s="25">
        <v>7000</v>
      </c>
      <c r="R330" s="25"/>
      <c r="S330" s="25">
        <v>0</v>
      </c>
      <c r="T330" s="25"/>
      <c r="U330" s="25"/>
    </row>
    <row r="331" spans="1:23" ht="1.1499999999999999" customHeight="1"/>
    <row r="332" spans="1:23" ht="10.15" customHeight="1">
      <c r="A332" s="22">
        <v>94</v>
      </c>
      <c r="B332" s="22"/>
      <c r="D332" s="23" t="s">
        <v>120</v>
      </c>
      <c r="E332" s="23"/>
      <c r="F332" s="23"/>
      <c r="G332" s="24">
        <v>31413</v>
      </c>
      <c r="H332" s="24"/>
      <c r="J332" s="23" t="s">
        <v>20</v>
      </c>
      <c r="K332" s="23"/>
      <c r="L332" s="23"/>
      <c r="M332" s="4">
        <v>37.5</v>
      </c>
      <c r="N332" s="5">
        <v>1492.6000000000001</v>
      </c>
      <c r="O332" s="5">
        <v>1492.6000000000001</v>
      </c>
      <c r="P332" s="5">
        <v>0</v>
      </c>
      <c r="Q332" s="25">
        <v>1492.6000000000001</v>
      </c>
      <c r="R332" s="25"/>
      <c r="S332" s="25">
        <v>0</v>
      </c>
      <c r="T332" s="25"/>
      <c r="U332" s="25"/>
    </row>
    <row r="333" spans="1:23" ht="1.1499999999999999" customHeight="1"/>
    <row r="334" spans="1:23" ht="10.15" customHeight="1">
      <c r="A334" s="22">
        <v>96</v>
      </c>
      <c r="B334" s="22"/>
      <c r="D334" s="23" t="s">
        <v>121</v>
      </c>
      <c r="E334" s="23"/>
      <c r="F334" s="23"/>
      <c r="G334" s="24">
        <v>34493</v>
      </c>
      <c r="H334" s="24"/>
      <c r="J334" s="23" t="s">
        <v>20</v>
      </c>
      <c r="K334" s="23"/>
      <c r="L334" s="23"/>
      <c r="M334" s="4">
        <v>37.5</v>
      </c>
      <c r="N334" s="5">
        <v>4986</v>
      </c>
      <c r="O334" s="5">
        <v>3274.14</v>
      </c>
      <c r="P334" s="5">
        <v>132.96</v>
      </c>
      <c r="Q334" s="25">
        <v>3407.1</v>
      </c>
      <c r="R334" s="25"/>
      <c r="S334" s="25">
        <v>1578.9</v>
      </c>
      <c r="T334" s="25"/>
      <c r="U334" s="25"/>
    </row>
    <row r="335" spans="1:23" ht="1.1499999999999999" customHeight="1"/>
    <row r="336" spans="1:23" ht="10.15" customHeight="1">
      <c r="A336" s="22">
        <v>95</v>
      </c>
      <c r="B336" s="22"/>
      <c r="D336" s="23" t="s">
        <v>120</v>
      </c>
      <c r="E336" s="23"/>
      <c r="F336" s="23"/>
      <c r="G336" s="24">
        <v>35431</v>
      </c>
      <c r="H336" s="24"/>
      <c r="J336" s="23" t="s">
        <v>20</v>
      </c>
      <c r="K336" s="23"/>
      <c r="L336" s="23"/>
      <c r="M336" s="4">
        <v>37.5</v>
      </c>
      <c r="N336" s="5">
        <v>5914.97</v>
      </c>
      <c r="O336" s="5">
        <v>4712.26</v>
      </c>
      <c r="P336" s="5">
        <v>157.72999999999999</v>
      </c>
      <c r="Q336" s="25">
        <v>4869.99</v>
      </c>
      <c r="R336" s="25"/>
      <c r="S336" s="25">
        <v>1044.98</v>
      </c>
      <c r="T336" s="25"/>
      <c r="U336" s="25"/>
    </row>
    <row r="337" spans="1:23" ht="10.15" customHeight="1">
      <c r="A337" s="22">
        <v>97</v>
      </c>
      <c r="B337" s="22"/>
      <c r="D337" s="23" t="s">
        <v>122</v>
      </c>
      <c r="E337" s="23"/>
      <c r="F337" s="23"/>
      <c r="G337" s="24">
        <v>35431</v>
      </c>
      <c r="H337" s="24"/>
      <c r="J337" s="23" t="s">
        <v>20</v>
      </c>
      <c r="K337" s="23"/>
      <c r="L337" s="23"/>
      <c r="M337" s="4">
        <v>37.5</v>
      </c>
      <c r="N337" s="5">
        <v>3388</v>
      </c>
      <c r="O337" s="5">
        <v>2563.61</v>
      </c>
      <c r="P337" s="5">
        <v>90.350000000000009</v>
      </c>
      <c r="Q337" s="25">
        <v>2653.96</v>
      </c>
      <c r="R337" s="25"/>
      <c r="S337" s="25">
        <v>734.04</v>
      </c>
      <c r="T337" s="25"/>
      <c r="U337" s="25"/>
    </row>
    <row r="338" spans="1:23" ht="1.1499999999999999" customHeight="1"/>
    <row r="339" spans="1:23" ht="10.15" customHeight="1">
      <c r="A339" s="22">
        <v>98</v>
      </c>
      <c r="B339" s="22"/>
      <c r="D339" s="23" t="s">
        <v>123</v>
      </c>
      <c r="E339" s="23"/>
      <c r="F339" s="23"/>
      <c r="G339" s="24">
        <v>37742</v>
      </c>
      <c r="H339" s="24"/>
      <c r="J339" s="23" t="s">
        <v>20</v>
      </c>
      <c r="K339" s="23"/>
      <c r="L339" s="23"/>
      <c r="M339" s="4">
        <v>20</v>
      </c>
      <c r="N339" s="5">
        <v>1960</v>
      </c>
      <c r="O339" s="5">
        <v>1960</v>
      </c>
      <c r="P339" s="5">
        <v>0</v>
      </c>
      <c r="Q339" s="25">
        <v>1960</v>
      </c>
      <c r="R339" s="25"/>
      <c r="S339" s="25">
        <v>0</v>
      </c>
      <c r="T339" s="25"/>
      <c r="U339" s="25"/>
    </row>
    <row r="340" spans="1:23" ht="1.1499999999999999" customHeight="1"/>
    <row r="341" spans="1:23" ht="10.15" customHeight="1">
      <c r="A341" s="22">
        <v>8</v>
      </c>
      <c r="B341" s="22"/>
      <c r="D341" s="23" t="s">
        <v>124</v>
      </c>
      <c r="E341" s="23"/>
      <c r="F341" s="23"/>
      <c r="G341" s="24">
        <v>40422</v>
      </c>
      <c r="H341" s="24"/>
      <c r="J341" s="23" t="s">
        <v>20</v>
      </c>
      <c r="K341" s="23"/>
      <c r="L341" s="23"/>
      <c r="M341" s="4">
        <v>37.5</v>
      </c>
      <c r="N341" s="5">
        <v>36235.1</v>
      </c>
      <c r="O341" s="5">
        <v>12199.19</v>
      </c>
      <c r="P341" s="5">
        <v>966.27</v>
      </c>
      <c r="Q341" s="25">
        <v>13165.460000000001</v>
      </c>
      <c r="R341" s="25"/>
      <c r="S341" s="25">
        <v>23069.64</v>
      </c>
      <c r="T341" s="25"/>
      <c r="U341" s="25"/>
    </row>
    <row r="342" spans="1:23" ht="1.9" customHeight="1"/>
    <row r="343" spans="1:23" ht="12" customHeight="1">
      <c r="A343" s="21" t="s">
        <v>125</v>
      </c>
      <c r="B343" s="21"/>
      <c r="C343" s="21"/>
      <c r="D343" s="21"/>
      <c r="E343" s="21"/>
      <c r="F343" s="21"/>
      <c r="G343" s="21"/>
      <c r="N343" s="6">
        <f>SUM(N328:N341)</f>
        <v>113717.55000000002</v>
      </c>
      <c r="O343" s="6">
        <f>SUM(O328:O341)</f>
        <v>85942.680000000008</v>
      </c>
      <c r="P343" s="6">
        <f>SUM(P328:P341)</f>
        <v>1347.31</v>
      </c>
      <c r="Q343" s="18">
        <f>SUM(Q328:R341)</f>
        <v>87289.99000000002</v>
      </c>
      <c r="R343" s="18"/>
      <c r="S343" s="18">
        <f>SUM(S328:U341)</f>
        <v>26427.559999999998</v>
      </c>
      <c r="T343" s="18"/>
      <c r="U343" s="18"/>
    </row>
    <row r="344" spans="1:23" ht="13.9" customHeight="1">
      <c r="B344" s="21" t="s">
        <v>25</v>
      </c>
      <c r="C344" s="21"/>
      <c r="D344" s="21"/>
      <c r="E344" s="21"/>
      <c r="F344" s="21"/>
      <c r="G344" s="21"/>
      <c r="H344" s="21"/>
      <c r="N344" s="7">
        <v>0</v>
      </c>
      <c r="O344" s="7">
        <v>0</v>
      </c>
      <c r="P344" s="7">
        <v>0</v>
      </c>
      <c r="Q344" s="20">
        <v>0</v>
      </c>
      <c r="R344" s="20"/>
      <c r="S344" s="20">
        <v>0</v>
      </c>
      <c r="T344" s="20"/>
      <c r="U344" s="20"/>
    </row>
    <row r="345" spans="1:23" ht="9.6" customHeight="1">
      <c r="A345" s="21" t="s">
        <v>126</v>
      </c>
      <c r="B345" s="21"/>
      <c r="C345" s="21"/>
      <c r="D345" s="21"/>
      <c r="E345" s="21"/>
      <c r="F345" s="21"/>
      <c r="G345" s="21"/>
      <c r="N345" s="18">
        <f>+N343-N344</f>
        <v>113717.55000000002</v>
      </c>
      <c r="O345" s="18">
        <f>+O343-O344</f>
        <v>85942.680000000008</v>
      </c>
      <c r="P345" s="18">
        <f>+P343-P344</f>
        <v>1347.31</v>
      </c>
      <c r="Q345" s="18">
        <f>+Q343-Q344</f>
        <v>87289.99000000002</v>
      </c>
      <c r="R345" s="18"/>
      <c r="S345" s="18">
        <f>+S343-S344</f>
        <v>26427.559999999998</v>
      </c>
      <c r="T345" s="18"/>
      <c r="U345" s="18"/>
    </row>
    <row r="346" spans="1:23" ht="6" customHeight="1" thickBot="1">
      <c r="N346" s="19"/>
      <c r="O346" s="19"/>
      <c r="P346" s="19"/>
      <c r="Q346" s="19"/>
      <c r="R346" s="19"/>
      <c r="S346" s="19"/>
      <c r="T346" s="19"/>
      <c r="U346" s="19"/>
    </row>
    <row r="347" spans="1:23" ht="13.9" customHeight="1" thickTop="1">
      <c r="B347" s="27" t="s">
        <v>127</v>
      </c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</row>
    <row r="348" spans="1:23" ht="1.1499999999999999" customHeight="1"/>
    <row r="349" spans="1:23" ht="10.15" customHeight="1">
      <c r="A349" s="22">
        <v>114</v>
      </c>
      <c r="B349" s="22"/>
      <c r="D349" s="23" t="s">
        <v>128</v>
      </c>
      <c r="E349" s="23"/>
      <c r="F349" s="23"/>
      <c r="G349" s="24">
        <v>35431</v>
      </c>
      <c r="H349" s="24"/>
      <c r="J349" s="23" t="s">
        <v>20</v>
      </c>
      <c r="K349" s="23"/>
      <c r="L349" s="23"/>
      <c r="M349" s="4">
        <v>5</v>
      </c>
      <c r="N349" s="5">
        <v>929.13</v>
      </c>
      <c r="O349" s="5">
        <v>929.13</v>
      </c>
      <c r="P349" s="5">
        <v>0</v>
      </c>
      <c r="Q349" s="25">
        <v>929.13</v>
      </c>
      <c r="R349" s="25"/>
      <c r="S349" s="25">
        <v>0</v>
      </c>
      <c r="T349" s="25"/>
      <c r="U349" s="25"/>
    </row>
    <row r="350" spans="1:23" ht="1.1499999999999999" customHeight="1"/>
    <row r="351" spans="1:23" ht="10.15" customHeight="1">
      <c r="A351" s="22">
        <v>115</v>
      </c>
      <c r="B351" s="22"/>
      <c r="D351" s="23" t="s">
        <v>129</v>
      </c>
      <c r="E351" s="23"/>
      <c r="F351" s="23"/>
      <c r="G351" s="24">
        <v>35582</v>
      </c>
      <c r="H351" s="24"/>
      <c r="J351" s="23" t="s">
        <v>20</v>
      </c>
      <c r="K351" s="23"/>
      <c r="L351" s="23"/>
      <c r="M351" s="4">
        <v>5</v>
      </c>
      <c r="N351" s="5">
        <v>2481</v>
      </c>
      <c r="O351" s="5">
        <v>2481</v>
      </c>
      <c r="P351" s="5">
        <v>0</v>
      </c>
      <c r="Q351" s="25">
        <v>2481</v>
      </c>
      <c r="R351" s="25"/>
      <c r="S351" s="25">
        <v>0</v>
      </c>
      <c r="T351" s="25"/>
      <c r="U351" s="25"/>
    </row>
    <row r="352" spans="1:23" ht="1.1499999999999999" customHeight="1"/>
    <row r="353" spans="1:21" ht="10.15" customHeight="1">
      <c r="A353" s="22">
        <v>116</v>
      </c>
      <c r="B353" s="22"/>
      <c r="D353" s="23" t="s">
        <v>127</v>
      </c>
      <c r="E353" s="23"/>
      <c r="F353" s="23"/>
      <c r="G353" s="24">
        <v>36892</v>
      </c>
      <c r="H353" s="24"/>
      <c r="J353" s="23" t="s">
        <v>20</v>
      </c>
      <c r="K353" s="23"/>
      <c r="L353" s="23"/>
      <c r="M353" s="4">
        <v>5</v>
      </c>
      <c r="N353" s="5">
        <v>782.47</v>
      </c>
      <c r="O353" s="5">
        <v>782.47</v>
      </c>
      <c r="P353" s="5">
        <v>0</v>
      </c>
      <c r="Q353" s="25">
        <v>782.47</v>
      </c>
      <c r="R353" s="25"/>
      <c r="S353" s="25">
        <v>0</v>
      </c>
      <c r="T353" s="25"/>
      <c r="U353" s="25"/>
    </row>
    <row r="354" spans="1:21" ht="1.1499999999999999" customHeight="1"/>
    <row r="355" spans="1:21" ht="10.15" customHeight="1">
      <c r="A355" s="22">
        <v>117</v>
      </c>
      <c r="B355" s="22"/>
      <c r="D355" s="23" t="s">
        <v>130</v>
      </c>
      <c r="E355" s="23"/>
      <c r="F355" s="23"/>
      <c r="G355" s="24">
        <v>37073</v>
      </c>
      <c r="H355" s="24"/>
      <c r="J355" s="23" t="s">
        <v>20</v>
      </c>
      <c r="K355" s="23"/>
      <c r="L355" s="23"/>
      <c r="M355" s="4">
        <v>5</v>
      </c>
      <c r="N355" s="5">
        <v>405.72</v>
      </c>
      <c r="O355" s="5">
        <v>405.72</v>
      </c>
      <c r="P355" s="5">
        <v>0</v>
      </c>
      <c r="Q355" s="25">
        <v>405.72</v>
      </c>
      <c r="R355" s="25"/>
      <c r="S355" s="25">
        <v>0</v>
      </c>
      <c r="T355" s="25"/>
      <c r="U355" s="25"/>
    </row>
    <row r="356" spans="1:21" ht="1.1499999999999999" customHeight="1"/>
    <row r="357" spans="1:21" ht="10.15" customHeight="1">
      <c r="A357" s="22">
        <v>118</v>
      </c>
      <c r="B357" s="22"/>
      <c r="D357" s="23" t="s">
        <v>131</v>
      </c>
      <c r="E357" s="23"/>
      <c r="F357" s="23"/>
      <c r="G357" s="24">
        <v>38047</v>
      </c>
      <c r="H357" s="24"/>
      <c r="J357" s="23" t="s">
        <v>20</v>
      </c>
      <c r="K357" s="23"/>
      <c r="L357" s="23"/>
      <c r="M357" s="4">
        <v>5</v>
      </c>
      <c r="N357" s="5">
        <v>199.95000000000002</v>
      </c>
      <c r="O357" s="5">
        <v>199.95000000000002</v>
      </c>
      <c r="P357" s="5">
        <v>0</v>
      </c>
      <c r="Q357" s="25">
        <v>199.95000000000002</v>
      </c>
      <c r="R357" s="25"/>
      <c r="S357" s="25">
        <v>0</v>
      </c>
      <c r="T357" s="25"/>
      <c r="U357" s="25"/>
    </row>
    <row r="358" spans="1:21" ht="10.15" customHeight="1">
      <c r="A358" s="22">
        <v>119</v>
      </c>
      <c r="B358" s="22"/>
      <c r="D358" s="23" t="s">
        <v>132</v>
      </c>
      <c r="E358" s="23"/>
      <c r="F358" s="23"/>
      <c r="G358" s="24">
        <v>38047</v>
      </c>
      <c r="H358" s="24"/>
      <c r="J358" s="23" t="s">
        <v>20</v>
      </c>
      <c r="K358" s="23"/>
      <c r="L358" s="23"/>
      <c r="M358" s="4">
        <v>5</v>
      </c>
      <c r="N358" s="5">
        <v>991.11</v>
      </c>
      <c r="O358" s="5">
        <v>991.11</v>
      </c>
      <c r="P358" s="5">
        <v>0</v>
      </c>
      <c r="Q358" s="25">
        <v>991.11</v>
      </c>
      <c r="R358" s="25"/>
      <c r="S358" s="25">
        <v>0</v>
      </c>
      <c r="T358" s="25"/>
      <c r="U358" s="25"/>
    </row>
    <row r="359" spans="1:21" ht="10.15" customHeight="1">
      <c r="A359" s="22">
        <v>120</v>
      </c>
      <c r="B359" s="22"/>
      <c r="D359" s="23" t="s">
        <v>133</v>
      </c>
      <c r="E359" s="23"/>
      <c r="F359" s="23"/>
      <c r="G359" s="24">
        <v>38047</v>
      </c>
      <c r="H359" s="24"/>
      <c r="J359" s="23" t="s">
        <v>20</v>
      </c>
      <c r="K359" s="23"/>
      <c r="L359" s="23"/>
      <c r="M359" s="4">
        <v>5</v>
      </c>
      <c r="N359" s="5">
        <v>201</v>
      </c>
      <c r="O359" s="5">
        <v>201</v>
      </c>
      <c r="P359" s="5">
        <v>0</v>
      </c>
      <c r="Q359" s="25">
        <v>201</v>
      </c>
      <c r="R359" s="25"/>
      <c r="S359" s="25">
        <v>0</v>
      </c>
      <c r="T359" s="25"/>
      <c r="U359" s="25"/>
    </row>
    <row r="360" spans="1:21" ht="10.15" customHeight="1">
      <c r="A360" s="22">
        <v>121</v>
      </c>
      <c r="B360" s="22"/>
      <c r="D360" s="23" t="s">
        <v>134</v>
      </c>
      <c r="E360" s="23"/>
      <c r="F360" s="23"/>
      <c r="G360" s="24">
        <v>38047</v>
      </c>
      <c r="H360" s="24"/>
      <c r="J360" s="23" t="s">
        <v>20</v>
      </c>
      <c r="K360" s="23"/>
      <c r="L360" s="23"/>
      <c r="M360" s="4">
        <v>5</v>
      </c>
      <c r="N360" s="5">
        <v>59</v>
      </c>
      <c r="O360" s="5">
        <v>59</v>
      </c>
      <c r="P360" s="5">
        <v>0</v>
      </c>
      <c r="Q360" s="25">
        <v>59</v>
      </c>
      <c r="R360" s="25"/>
      <c r="S360" s="25">
        <v>0</v>
      </c>
      <c r="T360" s="25"/>
      <c r="U360" s="25"/>
    </row>
    <row r="361" spans="1:21" ht="1.1499999999999999" customHeight="1"/>
    <row r="362" spans="1:21" ht="10.15" customHeight="1">
      <c r="A362" s="22">
        <v>122</v>
      </c>
      <c r="B362" s="22"/>
      <c r="D362" s="23" t="s">
        <v>135</v>
      </c>
      <c r="E362" s="23"/>
      <c r="F362" s="23"/>
      <c r="G362" s="24">
        <v>39479</v>
      </c>
      <c r="H362" s="24"/>
      <c r="J362" s="23" t="s">
        <v>20</v>
      </c>
      <c r="K362" s="23"/>
      <c r="L362" s="23"/>
      <c r="M362" s="4">
        <v>5</v>
      </c>
      <c r="N362" s="5">
        <v>275.95</v>
      </c>
      <c r="O362" s="5">
        <v>275.95</v>
      </c>
      <c r="P362" s="5">
        <v>0</v>
      </c>
      <c r="Q362" s="25">
        <v>275.95</v>
      </c>
      <c r="R362" s="25"/>
      <c r="S362" s="25">
        <v>0</v>
      </c>
      <c r="T362" s="25"/>
      <c r="U362" s="25"/>
    </row>
    <row r="363" spans="1:21" ht="1.1499999999999999" customHeight="1"/>
    <row r="364" spans="1:21" ht="10.15" customHeight="1">
      <c r="A364" s="22">
        <v>125</v>
      </c>
      <c r="B364" s="22"/>
      <c r="D364" s="23" t="s">
        <v>136</v>
      </c>
      <c r="E364" s="23"/>
      <c r="F364" s="23"/>
      <c r="G364" s="24">
        <v>39873</v>
      </c>
      <c r="H364" s="24"/>
      <c r="J364" s="23" t="s">
        <v>20</v>
      </c>
      <c r="K364" s="23"/>
      <c r="L364" s="23"/>
      <c r="M364" s="4">
        <v>5</v>
      </c>
      <c r="N364" s="5">
        <v>699</v>
      </c>
      <c r="O364" s="5">
        <v>699</v>
      </c>
      <c r="P364" s="5">
        <v>0</v>
      </c>
      <c r="Q364" s="25">
        <v>699</v>
      </c>
      <c r="R364" s="25"/>
      <c r="S364" s="25">
        <v>0</v>
      </c>
      <c r="T364" s="25"/>
      <c r="U364" s="25"/>
    </row>
    <row r="365" spans="1:21" ht="1.1499999999999999" customHeight="1"/>
    <row r="366" spans="1:21" ht="10.15" customHeight="1">
      <c r="A366" s="22">
        <v>123</v>
      </c>
      <c r="B366" s="22"/>
      <c r="D366" s="23" t="s">
        <v>137</v>
      </c>
      <c r="E366" s="23"/>
      <c r="F366" s="23"/>
      <c r="G366" s="24">
        <v>40087</v>
      </c>
      <c r="H366" s="24"/>
      <c r="J366" s="23" t="s">
        <v>20</v>
      </c>
      <c r="K366" s="23"/>
      <c r="L366" s="23"/>
      <c r="M366" s="4">
        <v>5</v>
      </c>
      <c r="N366" s="5">
        <v>133.24</v>
      </c>
      <c r="O366" s="5">
        <v>133.24</v>
      </c>
      <c r="P366" s="5">
        <v>0</v>
      </c>
      <c r="Q366" s="25">
        <v>133.24</v>
      </c>
      <c r="R366" s="25"/>
      <c r="S366" s="25">
        <v>0</v>
      </c>
      <c r="T366" s="25"/>
      <c r="U366" s="25"/>
    </row>
    <row r="367" spans="1:21" ht="10.15" customHeight="1">
      <c r="A367" s="22">
        <v>124</v>
      </c>
      <c r="B367" s="22"/>
      <c r="D367" s="23" t="s">
        <v>138</v>
      </c>
      <c r="E367" s="23"/>
      <c r="F367" s="23"/>
      <c r="G367" s="24">
        <v>40087</v>
      </c>
      <c r="H367" s="24"/>
      <c r="J367" s="23" t="s">
        <v>20</v>
      </c>
      <c r="K367" s="23"/>
      <c r="L367" s="23"/>
      <c r="M367" s="4">
        <v>5</v>
      </c>
      <c r="N367" s="5">
        <v>25.53</v>
      </c>
      <c r="O367" s="5">
        <v>25.53</v>
      </c>
      <c r="P367" s="5">
        <v>0</v>
      </c>
      <c r="Q367" s="25">
        <v>25.53</v>
      </c>
      <c r="R367" s="25"/>
      <c r="S367" s="25">
        <v>0</v>
      </c>
      <c r="T367" s="25"/>
      <c r="U367" s="25"/>
    </row>
    <row r="368" spans="1:21" ht="1.1499999999999999" customHeight="1"/>
    <row r="369" spans="1:22" ht="2.4500000000000002" customHeight="1"/>
    <row r="370" spans="1:22" ht="7.1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</row>
    <row r="371" spans="1:22" ht="19.149999999999999" customHeight="1">
      <c r="L371" s="14" t="s">
        <v>139</v>
      </c>
      <c r="M371" s="14"/>
      <c r="N371" s="14"/>
      <c r="O371" s="14"/>
      <c r="P371" s="14"/>
    </row>
    <row r="372" spans="1:22" ht="11.45" customHeight="1">
      <c r="A372" s="32" t="s">
        <v>0</v>
      </c>
      <c r="B372" s="32"/>
      <c r="C372" s="32"/>
      <c r="D372" s="32"/>
      <c r="F372" s="34" t="s">
        <v>1</v>
      </c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U372" s="35">
        <v>46227</v>
      </c>
      <c r="V372" s="35"/>
    </row>
    <row r="373" spans="1:22" ht="9.6" customHeight="1">
      <c r="A373" s="32" t="s">
        <v>2</v>
      </c>
      <c r="B373" s="32"/>
      <c r="C373" s="32"/>
      <c r="D373" s="32"/>
      <c r="F373" s="36" t="s">
        <v>3</v>
      </c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U373" s="37">
        <v>0.57821759259259253</v>
      </c>
      <c r="V373" s="37"/>
    </row>
    <row r="374" spans="1:22" ht="6.6" customHeight="1"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U374" s="37"/>
      <c r="V374" s="37"/>
    </row>
    <row r="375" spans="1:22" ht="1.1499999999999999" customHeight="1"/>
    <row r="376" spans="1:22" ht="11.45" customHeight="1">
      <c r="A376" s="32" t="s">
        <v>4</v>
      </c>
      <c r="B376" s="32"/>
      <c r="C376" s="32"/>
      <c r="D376" s="32"/>
      <c r="F376" s="33" t="s">
        <v>5</v>
      </c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</row>
    <row r="377" spans="1:22" ht="2.4500000000000002" customHeight="1"/>
    <row r="378" spans="1:22" ht="11.45" customHeight="1">
      <c r="F378" s="33" t="s">
        <v>2</v>
      </c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</row>
    <row r="379" spans="1:22" ht="5.4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</row>
    <row r="380" spans="1:22" ht="9.6" customHeight="1">
      <c r="A380" s="28" t="s">
        <v>6</v>
      </c>
      <c r="B380" s="28"/>
      <c r="C380" s="1" t="s">
        <v>7</v>
      </c>
      <c r="D380" s="30" t="s">
        <v>8</v>
      </c>
      <c r="E380" s="30"/>
      <c r="F380" s="30"/>
      <c r="G380" s="28" t="s">
        <v>9</v>
      </c>
      <c r="H380" s="28"/>
      <c r="J380" s="28" t="s">
        <v>10</v>
      </c>
      <c r="K380" s="28"/>
      <c r="L380" s="28"/>
      <c r="M380" s="1" t="s">
        <v>11</v>
      </c>
      <c r="N380" s="28" t="s">
        <v>12</v>
      </c>
      <c r="O380" s="28" t="s">
        <v>13</v>
      </c>
      <c r="P380" s="28" t="s">
        <v>14</v>
      </c>
      <c r="Q380" s="28" t="s">
        <v>15</v>
      </c>
      <c r="R380" s="28"/>
      <c r="S380" s="30" t="s">
        <v>16</v>
      </c>
      <c r="T380" s="30"/>
      <c r="U380" s="30"/>
    </row>
    <row r="381" spans="1:22" ht="9.6" customHeight="1">
      <c r="A381" s="29"/>
      <c r="B381" s="29"/>
      <c r="G381" s="29"/>
      <c r="H381" s="29"/>
      <c r="J381" s="29"/>
      <c r="K381" s="29"/>
      <c r="L381" s="29"/>
      <c r="N381" s="29"/>
      <c r="O381" s="29"/>
      <c r="P381" s="29"/>
      <c r="Q381" s="29"/>
      <c r="R381" s="29"/>
    </row>
    <row r="382" spans="1:22" ht="3.6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</row>
    <row r="383" spans="1:22" ht="7.9" customHeight="1"/>
    <row r="384" spans="1:22" ht="2.4500000000000002" customHeight="1"/>
    <row r="385" spans="1:24" s="2" customFormat="1" ht="13.9" customHeight="1">
      <c r="A385" s="31" t="s">
        <v>17</v>
      </c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</row>
    <row r="386" spans="1:24" s="2" customFormat="1" ht="2.4500000000000002" customHeight="1"/>
    <row r="387" spans="1:24" ht="13.9" customHeight="1">
      <c r="B387" s="27" t="s">
        <v>127</v>
      </c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</row>
    <row r="388" spans="1:24" ht="10.15" customHeight="1">
      <c r="A388" s="22">
        <v>126</v>
      </c>
      <c r="B388" s="22"/>
      <c r="D388" s="23" t="s">
        <v>140</v>
      </c>
      <c r="E388" s="23"/>
      <c r="F388" s="23"/>
      <c r="G388" s="24">
        <v>40452</v>
      </c>
      <c r="H388" s="24"/>
      <c r="J388" s="23" t="s">
        <v>20</v>
      </c>
      <c r="K388" s="23"/>
      <c r="L388" s="23"/>
      <c r="M388" s="4">
        <v>5</v>
      </c>
      <c r="N388" s="5">
        <v>400</v>
      </c>
      <c r="O388" s="5">
        <v>400</v>
      </c>
      <c r="P388" s="5">
        <v>0</v>
      </c>
      <c r="Q388" s="25">
        <v>400</v>
      </c>
      <c r="R388" s="25"/>
      <c r="S388" s="25">
        <v>0</v>
      </c>
      <c r="T388" s="25"/>
      <c r="U388" s="25"/>
    </row>
    <row r="389" spans="1:24" ht="1.1499999999999999" customHeight="1"/>
    <row r="390" spans="1:24" ht="10.15" customHeight="1">
      <c r="A390" s="22">
        <v>127</v>
      </c>
      <c r="B390" s="22"/>
      <c r="D390" s="23" t="s">
        <v>141</v>
      </c>
      <c r="E390" s="23"/>
      <c r="F390" s="23"/>
      <c r="G390" s="24">
        <v>40848</v>
      </c>
      <c r="H390" s="24"/>
      <c r="J390" s="23" t="s">
        <v>20</v>
      </c>
      <c r="K390" s="23"/>
      <c r="L390" s="23"/>
      <c r="M390" s="4">
        <v>5</v>
      </c>
      <c r="N390" s="5">
        <v>800.23</v>
      </c>
      <c r="O390" s="5">
        <v>800.23</v>
      </c>
      <c r="P390" s="5">
        <v>0</v>
      </c>
      <c r="Q390" s="25">
        <v>800.23</v>
      </c>
      <c r="R390" s="25"/>
      <c r="S390" s="25">
        <v>0</v>
      </c>
      <c r="T390" s="25"/>
      <c r="U390" s="25"/>
      <c r="X390" t="s">
        <v>234</v>
      </c>
    </row>
    <row r="391" spans="1:24" ht="1.9" customHeight="1"/>
    <row r="392" spans="1:24" ht="12" customHeight="1">
      <c r="A392" s="21" t="s">
        <v>142</v>
      </c>
      <c r="B392" s="21"/>
      <c r="C392" s="21"/>
      <c r="D392" s="21"/>
      <c r="E392" s="21"/>
      <c r="F392" s="21"/>
      <c r="G392" s="21"/>
      <c r="N392" s="6">
        <f>SUM(N349:N367)+SUM(N388:N390)</f>
        <v>8383.33</v>
      </c>
      <c r="O392" s="6">
        <f>SUM(O349:O367)+SUM(O388:O390)</f>
        <v>8383.33</v>
      </c>
      <c r="P392" s="6">
        <f t="array" ref="P392">SUM(P349:P367+SUM(P388:P390))</f>
        <v>0</v>
      </c>
      <c r="Q392" s="18">
        <f>SUM(Q349:R367)+SUM(Q388:R390)</f>
        <v>8383.33</v>
      </c>
      <c r="R392" s="18"/>
      <c r="S392" s="18">
        <f>+SUM(S349:U367)+SUM(S388:U390)</f>
        <v>0</v>
      </c>
      <c r="T392" s="18"/>
      <c r="U392" s="18"/>
    </row>
    <row r="393" spans="1:24" ht="13.9" customHeight="1">
      <c r="B393" s="21" t="s">
        <v>25</v>
      </c>
      <c r="C393" s="21"/>
      <c r="D393" s="21"/>
      <c r="E393" s="21"/>
      <c r="F393" s="21"/>
      <c r="G393" s="21"/>
      <c r="H393" s="21"/>
      <c r="N393" s="7">
        <v>0</v>
      </c>
      <c r="O393" s="7">
        <v>0</v>
      </c>
      <c r="P393" s="7">
        <v>0</v>
      </c>
      <c r="Q393" s="20">
        <v>0</v>
      </c>
      <c r="R393" s="20"/>
      <c r="S393" s="20">
        <v>0</v>
      </c>
      <c r="T393" s="20"/>
      <c r="U393" s="20"/>
    </row>
    <row r="394" spans="1:24" ht="9.6" customHeight="1">
      <c r="A394" s="21" t="s">
        <v>143</v>
      </c>
      <c r="B394" s="21"/>
      <c r="C394" s="21"/>
      <c r="D394" s="21"/>
      <c r="E394" s="21"/>
      <c r="F394" s="21"/>
      <c r="G394" s="21"/>
      <c r="N394" s="18">
        <f>++N392-N393</f>
        <v>8383.33</v>
      </c>
      <c r="O394" s="18">
        <f>++O392-O393</f>
        <v>8383.33</v>
      </c>
      <c r="P394" s="18">
        <f>++P392-P393</f>
        <v>0</v>
      </c>
      <c r="Q394" s="18">
        <f>+Q392-Q393</f>
        <v>8383.33</v>
      </c>
      <c r="R394" s="18"/>
      <c r="S394" s="18">
        <f>+S392-S393</f>
        <v>0</v>
      </c>
      <c r="T394" s="18"/>
      <c r="U394" s="18"/>
    </row>
    <row r="395" spans="1:24" ht="6" customHeight="1" thickBot="1">
      <c r="N395" s="19"/>
      <c r="O395" s="19"/>
      <c r="P395" s="19"/>
      <c r="Q395" s="19"/>
      <c r="R395" s="19"/>
      <c r="S395" s="19"/>
      <c r="T395" s="19"/>
      <c r="U395" s="19"/>
    </row>
    <row r="396" spans="1:24" ht="13.9" customHeight="1" thickTop="1">
      <c r="B396" s="27" t="s">
        <v>144</v>
      </c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</row>
    <row r="397" spans="1:24" ht="1.1499999999999999" customHeight="1"/>
    <row r="398" spans="1:24" ht="10.15" customHeight="1">
      <c r="A398" s="22">
        <v>28</v>
      </c>
      <c r="B398" s="22"/>
      <c r="D398" s="23" t="s">
        <v>145</v>
      </c>
      <c r="E398" s="23"/>
      <c r="F398" s="23"/>
      <c r="G398" s="24">
        <v>26299</v>
      </c>
      <c r="H398" s="24"/>
      <c r="J398" s="23" t="s">
        <v>20</v>
      </c>
      <c r="K398" s="23"/>
      <c r="L398" s="23"/>
      <c r="M398" s="4">
        <v>62.5</v>
      </c>
      <c r="N398" s="5">
        <v>395351.37</v>
      </c>
      <c r="O398" s="5">
        <v>267995.67</v>
      </c>
      <c r="P398" s="5">
        <v>6325.62</v>
      </c>
      <c r="Q398" s="25">
        <v>274321.28999999998</v>
      </c>
      <c r="R398" s="25"/>
      <c r="S398" s="25">
        <v>121030.08</v>
      </c>
      <c r="T398" s="25"/>
      <c r="U398" s="25"/>
    </row>
    <row r="399" spans="1:24" ht="1.1499999999999999" customHeight="1"/>
    <row r="400" spans="1:24" ht="10.15" customHeight="1">
      <c r="A400" s="22">
        <v>29</v>
      </c>
      <c r="B400" s="22"/>
      <c r="D400" s="23" t="s">
        <v>146</v>
      </c>
      <c r="E400" s="23"/>
      <c r="F400" s="23"/>
      <c r="G400" s="24">
        <v>34335</v>
      </c>
      <c r="H400" s="24"/>
      <c r="J400" s="23" t="s">
        <v>20</v>
      </c>
      <c r="K400" s="23"/>
      <c r="L400" s="23"/>
      <c r="M400" s="4">
        <v>62.5</v>
      </c>
      <c r="N400" s="5">
        <v>8036.85</v>
      </c>
      <c r="O400" s="5">
        <v>4645.37</v>
      </c>
      <c r="P400" s="5">
        <v>128.59</v>
      </c>
      <c r="Q400" s="25">
        <v>4773.96</v>
      </c>
      <c r="R400" s="25"/>
      <c r="S400" s="25">
        <v>3262.89</v>
      </c>
      <c r="T400" s="25"/>
      <c r="U400" s="25"/>
    </row>
    <row r="401" spans="1:21" ht="1.1499999999999999" customHeight="1"/>
    <row r="402" spans="1:21" ht="10.15" customHeight="1">
      <c r="A402" s="22">
        <v>30</v>
      </c>
      <c r="B402" s="22"/>
      <c r="D402" s="23" t="s">
        <v>147</v>
      </c>
      <c r="E402" s="23"/>
      <c r="F402" s="23"/>
      <c r="G402" s="24">
        <v>34700</v>
      </c>
      <c r="H402" s="24"/>
      <c r="J402" s="23" t="s">
        <v>20</v>
      </c>
      <c r="K402" s="23"/>
      <c r="L402" s="23"/>
      <c r="M402" s="4">
        <v>62.5</v>
      </c>
      <c r="N402" s="5">
        <v>4430.8999999999996</v>
      </c>
      <c r="O402" s="5">
        <v>2472.4499999999998</v>
      </c>
      <c r="P402" s="5">
        <v>70.89</v>
      </c>
      <c r="Q402" s="25">
        <v>2543.34</v>
      </c>
      <c r="R402" s="25"/>
      <c r="S402" s="25">
        <v>1887.56</v>
      </c>
      <c r="T402" s="25"/>
      <c r="U402" s="25"/>
    </row>
    <row r="403" spans="1:21" ht="10.15" customHeight="1">
      <c r="A403" s="22">
        <v>31</v>
      </c>
      <c r="B403" s="22"/>
      <c r="D403" s="23" t="s">
        <v>148</v>
      </c>
      <c r="E403" s="23"/>
      <c r="F403" s="23"/>
      <c r="G403" s="24">
        <v>34700</v>
      </c>
      <c r="H403" s="24"/>
      <c r="J403" s="23" t="s">
        <v>20</v>
      </c>
      <c r="K403" s="23"/>
      <c r="L403" s="23"/>
      <c r="M403" s="4">
        <v>62.5</v>
      </c>
      <c r="N403" s="5">
        <v>3430.81</v>
      </c>
      <c r="O403" s="5">
        <v>1914.45</v>
      </c>
      <c r="P403" s="5">
        <v>54.89</v>
      </c>
      <c r="Q403" s="25">
        <v>1969.3400000000001</v>
      </c>
      <c r="R403" s="25"/>
      <c r="S403" s="25">
        <v>1461.47</v>
      </c>
      <c r="T403" s="25"/>
      <c r="U403" s="25"/>
    </row>
    <row r="404" spans="1:21" ht="1.1499999999999999" customHeight="1"/>
    <row r="405" spans="1:21" ht="10.15" customHeight="1">
      <c r="A405" s="22">
        <v>32</v>
      </c>
      <c r="B405" s="22"/>
      <c r="D405" s="23" t="s">
        <v>149</v>
      </c>
      <c r="E405" s="23"/>
      <c r="F405" s="23"/>
      <c r="G405" s="24">
        <v>35065</v>
      </c>
      <c r="H405" s="24"/>
      <c r="J405" s="23" t="s">
        <v>20</v>
      </c>
      <c r="K405" s="23"/>
      <c r="L405" s="23"/>
      <c r="M405" s="4">
        <v>62.5</v>
      </c>
      <c r="N405" s="5">
        <v>2289.73</v>
      </c>
      <c r="O405" s="5">
        <v>1231.82</v>
      </c>
      <c r="P405" s="5">
        <v>36.64</v>
      </c>
      <c r="Q405" s="25">
        <v>1268.46</v>
      </c>
      <c r="R405" s="25"/>
      <c r="S405" s="25">
        <v>1021.27</v>
      </c>
      <c r="T405" s="25"/>
      <c r="U405" s="25"/>
    </row>
    <row r="406" spans="1:21" ht="1.1499999999999999" customHeight="1"/>
    <row r="407" spans="1:21" ht="10.15" customHeight="1">
      <c r="A407" s="22">
        <v>33</v>
      </c>
      <c r="B407" s="22"/>
      <c r="D407" s="23" t="s">
        <v>150</v>
      </c>
      <c r="E407" s="23"/>
      <c r="F407" s="23"/>
      <c r="G407" s="24">
        <v>35431</v>
      </c>
      <c r="H407" s="24"/>
      <c r="J407" s="23" t="s">
        <v>20</v>
      </c>
      <c r="K407" s="23"/>
      <c r="L407" s="23"/>
      <c r="M407" s="4">
        <v>62.5</v>
      </c>
      <c r="N407" s="5">
        <v>2898</v>
      </c>
      <c r="O407" s="5">
        <v>1501.18</v>
      </c>
      <c r="P407" s="5">
        <v>46.37</v>
      </c>
      <c r="Q407" s="25">
        <v>1547.55</v>
      </c>
      <c r="R407" s="25"/>
      <c r="S407" s="25">
        <v>1350.45</v>
      </c>
      <c r="T407" s="25"/>
      <c r="U407" s="25"/>
    </row>
    <row r="408" spans="1:21" ht="1.1499999999999999" customHeight="1"/>
    <row r="409" spans="1:21" ht="10.15" customHeight="1">
      <c r="A409" s="22">
        <v>34</v>
      </c>
      <c r="B409" s="22"/>
      <c r="D409" s="23" t="s">
        <v>151</v>
      </c>
      <c r="E409" s="23"/>
      <c r="F409" s="23"/>
      <c r="G409" s="24">
        <v>36161</v>
      </c>
      <c r="H409" s="24"/>
      <c r="J409" s="23" t="s">
        <v>20</v>
      </c>
      <c r="K409" s="23"/>
      <c r="L409" s="23"/>
      <c r="M409" s="4">
        <v>62.5</v>
      </c>
      <c r="N409" s="5">
        <v>5094.78</v>
      </c>
      <c r="O409" s="5">
        <v>2435.41</v>
      </c>
      <c r="P409" s="5">
        <v>81.52</v>
      </c>
      <c r="Q409" s="25">
        <v>2516.9299999999998</v>
      </c>
      <c r="R409" s="25"/>
      <c r="S409" s="25">
        <v>2577.85</v>
      </c>
      <c r="T409" s="25"/>
      <c r="U409" s="25"/>
    </row>
    <row r="410" spans="1:21" ht="1.1499999999999999" customHeight="1"/>
    <row r="411" spans="1:21" ht="10.15" customHeight="1">
      <c r="A411" s="22">
        <v>35</v>
      </c>
      <c r="B411" s="22"/>
      <c r="D411" s="23" t="s">
        <v>152</v>
      </c>
      <c r="E411" s="23"/>
      <c r="F411" s="23"/>
      <c r="G411" s="24">
        <v>36526</v>
      </c>
      <c r="H411" s="24"/>
      <c r="J411" s="23" t="s">
        <v>20</v>
      </c>
      <c r="K411" s="23"/>
      <c r="L411" s="23"/>
      <c r="M411" s="4">
        <v>62.5</v>
      </c>
      <c r="N411" s="5">
        <v>7027.4800000000005</v>
      </c>
      <c r="O411" s="5">
        <v>3218.59</v>
      </c>
      <c r="P411" s="5">
        <v>112.44</v>
      </c>
      <c r="Q411" s="25">
        <v>3331.03</v>
      </c>
      <c r="R411" s="25"/>
      <c r="S411" s="25">
        <v>3696.4500000000003</v>
      </c>
      <c r="T411" s="25"/>
      <c r="U411" s="25"/>
    </row>
    <row r="412" spans="1:21" ht="1.1499999999999999" customHeight="1"/>
    <row r="413" spans="1:21" ht="10.15" customHeight="1">
      <c r="A413" s="22">
        <v>36</v>
      </c>
      <c r="B413" s="22"/>
      <c r="D413" s="23" t="s">
        <v>153</v>
      </c>
      <c r="E413" s="23"/>
      <c r="F413" s="23"/>
      <c r="G413" s="24">
        <v>36892</v>
      </c>
      <c r="H413" s="24"/>
      <c r="J413" s="23" t="s">
        <v>20</v>
      </c>
      <c r="K413" s="23"/>
      <c r="L413" s="23"/>
      <c r="M413" s="4">
        <v>62.5</v>
      </c>
      <c r="N413" s="5">
        <v>5200</v>
      </c>
      <c r="O413" s="5">
        <v>2277.6</v>
      </c>
      <c r="P413" s="5">
        <v>83.2</v>
      </c>
      <c r="Q413" s="25">
        <v>2360.8000000000002</v>
      </c>
      <c r="R413" s="25"/>
      <c r="S413" s="25">
        <v>2839.2000000000003</v>
      </c>
      <c r="T413" s="25"/>
      <c r="U413" s="25"/>
    </row>
    <row r="414" spans="1:21" ht="10.15" customHeight="1">
      <c r="A414" s="22">
        <v>37</v>
      </c>
      <c r="B414" s="22"/>
      <c r="D414" s="23" t="s">
        <v>153</v>
      </c>
      <c r="E414" s="23"/>
      <c r="F414" s="23"/>
      <c r="G414" s="24">
        <v>36892</v>
      </c>
      <c r="H414" s="24"/>
      <c r="J414" s="23" t="s">
        <v>20</v>
      </c>
      <c r="K414" s="23"/>
      <c r="L414" s="23"/>
      <c r="M414" s="4">
        <v>62.5</v>
      </c>
      <c r="N414" s="5">
        <v>8887.57</v>
      </c>
      <c r="O414" s="5">
        <v>3892.73</v>
      </c>
      <c r="P414" s="5">
        <v>142.19999999999999</v>
      </c>
      <c r="Q414" s="25">
        <v>4034.9300000000003</v>
      </c>
      <c r="R414" s="25"/>
      <c r="S414" s="25">
        <v>4852.6400000000003</v>
      </c>
      <c r="T414" s="25"/>
      <c r="U414" s="25"/>
    </row>
    <row r="415" spans="1:21" ht="1.1499999999999999" customHeight="1"/>
    <row r="416" spans="1:21" ht="10.15" customHeight="1">
      <c r="A416" s="22">
        <v>38</v>
      </c>
      <c r="B416" s="22"/>
      <c r="D416" s="23" t="s">
        <v>154</v>
      </c>
      <c r="E416" s="23"/>
      <c r="F416" s="23"/>
      <c r="G416" s="24">
        <v>37987</v>
      </c>
      <c r="H416" s="24"/>
      <c r="J416" s="23" t="s">
        <v>20</v>
      </c>
      <c r="K416" s="23"/>
      <c r="L416" s="23"/>
      <c r="M416" s="4">
        <v>62.5</v>
      </c>
      <c r="N416" s="5">
        <v>9757.9699999999993</v>
      </c>
      <c r="O416" s="5">
        <v>3688.54</v>
      </c>
      <c r="P416" s="5">
        <v>156.13</v>
      </c>
      <c r="Q416" s="25">
        <v>3844.67</v>
      </c>
      <c r="R416" s="25"/>
      <c r="S416" s="25">
        <v>5913.3</v>
      </c>
      <c r="T416" s="25"/>
      <c r="U416" s="25"/>
    </row>
    <row r="417" spans="1:21" ht="1.1499999999999999" customHeight="1"/>
    <row r="418" spans="1:21" ht="10.15" customHeight="1">
      <c r="A418" s="22">
        <v>39</v>
      </c>
      <c r="B418" s="22"/>
      <c r="D418" s="23" t="s">
        <v>155</v>
      </c>
      <c r="E418" s="23"/>
      <c r="F418" s="23"/>
      <c r="G418" s="24">
        <v>38353</v>
      </c>
      <c r="H418" s="24"/>
      <c r="J418" s="23" t="s">
        <v>20</v>
      </c>
      <c r="K418" s="23"/>
      <c r="L418" s="23"/>
      <c r="M418" s="4">
        <v>62.5</v>
      </c>
      <c r="N418" s="5">
        <v>2800</v>
      </c>
      <c r="O418" s="5">
        <v>946.4</v>
      </c>
      <c r="P418" s="5">
        <v>44.800000000000004</v>
      </c>
      <c r="Q418" s="25">
        <v>991.2</v>
      </c>
      <c r="R418" s="25"/>
      <c r="S418" s="25">
        <v>1808.8</v>
      </c>
      <c r="T418" s="25"/>
      <c r="U418" s="25"/>
    </row>
    <row r="419" spans="1:21" ht="1.1499999999999999" customHeight="1"/>
    <row r="420" spans="1:21" ht="10.15" customHeight="1">
      <c r="A420" s="22">
        <v>40</v>
      </c>
      <c r="B420" s="22"/>
      <c r="D420" s="23" t="s">
        <v>156</v>
      </c>
      <c r="E420" s="23"/>
      <c r="F420" s="23"/>
      <c r="G420" s="24">
        <v>38718</v>
      </c>
      <c r="H420" s="24"/>
      <c r="J420" s="23" t="s">
        <v>20</v>
      </c>
      <c r="K420" s="23"/>
      <c r="L420" s="23"/>
      <c r="M420" s="4">
        <v>62.5</v>
      </c>
      <c r="N420" s="5">
        <v>7539.03</v>
      </c>
      <c r="O420" s="5">
        <v>2548.15</v>
      </c>
      <c r="P420" s="5">
        <v>120.62</v>
      </c>
      <c r="Q420" s="25">
        <v>2668.77</v>
      </c>
      <c r="R420" s="25"/>
      <c r="S420" s="25">
        <v>4870.26</v>
      </c>
      <c r="T420" s="25"/>
      <c r="U420" s="25"/>
    </row>
    <row r="421" spans="1:21" ht="10.15" customHeight="1">
      <c r="A421" s="22">
        <v>41</v>
      </c>
      <c r="B421" s="22"/>
      <c r="D421" s="23" t="s">
        <v>157</v>
      </c>
      <c r="E421" s="23"/>
      <c r="F421" s="23"/>
      <c r="G421" s="24">
        <v>38718</v>
      </c>
      <c r="H421" s="24"/>
      <c r="J421" s="23" t="s">
        <v>20</v>
      </c>
      <c r="K421" s="23"/>
      <c r="L421" s="23"/>
      <c r="M421" s="4">
        <v>62.5</v>
      </c>
      <c r="N421" s="5">
        <v>4431.8</v>
      </c>
      <c r="O421" s="5">
        <v>1498</v>
      </c>
      <c r="P421" s="5">
        <v>70.91</v>
      </c>
      <c r="Q421" s="25">
        <v>1568.91</v>
      </c>
      <c r="R421" s="25"/>
      <c r="S421" s="25">
        <v>2862.89</v>
      </c>
      <c r="T421" s="25"/>
      <c r="U421" s="25"/>
    </row>
    <row r="422" spans="1:21" ht="10.15" customHeight="1">
      <c r="A422" s="22">
        <v>42</v>
      </c>
      <c r="B422" s="22"/>
      <c r="D422" s="23" t="s">
        <v>158</v>
      </c>
      <c r="E422" s="23"/>
      <c r="F422" s="23"/>
      <c r="G422" s="24">
        <v>38718</v>
      </c>
      <c r="H422" s="24"/>
      <c r="J422" s="23" t="s">
        <v>20</v>
      </c>
      <c r="K422" s="23"/>
      <c r="L422" s="23"/>
      <c r="M422" s="4">
        <v>62.5</v>
      </c>
      <c r="N422" s="5">
        <v>1867.4</v>
      </c>
      <c r="O422" s="5">
        <v>631.13</v>
      </c>
      <c r="P422" s="5">
        <v>29.88</v>
      </c>
      <c r="Q422" s="25">
        <v>661.01</v>
      </c>
      <c r="R422" s="25"/>
      <c r="S422" s="25">
        <v>1206.3900000000001</v>
      </c>
      <c r="T422" s="25"/>
      <c r="U422" s="25"/>
    </row>
    <row r="423" spans="1:21" ht="10.15" customHeight="1">
      <c r="A423" s="22">
        <v>43</v>
      </c>
      <c r="B423" s="22"/>
      <c r="D423" s="23" t="s">
        <v>159</v>
      </c>
      <c r="E423" s="23"/>
      <c r="F423" s="23"/>
      <c r="G423" s="24">
        <v>38718</v>
      </c>
      <c r="H423" s="24"/>
      <c r="J423" s="23" t="s">
        <v>20</v>
      </c>
      <c r="K423" s="23"/>
      <c r="L423" s="23"/>
      <c r="M423" s="4">
        <v>62.5</v>
      </c>
      <c r="N423" s="5">
        <v>14329.33</v>
      </c>
      <c r="O423" s="5">
        <v>4843.25</v>
      </c>
      <c r="P423" s="5">
        <v>229.27</v>
      </c>
      <c r="Q423" s="25">
        <v>5072.5200000000004</v>
      </c>
      <c r="R423" s="25"/>
      <c r="S423" s="25">
        <v>9256.81</v>
      </c>
      <c r="T423" s="25"/>
      <c r="U423" s="25"/>
    </row>
    <row r="424" spans="1:21" ht="1.1499999999999999" customHeight="1"/>
    <row r="425" spans="1:21" ht="10.15" customHeight="1">
      <c r="A425" s="22">
        <v>44</v>
      </c>
      <c r="B425" s="22"/>
      <c r="D425" s="23" t="s">
        <v>160</v>
      </c>
      <c r="E425" s="23"/>
      <c r="F425" s="23"/>
      <c r="G425" s="24">
        <v>39083</v>
      </c>
      <c r="H425" s="24"/>
      <c r="J425" s="23" t="s">
        <v>20</v>
      </c>
      <c r="K425" s="23"/>
      <c r="L425" s="23"/>
      <c r="M425" s="4">
        <v>62.5</v>
      </c>
      <c r="N425" s="5">
        <v>9641.1</v>
      </c>
      <c r="O425" s="5">
        <v>3065.87</v>
      </c>
      <c r="P425" s="5">
        <v>154.26</v>
      </c>
      <c r="Q425" s="25">
        <v>3220.13</v>
      </c>
      <c r="R425" s="25"/>
      <c r="S425" s="25">
        <v>6420.97</v>
      </c>
      <c r="T425" s="25"/>
      <c r="U425" s="25"/>
    </row>
    <row r="426" spans="1:21" ht="1.1499999999999999" customHeight="1"/>
    <row r="427" spans="1:21" ht="10.15" customHeight="1">
      <c r="A427" s="22">
        <v>45</v>
      </c>
      <c r="B427" s="22"/>
      <c r="D427" s="23" t="s">
        <v>161</v>
      </c>
      <c r="E427" s="23"/>
      <c r="F427" s="23"/>
      <c r="G427" s="24">
        <v>39539</v>
      </c>
      <c r="H427" s="24"/>
      <c r="J427" s="23" t="s">
        <v>20</v>
      </c>
      <c r="K427" s="23"/>
      <c r="L427" s="23"/>
      <c r="M427" s="4">
        <v>62.5</v>
      </c>
      <c r="N427" s="5">
        <v>14351.91</v>
      </c>
      <c r="O427" s="5">
        <v>4276.88</v>
      </c>
      <c r="P427" s="5">
        <v>229.63</v>
      </c>
      <c r="Q427" s="25">
        <v>4506.51</v>
      </c>
      <c r="R427" s="25"/>
      <c r="S427" s="25">
        <v>9845.4</v>
      </c>
      <c r="T427" s="25"/>
      <c r="U427" s="25"/>
    </row>
    <row r="428" spans="1:21" ht="1.1499999999999999" customHeight="1"/>
    <row r="429" spans="1:21" ht="10.15" customHeight="1">
      <c r="A429" s="22">
        <v>46</v>
      </c>
      <c r="B429" s="22"/>
      <c r="D429" s="23" t="s">
        <v>147</v>
      </c>
      <c r="E429" s="23"/>
      <c r="F429" s="23"/>
      <c r="G429" s="24">
        <v>39873</v>
      </c>
      <c r="H429" s="24"/>
      <c r="J429" s="23" t="s">
        <v>20</v>
      </c>
      <c r="K429" s="23"/>
      <c r="L429" s="23"/>
      <c r="M429" s="4">
        <v>62.5</v>
      </c>
      <c r="N429" s="5">
        <v>6736.9400000000005</v>
      </c>
      <c r="O429" s="5">
        <v>1872.8700000000001</v>
      </c>
      <c r="P429" s="5">
        <v>107.79</v>
      </c>
      <c r="Q429" s="25">
        <v>1980.66</v>
      </c>
      <c r="R429" s="25"/>
      <c r="S429" s="25">
        <v>4756.28</v>
      </c>
      <c r="T429" s="25"/>
      <c r="U429" s="25"/>
    </row>
    <row r="430" spans="1:21" ht="1.1499999999999999" customHeight="1"/>
    <row r="431" spans="1:21" ht="10.15" customHeight="1">
      <c r="A431" s="22">
        <v>47</v>
      </c>
      <c r="B431" s="22"/>
      <c r="D431" s="23" t="s">
        <v>162</v>
      </c>
      <c r="E431" s="23"/>
      <c r="F431" s="23"/>
      <c r="G431" s="24">
        <v>39965</v>
      </c>
      <c r="H431" s="24"/>
      <c r="J431" s="23" t="s">
        <v>20</v>
      </c>
      <c r="K431" s="23"/>
      <c r="L431" s="23"/>
      <c r="M431" s="4">
        <v>62.5</v>
      </c>
      <c r="N431" s="5">
        <v>4437.29</v>
      </c>
      <c r="O431" s="5">
        <v>1233.6199999999999</v>
      </c>
      <c r="P431" s="5">
        <v>71</v>
      </c>
      <c r="Q431" s="25">
        <v>1304.6199999999999</v>
      </c>
      <c r="R431" s="25"/>
      <c r="S431" s="25">
        <v>3132.67</v>
      </c>
      <c r="T431" s="25"/>
      <c r="U431" s="25"/>
    </row>
    <row r="432" spans="1:21" ht="1.1499999999999999" customHeight="1"/>
    <row r="433" spans="1:21" ht="10.15" customHeight="1">
      <c r="A433" s="22">
        <v>48</v>
      </c>
      <c r="B433" s="22"/>
      <c r="D433" s="23" t="s">
        <v>163</v>
      </c>
      <c r="E433" s="23"/>
      <c r="F433" s="23"/>
      <c r="G433" s="24">
        <v>40087</v>
      </c>
      <c r="H433" s="24"/>
      <c r="J433" s="23" t="s">
        <v>20</v>
      </c>
      <c r="K433" s="23"/>
      <c r="L433" s="23"/>
      <c r="M433" s="4">
        <v>62.5</v>
      </c>
      <c r="N433" s="5">
        <v>6102.14</v>
      </c>
      <c r="O433" s="5">
        <v>1696.39</v>
      </c>
      <c r="P433" s="5">
        <v>97.63</v>
      </c>
      <c r="Q433" s="25">
        <v>1794.02</v>
      </c>
      <c r="R433" s="25"/>
      <c r="S433" s="25">
        <v>4308.12</v>
      </c>
      <c r="T433" s="25"/>
      <c r="U433" s="25"/>
    </row>
    <row r="434" spans="1:21" ht="1.1499999999999999" customHeight="1"/>
    <row r="435" spans="1:21" ht="10.15" customHeight="1">
      <c r="A435" s="22">
        <v>49</v>
      </c>
      <c r="B435" s="22"/>
      <c r="D435" s="23" t="s">
        <v>164</v>
      </c>
      <c r="E435" s="23"/>
      <c r="F435" s="23"/>
      <c r="G435" s="24">
        <v>40210</v>
      </c>
      <c r="H435" s="24"/>
      <c r="J435" s="23" t="s">
        <v>20</v>
      </c>
      <c r="K435" s="23"/>
      <c r="L435" s="23"/>
      <c r="M435" s="4">
        <v>62.5</v>
      </c>
      <c r="N435" s="5">
        <v>20537.75</v>
      </c>
      <c r="O435" s="5">
        <v>5298.74</v>
      </c>
      <c r="P435" s="5">
        <v>328.6</v>
      </c>
      <c r="Q435" s="25">
        <v>5627.34</v>
      </c>
      <c r="R435" s="25"/>
      <c r="S435" s="25">
        <v>14910.41</v>
      </c>
      <c r="T435" s="25"/>
      <c r="U435" s="25"/>
    </row>
    <row r="436" spans="1:21" ht="1.1499999999999999" customHeight="1"/>
    <row r="437" spans="1:21" ht="10.15" customHeight="1">
      <c r="A437" s="22">
        <v>51</v>
      </c>
      <c r="B437" s="22"/>
      <c r="D437" s="23" t="s">
        <v>165</v>
      </c>
      <c r="E437" s="23"/>
      <c r="F437" s="23"/>
      <c r="G437" s="24">
        <v>40422</v>
      </c>
      <c r="H437" s="24"/>
      <c r="J437" s="23" t="s">
        <v>20</v>
      </c>
      <c r="K437" s="23"/>
      <c r="L437" s="23"/>
      <c r="M437" s="4">
        <v>62.5</v>
      </c>
      <c r="N437" s="5">
        <v>284926.63</v>
      </c>
      <c r="O437" s="5">
        <v>73511.13</v>
      </c>
      <c r="P437" s="5">
        <v>4558.83</v>
      </c>
      <c r="Q437" s="25">
        <v>78069.960000000006</v>
      </c>
      <c r="R437" s="25"/>
      <c r="S437" s="25">
        <v>206856.67</v>
      </c>
      <c r="T437" s="25"/>
      <c r="U437" s="25"/>
    </row>
    <row r="438" spans="1:21" ht="1.1499999999999999" customHeight="1"/>
    <row r="439" spans="1:21" ht="10.15" customHeight="1">
      <c r="A439" s="22">
        <v>52</v>
      </c>
      <c r="B439" s="22"/>
      <c r="D439" s="23" t="s">
        <v>166</v>
      </c>
      <c r="E439" s="23"/>
      <c r="F439" s="23"/>
      <c r="G439" s="24">
        <v>40544</v>
      </c>
      <c r="H439" s="24"/>
      <c r="J439" s="23" t="s">
        <v>20</v>
      </c>
      <c r="K439" s="23"/>
      <c r="L439" s="23"/>
      <c r="M439" s="4">
        <v>62.5</v>
      </c>
      <c r="N439" s="5">
        <v>7922.85</v>
      </c>
      <c r="O439" s="5">
        <v>1885.69</v>
      </c>
      <c r="P439" s="5">
        <v>126.77</v>
      </c>
      <c r="Q439" s="25">
        <v>2012.46</v>
      </c>
      <c r="R439" s="25"/>
      <c r="S439" s="25">
        <v>5910.39</v>
      </c>
      <c r="T439" s="25"/>
      <c r="U439" s="25"/>
    </row>
    <row r="440" spans="1:21" ht="1.1499999999999999" customHeight="1"/>
    <row r="441" spans="1:21" ht="10.15" customHeight="1">
      <c r="A441" s="22">
        <v>50</v>
      </c>
      <c r="B441" s="22"/>
      <c r="D441" s="23" t="s">
        <v>148</v>
      </c>
      <c r="E441" s="23"/>
      <c r="F441" s="23"/>
      <c r="G441" s="24">
        <v>41518</v>
      </c>
      <c r="H441" s="24"/>
      <c r="J441" s="23" t="s">
        <v>20</v>
      </c>
      <c r="K441" s="23"/>
      <c r="L441" s="23"/>
      <c r="M441" s="4">
        <v>62.5</v>
      </c>
      <c r="N441" s="5">
        <v>19964.36</v>
      </c>
      <c r="O441" s="5">
        <v>5150.83</v>
      </c>
      <c r="P441" s="5">
        <v>319.43</v>
      </c>
      <c r="Q441" s="25">
        <v>5470.26</v>
      </c>
      <c r="R441" s="25"/>
      <c r="S441" s="25">
        <v>14494.1</v>
      </c>
      <c r="T441" s="25"/>
      <c r="U441" s="25"/>
    </row>
    <row r="442" spans="1:21" ht="1.1499999999999999" customHeight="1"/>
    <row r="443" spans="1:21" ht="10.15" customHeight="1">
      <c r="A443" s="22">
        <v>209</v>
      </c>
      <c r="B443" s="22"/>
      <c r="D443" s="23" t="s">
        <v>167</v>
      </c>
      <c r="E443" s="23"/>
      <c r="F443" s="23"/>
      <c r="G443" s="24">
        <v>45280</v>
      </c>
      <c r="H443" s="24"/>
      <c r="J443" s="23" t="s">
        <v>20</v>
      </c>
      <c r="K443" s="23"/>
      <c r="L443" s="23"/>
      <c r="M443" s="4">
        <v>62.5</v>
      </c>
      <c r="N443" s="5">
        <v>5270</v>
      </c>
      <c r="O443" s="5">
        <v>84.320000000000007</v>
      </c>
      <c r="P443" s="5">
        <v>84.320000000000007</v>
      </c>
      <c r="Q443" s="25">
        <v>168.64000000000001</v>
      </c>
      <c r="R443" s="25"/>
      <c r="S443" s="25">
        <v>5101.3599999999997</v>
      </c>
      <c r="T443" s="25"/>
      <c r="U443" s="25"/>
    </row>
    <row r="444" spans="1:21" ht="1.1499999999999999" customHeight="1"/>
    <row r="445" spans="1:21" ht="10.15" customHeight="1">
      <c r="A445" s="22">
        <v>212</v>
      </c>
      <c r="B445" s="22"/>
      <c r="D445" s="23" t="s">
        <v>168</v>
      </c>
      <c r="E445" s="23"/>
      <c r="F445" s="23"/>
      <c r="G445" s="24">
        <v>45838</v>
      </c>
      <c r="H445" s="24"/>
      <c r="J445" s="23" t="s">
        <v>20</v>
      </c>
      <c r="K445" s="23"/>
      <c r="L445" s="23"/>
      <c r="M445" s="4">
        <v>62.5</v>
      </c>
      <c r="N445" s="5">
        <v>11757.72</v>
      </c>
      <c r="O445" s="5">
        <v>0</v>
      </c>
      <c r="P445" s="5">
        <v>94.06</v>
      </c>
      <c r="Q445" s="25">
        <v>94.06</v>
      </c>
      <c r="R445" s="25"/>
      <c r="S445" s="25">
        <v>11663.66</v>
      </c>
      <c r="T445" s="25"/>
      <c r="U445" s="25"/>
    </row>
    <row r="446" spans="1:21" ht="1.9" customHeight="1"/>
    <row r="447" spans="1:21" ht="12" customHeight="1">
      <c r="A447" s="21" t="s">
        <v>169</v>
      </c>
      <c r="B447" s="21"/>
      <c r="C447" s="21"/>
      <c r="D447" s="21"/>
      <c r="E447" s="21"/>
      <c r="F447" s="21"/>
      <c r="G447" s="21"/>
      <c r="N447" s="6">
        <f>SUM(N398:N445)</f>
        <v>875021.70999999985</v>
      </c>
      <c r="O447" s="6">
        <f>SUM(O398:O445)</f>
        <v>403817.08</v>
      </c>
      <c r="P447" s="6">
        <f>SUM(P398:P445)</f>
        <v>13906.29</v>
      </c>
      <c r="Q447" s="18">
        <f>SUM(Q398:R445)</f>
        <v>417723.37000000017</v>
      </c>
      <c r="R447" s="18"/>
      <c r="S447" s="18">
        <f>SUM(S398:U445)</f>
        <v>457298.34</v>
      </c>
      <c r="T447" s="18"/>
      <c r="U447" s="18"/>
    </row>
    <row r="448" spans="1:21" ht="13.9" customHeight="1">
      <c r="B448" s="21" t="s">
        <v>25</v>
      </c>
      <c r="C448" s="21"/>
      <c r="D448" s="21"/>
      <c r="E448" s="21"/>
      <c r="F448" s="21"/>
      <c r="G448" s="21"/>
      <c r="H448" s="21"/>
      <c r="N448" s="7">
        <v>0</v>
      </c>
      <c r="O448" s="7">
        <v>0</v>
      </c>
      <c r="P448" s="7">
        <v>0</v>
      </c>
      <c r="Q448" s="20">
        <v>0</v>
      </c>
      <c r="R448" s="20"/>
      <c r="S448" s="20">
        <v>0</v>
      </c>
      <c r="T448" s="20"/>
      <c r="U448" s="20"/>
    </row>
    <row r="449" spans="1:23" ht="9.6" customHeight="1">
      <c r="A449" s="21" t="s">
        <v>170</v>
      </c>
      <c r="B449" s="21"/>
      <c r="C449" s="21"/>
      <c r="D449" s="21"/>
      <c r="E449" s="21"/>
      <c r="F449" s="21"/>
      <c r="G449" s="21"/>
      <c r="N449" s="18">
        <f>+N447-N448</f>
        <v>875021.70999999985</v>
      </c>
      <c r="O449" s="18">
        <f>+O447-O448</f>
        <v>403817.08</v>
      </c>
      <c r="P449" s="18">
        <f>+P447-P448</f>
        <v>13906.29</v>
      </c>
      <c r="Q449" s="18">
        <f>+Q447-Q448</f>
        <v>417723.37000000017</v>
      </c>
      <c r="R449" s="18"/>
      <c r="S449" s="18">
        <f>+S447-S448</f>
        <v>457298.34</v>
      </c>
      <c r="T449" s="18"/>
      <c r="U449" s="18"/>
    </row>
    <row r="450" spans="1:23" ht="6" customHeight="1" thickBot="1">
      <c r="N450" s="19"/>
      <c r="O450" s="19"/>
      <c r="P450" s="19"/>
      <c r="Q450" s="19"/>
      <c r="R450" s="19"/>
      <c r="S450" s="19"/>
      <c r="T450" s="19"/>
      <c r="U450" s="19"/>
    </row>
    <row r="451" spans="1:23" ht="13.9" customHeight="1" thickTop="1">
      <c r="B451" s="27" t="s">
        <v>171</v>
      </c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</row>
    <row r="452" spans="1:23" ht="1.1499999999999999" customHeight="1"/>
    <row r="453" spans="1:23" ht="10.15" customHeight="1">
      <c r="A453" s="22">
        <v>99</v>
      </c>
      <c r="B453" s="22"/>
      <c r="D453" s="23" t="s">
        <v>172</v>
      </c>
      <c r="E453" s="23"/>
      <c r="F453" s="23"/>
      <c r="G453" s="24">
        <v>40817</v>
      </c>
      <c r="H453" s="24"/>
      <c r="J453" s="23" t="s">
        <v>20</v>
      </c>
      <c r="K453" s="23"/>
      <c r="L453" s="23"/>
      <c r="M453" s="4">
        <v>5</v>
      </c>
      <c r="N453" s="5">
        <v>18513</v>
      </c>
      <c r="O453" s="5">
        <v>18513</v>
      </c>
      <c r="P453" s="5">
        <v>0</v>
      </c>
      <c r="Q453" s="25">
        <v>18513</v>
      </c>
      <c r="R453" s="25"/>
      <c r="S453" s="25">
        <v>0</v>
      </c>
      <c r="T453" s="25"/>
      <c r="U453" s="25"/>
    </row>
    <row r="454" spans="1:23" ht="1.1499999999999999" customHeight="1"/>
    <row r="455" spans="1:23" ht="10.15" customHeight="1">
      <c r="A455" s="22">
        <v>140</v>
      </c>
      <c r="B455" s="22"/>
      <c r="D455" s="23" t="s">
        <v>173</v>
      </c>
      <c r="E455" s="23"/>
      <c r="F455" s="23"/>
      <c r="G455" s="24">
        <v>42248</v>
      </c>
      <c r="H455" s="24"/>
      <c r="J455" s="23" t="s">
        <v>20</v>
      </c>
      <c r="K455" s="23"/>
      <c r="L455" s="23"/>
      <c r="M455" s="4">
        <v>7</v>
      </c>
      <c r="N455" s="5">
        <v>8000</v>
      </c>
      <c r="O455" s="5">
        <v>8000</v>
      </c>
      <c r="P455" s="5">
        <v>0</v>
      </c>
      <c r="Q455" s="25">
        <v>8000</v>
      </c>
      <c r="R455" s="25"/>
      <c r="S455" s="25">
        <v>0</v>
      </c>
      <c r="T455" s="25"/>
      <c r="U455" s="25"/>
    </row>
    <row r="456" spans="1:23" ht="1.9" customHeight="1"/>
    <row r="457" spans="1:23" ht="12" customHeight="1">
      <c r="A457" s="21" t="s">
        <v>174</v>
      </c>
      <c r="B457" s="21"/>
      <c r="C457" s="21"/>
      <c r="D457" s="21"/>
      <c r="E457" s="21"/>
      <c r="F457" s="21"/>
      <c r="G457" s="21"/>
      <c r="N457" s="6">
        <f>SUM(N453:N455)</f>
        <v>26513</v>
      </c>
      <c r="O457" s="6">
        <f>SUM(O453:O455)</f>
        <v>26513</v>
      </c>
      <c r="P457" s="6">
        <f>SUM(P453:P455)</f>
        <v>0</v>
      </c>
      <c r="Q457" s="18">
        <f>SUM(Q453:R455)</f>
        <v>26513</v>
      </c>
      <c r="R457" s="18"/>
      <c r="S457" s="18">
        <f>SUM(S453:U456)</f>
        <v>0</v>
      </c>
      <c r="T457" s="18"/>
      <c r="U457" s="18"/>
    </row>
    <row r="458" spans="1:23" ht="13.9" customHeight="1">
      <c r="B458" s="21" t="s">
        <v>25</v>
      </c>
      <c r="C458" s="21"/>
      <c r="D458" s="21"/>
      <c r="E458" s="21"/>
      <c r="F458" s="21"/>
      <c r="G458" s="21"/>
      <c r="H458" s="21"/>
      <c r="N458" s="7">
        <v>0</v>
      </c>
      <c r="O458" s="7">
        <v>0</v>
      </c>
      <c r="P458" s="7">
        <v>0</v>
      </c>
      <c r="Q458" s="20">
        <v>0</v>
      </c>
      <c r="R458" s="20"/>
      <c r="S458" s="20">
        <v>0</v>
      </c>
      <c r="T458" s="20"/>
      <c r="U458" s="20"/>
    </row>
    <row r="459" spans="1:23" ht="9.6" customHeight="1">
      <c r="A459" s="21" t="s">
        <v>175</v>
      </c>
      <c r="B459" s="21"/>
      <c r="C459" s="21"/>
      <c r="D459" s="21"/>
      <c r="E459" s="21"/>
      <c r="F459" s="21"/>
      <c r="G459" s="21"/>
      <c r="N459" s="18">
        <f>+N457-N458</f>
        <v>26513</v>
      </c>
      <c r="O459" s="18">
        <f>+O457-O458</f>
        <v>26513</v>
      </c>
      <c r="P459" s="18">
        <f>+P457-P458</f>
        <v>0</v>
      </c>
      <c r="Q459" s="18">
        <f>+Q457-Q458</f>
        <v>26513</v>
      </c>
      <c r="R459" s="18"/>
      <c r="S459" s="18">
        <f>+S457-S458</f>
        <v>0</v>
      </c>
      <c r="T459" s="18"/>
      <c r="U459" s="18"/>
    </row>
    <row r="460" spans="1:23" ht="6" customHeight="1" thickBot="1">
      <c r="N460" s="19"/>
      <c r="O460" s="19"/>
      <c r="P460" s="19"/>
      <c r="Q460" s="19"/>
      <c r="R460" s="19"/>
      <c r="S460" s="19"/>
      <c r="T460" s="19"/>
      <c r="U460" s="19"/>
    </row>
    <row r="461" spans="1:23" ht="4.1500000000000004" customHeight="1" thickTop="1"/>
    <row r="462" spans="1:23" ht="7.1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</row>
    <row r="463" spans="1:23" ht="19.149999999999999" customHeight="1">
      <c r="L463" s="14" t="s">
        <v>176</v>
      </c>
      <c r="M463" s="14"/>
      <c r="N463" s="14"/>
      <c r="O463" s="14"/>
      <c r="P463" s="14"/>
    </row>
    <row r="464" spans="1:23" ht="11.45" customHeight="1">
      <c r="A464" s="32" t="s">
        <v>0</v>
      </c>
      <c r="B464" s="32"/>
      <c r="C464" s="32"/>
      <c r="D464" s="32"/>
      <c r="F464" s="34" t="s">
        <v>1</v>
      </c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U464" s="35">
        <v>46227</v>
      </c>
      <c r="V464" s="35"/>
    </row>
    <row r="465" spans="1:22" ht="9.6" customHeight="1">
      <c r="A465" s="32" t="s">
        <v>2</v>
      </c>
      <c r="B465" s="32"/>
      <c r="C465" s="32"/>
      <c r="D465" s="32"/>
      <c r="F465" s="36" t="s">
        <v>3</v>
      </c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U465" s="37">
        <v>0.57821759259259253</v>
      </c>
      <c r="V465" s="37"/>
    </row>
    <row r="466" spans="1:22" ht="6.6" customHeight="1"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U466" s="37"/>
      <c r="V466" s="37"/>
    </row>
    <row r="467" spans="1:22" ht="1.1499999999999999" customHeight="1"/>
    <row r="468" spans="1:22" ht="11.45" customHeight="1">
      <c r="A468" s="32" t="s">
        <v>4</v>
      </c>
      <c r="B468" s="32"/>
      <c r="C468" s="32"/>
      <c r="D468" s="32"/>
      <c r="F468" s="33" t="s">
        <v>5</v>
      </c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</row>
    <row r="469" spans="1:22" ht="2.4500000000000002" customHeight="1"/>
    <row r="470" spans="1:22" ht="11.45" customHeight="1">
      <c r="F470" s="33" t="s">
        <v>2</v>
      </c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</row>
    <row r="471" spans="1:22" ht="5.4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</row>
    <row r="472" spans="1:22" ht="9.6" customHeight="1">
      <c r="A472" s="28" t="s">
        <v>6</v>
      </c>
      <c r="B472" s="28"/>
      <c r="C472" s="1" t="s">
        <v>7</v>
      </c>
      <c r="D472" s="30" t="s">
        <v>8</v>
      </c>
      <c r="E472" s="30"/>
      <c r="F472" s="30"/>
      <c r="G472" s="28" t="s">
        <v>9</v>
      </c>
      <c r="H472" s="28"/>
      <c r="J472" s="28" t="s">
        <v>10</v>
      </c>
      <c r="K472" s="28"/>
      <c r="L472" s="28"/>
      <c r="M472" s="1" t="s">
        <v>11</v>
      </c>
      <c r="N472" s="28" t="s">
        <v>12</v>
      </c>
      <c r="O472" s="28" t="s">
        <v>13</v>
      </c>
      <c r="P472" s="28" t="s">
        <v>14</v>
      </c>
      <c r="Q472" s="28" t="s">
        <v>15</v>
      </c>
      <c r="R472" s="28"/>
      <c r="S472" s="30" t="s">
        <v>16</v>
      </c>
      <c r="T472" s="30"/>
      <c r="U472" s="30"/>
    </row>
    <row r="473" spans="1:22" ht="9.6" customHeight="1">
      <c r="A473" s="29"/>
      <c r="B473" s="29"/>
      <c r="G473" s="29"/>
      <c r="H473" s="29"/>
      <c r="J473" s="29"/>
      <c r="K473" s="29"/>
      <c r="L473" s="29"/>
      <c r="N473" s="29"/>
      <c r="O473" s="29"/>
      <c r="P473" s="29"/>
      <c r="Q473" s="29"/>
      <c r="R473" s="29"/>
    </row>
    <row r="474" spans="1:22" ht="3.6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</row>
    <row r="475" spans="1:22" ht="7.9" customHeight="1"/>
    <row r="476" spans="1:22" ht="1.9" customHeight="1"/>
    <row r="477" spans="1:22" ht="12" customHeight="1">
      <c r="A477" s="17" t="s">
        <v>177</v>
      </c>
      <c r="B477" s="17"/>
      <c r="C477" s="17"/>
      <c r="D477" s="17"/>
      <c r="E477" s="17"/>
      <c r="F477" s="17"/>
      <c r="G477" s="17"/>
      <c r="N477" s="6">
        <f>+N457+N447+N392+N343+N322++N267+N259+N233++N209+N84+N66+N58+N42+N28</f>
        <v>2692320.1399999997</v>
      </c>
      <c r="O477" s="6">
        <f>+O457+O447+O392+O343+O322++O267+O259+O233++O209+O84+O66+O58+O42+O28</f>
        <v>1259178.72</v>
      </c>
      <c r="P477" s="6">
        <f>+P457+P447+P392+P343+P322++P267+P259+P233++P209+P84+P66+P58+P42+P28</f>
        <v>67416.319999999992</v>
      </c>
      <c r="Q477" s="18">
        <f>+Q457+Q447+Q392+Q343+Q322+Q267+Q259+Q233+Q209+Q66+Q58+Q42+Q28</f>
        <v>1326595.0400000003</v>
      </c>
      <c r="R477" s="18"/>
      <c r="S477" s="18">
        <f>+N477-Q477</f>
        <v>1365725.0999999994</v>
      </c>
      <c r="T477" s="18"/>
      <c r="U477" s="18"/>
    </row>
    <row r="478" spans="1:22" ht="13.9" customHeight="1">
      <c r="B478" s="17" t="s">
        <v>25</v>
      </c>
      <c r="C478" s="17"/>
      <c r="D478" s="17"/>
      <c r="E478" s="17"/>
      <c r="F478" s="17"/>
      <c r="G478" s="17"/>
      <c r="H478" s="17"/>
      <c r="N478" s="7">
        <v>8609.7199999999993</v>
      </c>
      <c r="O478" s="7">
        <v>8609.7199999999993</v>
      </c>
      <c r="P478" s="7">
        <v>0</v>
      </c>
      <c r="Q478" s="20">
        <v>8609.7199999999993</v>
      </c>
      <c r="R478" s="20"/>
      <c r="S478" s="20">
        <v>0</v>
      </c>
      <c r="T478" s="20"/>
      <c r="U478" s="20"/>
    </row>
    <row r="479" spans="1:22" ht="9.6" customHeight="1">
      <c r="A479" s="17" t="s">
        <v>178</v>
      </c>
      <c r="B479" s="17"/>
      <c r="C479" s="17"/>
      <c r="D479" s="17"/>
      <c r="E479" s="17"/>
      <c r="F479" s="17"/>
      <c r="G479" s="17"/>
      <c r="N479" s="18">
        <f>+N477-N478</f>
        <v>2683710.4199999995</v>
      </c>
      <c r="O479" s="18">
        <f>+O477-O478</f>
        <v>1250569</v>
      </c>
      <c r="P479" s="18">
        <f>+P477-P478</f>
        <v>67416.319999999992</v>
      </c>
      <c r="Q479" s="18">
        <f>+Q477-Q478</f>
        <v>1317985.3200000003</v>
      </c>
      <c r="R479" s="18"/>
      <c r="S479" s="18">
        <f>+S477-S478</f>
        <v>1365725.0999999994</v>
      </c>
      <c r="T479" s="18"/>
      <c r="U479" s="18"/>
    </row>
    <row r="480" spans="1:22" ht="6" customHeight="1" thickBot="1">
      <c r="N480" s="19"/>
      <c r="O480" s="19"/>
      <c r="P480" s="19"/>
      <c r="Q480" s="19"/>
      <c r="R480" s="19"/>
      <c r="S480" s="19"/>
      <c r="T480" s="19"/>
      <c r="U480" s="19"/>
    </row>
    <row r="481" spans="1:22" ht="409.6" customHeight="1" thickTop="1"/>
    <row r="482" spans="1:22" ht="7.1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</row>
    <row r="483" spans="1:22" ht="19.149999999999999" customHeight="1">
      <c r="L483" s="14" t="s">
        <v>179</v>
      </c>
      <c r="M483" s="14"/>
      <c r="N483" s="14"/>
      <c r="O483" s="14"/>
      <c r="P483" s="14"/>
    </row>
    <row r="484" spans="1:22" ht="11.45" customHeight="1">
      <c r="A484" s="32" t="s">
        <v>0</v>
      </c>
      <c r="B484" s="32"/>
      <c r="C484" s="32"/>
      <c r="D484" s="32"/>
      <c r="F484" s="34" t="s">
        <v>1</v>
      </c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U484" s="35">
        <v>46227</v>
      </c>
      <c r="V484" s="35"/>
    </row>
    <row r="485" spans="1:22" ht="9.6" customHeight="1">
      <c r="A485" s="32" t="s">
        <v>2</v>
      </c>
      <c r="B485" s="32"/>
      <c r="C485" s="32"/>
      <c r="D485" s="32"/>
      <c r="F485" s="36" t="s">
        <v>3</v>
      </c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U485" s="37">
        <v>0.57821759259259253</v>
      </c>
      <c r="V485" s="37"/>
    </row>
    <row r="486" spans="1:22" ht="6.6" customHeight="1"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U486" s="37"/>
      <c r="V486" s="37"/>
    </row>
    <row r="487" spans="1:22" ht="1.1499999999999999" customHeight="1"/>
    <row r="488" spans="1:22" ht="11.45" customHeight="1">
      <c r="A488" s="32" t="s">
        <v>4</v>
      </c>
      <c r="B488" s="32"/>
      <c r="C488" s="32"/>
      <c r="D488" s="32"/>
      <c r="F488" s="33" t="s">
        <v>5</v>
      </c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</row>
    <row r="489" spans="1:22" ht="2.4500000000000002" customHeight="1"/>
    <row r="490" spans="1:22" ht="11.45" customHeight="1">
      <c r="F490" s="33" t="s">
        <v>2</v>
      </c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</row>
    <row r="491" spans="1:22" ht="5.4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</row>
    <row r="492" spans="1:22" ht="9.6" customHeight="1">
      <c r="A492" s="28" t="s">
        <v>6</v>
      </c>
      <c r="B492" s="28"/>
      <c r="C492" s="1" t="s">
        <v>7</v>
      </c>
      <c r="D492" s="30" t="s">
        <v>8</v>
      </c>
      <c r="E492" s="30"/>
      <c r="F492" s="30"/>
      <c r="G492" s="28" t="s">
        <v>9</v>
      </c>
      <c r="H492" s="28"/>
      <c r="J492" s="28" t="s">
        <v>10</v>
      </c>
      <c r="K492" s="28"/>
      <c r="L492" s="28"/>
      <c r="M492" s="1" t="s">
        <v>11</v>
      </c>
      <c r="N492" s="28" t="s">
        <v>12</v>
      </c>
      <c r="O492" s="28" t="s">
        <v>13</v>
      </c>
      <c r="P492" s="28" t="s">
        <v>14</v>
      </c>
      <c r="Q492" s="28" t="s">
        <v>15</v>
      </c>
      <c r="R492" s="28"/>
      <c r="S492" s="30" t="s">
        <v>16</v>
      </c>
      <c r="T492" s="30"/>
      <c r="U492" s="30"/>
    </row>
    <row r="493" spans="1:22" ht="9.6" customHeight="1">
      <c r="A493" s="29"/>
      <c r="B493" s="29"/>
      <c r="G493" s="29"/>
      <c r="H493" s="29"/>
      <c r="J493" s="29"/>
      <c r="K493" s="29"/>
      <c r="L493" s="29"/>
      <c r="N493" s="29"/>
      <c r="O493" s="29"/>
      <c r="P493" s="29"/>
      <c r="Q493" s="29"/>
      <c r="R493" s="29"/>
    </row>
    <row r="494" spans="1:22" ht="3.6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</row>
    <row r="495" spans="1:22" ht="7.9" customHeight="1"/>
    <row r="496" spans="1:22" ht="2.4500000000000002" customHeight="1"/>
    <row r="497" spans="1:24" s="2" customFormat="1" ht="13.9" customHeight="1">
      <c r="A497" s="31" t="s">
        <v>180</v>
      </c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</row>
    <row r="498" spans="1:24" s="2" customFormat="1" ht="2.4500000000000002" customHeight="1"/>
    <row r="499" spans="1:24" ht="13.9" customHeight="1">
      <c r="B499" s="27" t="s">
        <v>181</v>
      </c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</row>
    <row r="500" spans="1:24" ht="1.1499999999999999" customHeight="1"/>
    <row r="501" spans="1:24" ht="10.15" customHeight="1">
      <c r="A501" s="22">
        <v>146</v>
      </c>
      <c r="B501" s="22"/>
      <c r="D501" s="23" t="s">
        <v>181</v>
      </c>
      <c r="E501" s="23"/>
      <c r="F501" s="23"/>
      <c r="G501" s="24">
        <v>31413</v>
      </c>
      <c r="H501" s="24"/>
      <c r="J501" s="23" t="s">
        <v>20</v>
      </c>
      <c r="K501" s="23"/>
      <c r="L501" s="23"/>
      <c r="M501" s="4">
        <v>50</v>
      </c>
      <c r="N501" s="5">
        <v>36559.47</v>
      </c>
      <c r="O501" s="5">
        <v>28150.81</v>
      </c>
      <c r="P501" s="5">
        <v>731.19</v>
      </c>
      <c r="Q501" s="25">
        <v>28882</v>
      </c>
      <c r="R501" s="25"/>
      <c r="S501" s="25">
        <v>7677.47</v>
      </c>
      <c r="T501" s="25"/>
      <c r="U501" s="25"/>
    </row>
    <row r="502" spans="1:24" ht="1.1499999999999999" customHeight="1"/>
    <row r="503" spans="1:24" ht="10.15" customHeight="1">
      <c r="A503" s="22">
        <v>147</v>
      </c>
      <c r="B503" s="22"/>
      <c r="D503" s="23" t="s">
        <v>181</v>
      </c>
      <c r="E503" s="23"/>
      <c r="F503" s="23"/>
      <c r="G503" s="24">
        <v>31778</v>
      </c>
      <c r="H503" s="24"/>
      <c r="J503" s="23" t="s">
        <v>20</v>
      </c>
      <c r="K503" s="23"/>
      <c r="L503" s="23"/>
      <c r="M503" s="4">
        <v>50</v>
      </c>
      <c r="N503" s="5">
        <v>184.93</v>
      </c>
      <c r="O503" s="5">
        <v>138.75</v>
      </c>
      <c r="P503" s="5">
        <v>3.7</v>
      </c>
      <c r="Q503" s="25">
        <v>142.44999999999999</v>
      </c>
      <c r="R503" s="25"/>
      <c r="S503" s="25">
        <v>42.480000000000004</v>
      </c>
      <c r="T503" s="25"/>
      <c r="U503" s="25"/>
    </row>
    <row r="504" spans="1:24" ht="1.1499999999999999" customHeight="1"/>
    <row r="505" spans="1:24" ht="10.15" customHeight="1">
      <c r="A505" s="22">
        <v>148</v>
      </c>
      <c r="B505" s="22"/>
      <c r="D505" s="23" t="s">
        <v>181</v>
      </c>
      <c r="E505" s="23"/>
      <c r="F505" s="23"/>
      <c r="G505" s="24">
        <v>39448</v>
      </c>
      <c r="H505" s="24"/>
      <c r="J505" s="23" t="s">
        <v>20</v>
      </c>
      <c r="K505" s="23"/>
      <c r="L505" s="23"/>
      <c r="M505" s="4">
        <v>50</v>
      </c>
      <c r="N505" s="5">
        <v>14831.970000000001</v>
      </c>
      <c r="O505" s="5">
        <v>4894.5600000000004</v>
      </c>
      <c r="P505" s="5">
        <v>296.64</v>
      </c>
      <c r="Q505" s="25">
        <v>5191.2</v>
      </c>
      <c r="R505" s="25"/>
      <c r="S505" s="25">
        <v>9640.77</v>
      </c>
      <c r="T505" s="25"/>
      <c r="U505" s="25"/>
    </row>
    <row r="506" spans="1:24" ht="1.9" customHeight="1"/>
    <row r="507" spans="1:24" ht="12" customHeight="1">
      <c r="A507" s="21" t="s">
        <v>182</v>
      </c>
      <c r="B507" s="21"/>
      <c r="C507" s="21"/>
      <c r="D507" s="21"/>
      <c r="E507" s="21"/>
      <c r="F507" s="21"/>
      <c r="G507" s="21"/>
      <c r="N507" s="6">
        <f>SUM(N496:N506)</f>
        <v>51576.37</v>
      </c>
      <c r="O507" s="6">
        <f>SUM(O496:O506)</f>
        <v>33184.120000000003</v>
      </c>
      <c r="P507" s="6">
        <f>SUM(P496:P506)</f>
        <v>1031.5300000000002</v>
      </c>
      <c r="Q507" s="18">
        <f>SUM(Q497:R505)</f>
        <v>34215.65</v>
      </c>
      <c r="R507" s="18"/>
      <c r="S507" s="18">
        <f>SUM(S497:U505)</f>
        <v>17360.72</v>
      </c>
      <c r="T507" s="18"/>
      <c r="U507" s="18"/>
    </row>
    <row r="508" spans="1:24" ht="13.9" customHeight="1">
      <c r="B508" s="21" t="s">
        <v>25</v>
      </c>
      <c r="C508" s="21"/>
      <c r="D508" s="21"/>
      <c r="E508" s="21"/>
      <c r="F508" s="21"/>
      <c r="G508" s="21"/>
      <c r="H508" s="21"/>
      <c r="N508" s="7">
        <v>0</v>
      </c>
      <c r="O508" s="7">
        <v>0</v>
      </c>
      <c r="P508" s="7">
        <v>0</v>
      </c>
      <c r="Q508" s="20">
        <v>0</v>
      </c>
      <c r="R508" s="20"/>
      <c r="S508" s="20">
        <v>0</v>
      </c>
      <c r="T508" s="20"/>
      <c r="U508" s="20"/>
    </row>
    <row r="509" spans="1:24" ht="9.6" customHeight="1">
      <c r="A509" s="21" t="s">
        <v>183</v>
      </c>
      <c r="B509" s="21"/>
      <c r="C509" s="21"/>
      <c r="D509" s="21"/>
      <c r="E509" s="21"/>
      <c r="F509" s="21"/>
      <c r="G509" s="21"/>
      <c r="N509" s="18">
        <v>51576.37</v>
      </c>
      <c r="O509" s="18">
        <v>33184.120000000003</v>
      </c>
      <c r="P509" s="18">
        <v>1031.53</v>
      </c>
      <c r="Q509" s="18">
        <v>34215.65</v>
      </c>
      <c r="R509" s="18"/>
      <c r="S509" s="18">
        <v>17360.72</v>
      </c>
      <c r="T509" s="18"/>
      <c r="U509" s="18"/>
    </row>
    <row r="510" spans="1:24" ht="6" customHeight="1" thickBot="1">
      <c r="N510" s="19"/>
      <c r="O510" s="19"/>
      <c r="P510" s="19"/>
      <c r="Q510" s="19"/>
      <c r="R510" s="19"/>
      <c r="S510" s="19"/>
      <c r="T510" s="19"/>
      <c r="U510" s="19"/>
    </row>
    <row r="511" spans="1:24" ht="13.9" customHeight="1" thickTop="1">
      <c r="B511" s="27" t="s">
        <v>184</v>
      </c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</row>
    <row r="512" spans="1:24" ht="1.1499999999999999" customHeight="1"/>
    <row r="513" spans="1:23" ht="10.15" customHeight="1">
      <c r="A513" s="22">
        <v>149</v>
      </c>
      <c r="B513" s="22"/>
      <c r="D513" s="23" t="s">
        <v>184</v>
      </c>
      <c r="E513" s="23"/>
      <c r="F513" s="23"/>
      <c r="G513" s="24">
        <v>31413</v>
      </c>
      <c r="H513" s="24"/>
      <c r="J513" s="23" t="s">
        <v>20</v>
      </c>
      <c r="K513" s="23"/>
      <c r="L513" s="23"/>
      <c r="M513" s="4">
        <v>50</v>
      </c>
      <c r="N513" s="5">
        <v>406513.95</v>
      </c>
      <c r="O513" s="5">
        <v>313015.78000000003</v>
      </c>
      <c r="P513" s="5">
        <v>8130.28</v>
      </c>
      <c r="Q513" s="25">
        <v>321146.06</v>
      </c>
      <c r="R513" s="25"/>
      <c r="S513" s="25">
        <v>85367.89</v>
      </c>
      <c r="T513" s="25"/>
      <c r="U513" s="25"/>
    </row>
    <row r="514" spans="1:23" ht="1.1499999999999999" customHeight="1"/>
    <row r="515" spans="1:23" ht="10.15" customHeight="1">
      <c r="A515" s="22">
        <v>150</v>
      </c>
      <c r="B515" s="22"/>
      <c r="D515" s="23" t="s">
        <v>184</v>
      </c>
      <c r="E515" s="23"/>
      <c r="F515" s="23"/>
      <c r="G515" s="24">
        <v>31778</v>
      </c>
      <c r="H515" s="24"/>
      <c r="J515" s="23" t="s">
        <v>20</v>
      </c>
      <c r="K515" s="23"/>
      <c r="L515" s="23"/>
      <c r="M515" s="4">
        <v>50</v>
      </c>
      <c r="N515" s="5">
        <v>3526.7200000000003</v>
      </c>
      <c r="O515" s="5">
        <v>2645.14</v>
      </c>
      <c r="P515" s="5">
        <v>70.53</v>
      </c>
      <c r="Q515" s="25">
        <v>2715.67</v>
      </c>
      <c r="R515" s="25"/>
      <c r="S515" s="25">
        <v>811.05000000000007</v>
      </c>
      <c r="T515" s="25"/>
      <c r="U515" s="25"/>
    </row>
    <row r="516" spans="1:23" ht="1.1499999999999999" customHeight="1"/>
    <row r="517" spans="1:23" ht="10.15" customHeight="1">
      <c r="A517" s="22">
        <v>151</v>
      </c>
      <c r="B517" s="22"/>
      <c r="D517" s="23" t="s">
        <v>185</v>
      </c>
      <c r="E517" s="23"/>
      <c r="F517" s="23"/>
      <c r="G517" s="24">
        <v>38657</v>
      </c>
      <c r="H517" s="24"/>
      <c r="J517" s="23" t="s">
        <v>20</v>
      </c>
      <c r="K517" s="23"/>
      <c r="L517" s="23"/>
      <c r="M517" s="4">
        <v>50</v>
      </c>
      <c r="N517" s="5">
        <v>470</v>
      </c>
      <c r="O517" s="5">
        <v>183.3</v>
      </c>
      <c r="P517" s="5">
        <v>9.4</v>
      </c>
      <c r="Q517" s="25">
        <v>192.70000000000002</v>
      </c>
      <c r="R517" s="25"/>
      <c r="S517" s="25">
        <v>277.3</v>
      </c>
      <c r="T517" s="25"/>
      <c r="U517" s="25"/>
    </row>
    <row r="518" spans="1:23" ht="1.1499999999999999" customHeight="1"/>
    <row r="519" spans="1:23" ht="10.15" customHeight="1">
      <c r="A519" s="22">
        <v>152</v>
      </c>
      <c r="B519" s="22"/>
      <c r="D519" s="23" t="s">
        <v>184</v>
      </c>
      <c r="E519" s="23"/>
      <c r="F519" s="23"/>
      <c r="G519" s="24">
        <v>39448</v>
      </c>
      <c r="H519" s="24"/>
      <c r="J519" s="23" t="s">
        <v>20</v>
      </c>
      <c r="K519" s="23"/>
      <c r="L519" s="23"/>
      <c r="M519" s="4">
        <v>50</v>
      </c>
      <c r="N519" s="5">
        <v>7257.8600000000006</v>
      </c>
      <c r="O519" s="5">
        <v>2395.14</v>
      </c>
      <c r="P519" s="5">
        <v>145.16</v>
      </c>
      <c r="Q519" s="25">
        <v>2540.3000000000002</v>
      </c>
      <c r="R519" s="25"/>
      <c r="S519" s="25">
        <v>4717.5600000000004</v>
      </c>
      <c r="T519" s="25"/>
      <c r="U519" s="25"/>
    </row>
    <row r="520" spans="1:23" ht="1.1499999999999999" customHeight="1"/>
    <row r="521" spans="1:23" ht="10.15" customHeight="1">
      <c r="A521" s="22">
        <v>198</v>
      </c>
      <c r="B521" s="22"/>
      <c r="D521" s="23" t="s">
        <v>186</v>
      </c>
      <c r="E521" s="23"/>
      <c r="F521" s="23"/>
      <c r="G521" s="24">
        <v>42710</v>
      </c>
      <c r="H521" s="24"/>
      <c r="J521" s="23" t="s">
        <v>20</v>
      </c>
      <c r="K521" s="23"/>
      <c r="L521" s="23"/>
      <c r="M521" s="4">
        <v>50</v>
      </c>
      <c r="N521" s="5">
        <v>60321.86</v>
      </c>
      <c r="O521" s="5">
        <v>9752.06</v>
      </c>
      <c r="P521" s="5">
        <v>1206.44</v>
      </c>
      <c r="Q521" s="25">
        <v>10958.5</v>
      </c>
      <c r="R521" s="25"/>
      <c r="S521" s="25">
        <v>49363.360000000001</v>
      </c>
      <c r="T521" s="25"/>
      <c r="U521" s="25"/>
    </row>
    <row r="522" spans="1:23" ht="1.9" customHeight="1"/>
    <row r="523" spans="1:23" ht="12" customHeight="1">
      <c r="A523" s="21" t="s">
        <v>187</v>
      </c>
      <c r="B523" s="21"/>
      <c r="C523" s="21"/>
      <c r="D523" s="21"/>
      <c r="E523" s="21"/>
      <c r="F523" s="21"/>
      <c r="G523" s="21"/>
      <c r="N523" s="6">
        <f>SUM(N512:N522)</f>
        <v>478090.38999999996</v>
      </c>
      <c r="O523" s="6">
        <f>SUM(O512:O522)</f>
        <v>327991.42000000004</v>
      </c>
      <c r="P523" s="6">
        <f>SUM(P512:P522)</f>
        <v>9561.81</v>
      </c>
      <c r="Q523" s="18">
        <f>SUM(Q513:R521)</f>
        <v>337553.23</v>
      </c>
      <c r="R523" s="18"/>
      <c r="S523" s="18">
        <f>SUM(S513:U521)</f>
        <v>140537.16</v>
      </c>
      <c r="T523" s="18"/>
      <c r="U523" s="18"/>
    </row>
    <row r="524" spans="1:23" ht="13.9" customHeight="1">
      <c r="B524" s="21" t="s">
        <v>25</v>
      </c>
      <c r="C524" s="21"/>
      <c r="D524" s="21"/>
      <c r="E524" s="21"/>
      <c r="F524" s="21"/>
      <c r="G524" s="21"/>
      <c r="H524" s="21"/>
      <c r="N524" s="7">
        <v>0</v>
      </c>
      <c r="O524" s="7">
        <v>0</v>
      </c>
      <c r="P524" s="7">
        <v>0</v>
      </c>
      <c r="Q524" s="20">
        <v>0</v>
      </c>
      <c r="R524" s="20"/>
      <c r="S524" s="20">
        <v>0</v>
      </c>
      <c r="T524" s="20"/>
      <c r="U524" s="20"/>
    </row>
    <row r="525" spans="1:23" ht="9.6" customHeight="1">
      <c r="A525" s="21" t="s">
        <v>188</v>
      </c>
      <c r="B525" s="21"/>
      <c r="C525" s="21"/>
      <c r="D525" s="21"/>
      <c r="E525" s="21"/>
      <c r="F525" s="21"/>
      <c r="G525" s="21"/>
      <c r="N525" s="18">
        <v>478090.39</v>
      </c>
      <c r="O525" s="18">
        <v>327991.42000000004</v>
      </c>
      <c r="P525" s="18">
        <v>9561.81</v>
      </c>
      <c r="Q525" s="18">
        <v>337553.23</v>
      </c>
      <c r="R525" s="18"/>
      <c r="S525" s="18">
        <v>140537.16</v>
      </c>
      <c r="T525" s="18"/>
      <c r="U525" s="18"/>
    </row>
    <row r="526" spans="1:23" ht="6" customHeight="1" thickBot="1">
      <c r="N526" s="19"/>
      <c r="O526" s="19"/>
      <c r="P526" s="19"/>
      <c r="Q526" s="19"/>
      <c r="R526" s="19"/>
      <c r="S526" s="19"/>
      <c r="T526" s="19"/>
      <c r="U526" s="19"/>
    </row>
    <row r="527" spans="1:23" ht="13.9" customHeight="1" thickTop="1">
      <c r="B527" s="27" t="s">
        <v>45</v>
      </c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</row>
    <row r="528" spans="1:23" ht="1.1499999999999999" customHeight="1"/>
    <row r="529" spans="1:23" ht="10.15" customHeight="1">
      <c r="A529" s="22">
        <v>196</v>
      </c>
      <c r="B529" s="22"/>
      <c r="D529" s="23" t="s">
        <v>189</v>
      </c>
      <c r="E529" s="23"/>
      <c r="F529" s="23"/>
      <c r="G529" s="24">
        <v>31413</v>
      </c>
      <c r="H529" s="24"/>
      <c r="J529" s="23" t="s">
        <v>46</v>
      </c>
      <c r="K529" s="23"/>
      <c r="L529" s="23"/>
      <c r="M529" s="4">
        <v>0</v>
      </c>
      <c r="N529" s="5">
        <v>52433</v>
      </c>
      <c r="O529" s="5">
        <v>0</v>
      </c>
      <c r="P529" s="5">
        <v>0</v>
      </c>
      <c r="Q529" s="25">
        <v>0</v>
      </c>
      <c r="R529" s="25"/>
      <c r="S529" s="25">
        <v>52433</v>
      </c>
      <c r="T529" s="25"/>
      <c r="U529" s="25"/>
    </row>
    <row r="530" spans="1:23" ht="1.9" customHeight="1"/>
    <row r="531" spans="1:23" ht="12" customHeight="1">
      <c r="A531" s="21" t="s">
        <v>52</v>
      </c>
      <c r="B531" s="21"/>
      <c r="C531" s="21"/>
      <c r="D531" s="21"/>
      <c r="E531" s="21"/>
      <c r="F531" s="21"/>
      <c r="G531" s="21"/>
      <c r="N531" s="6">
        <f>SUM(N529:N530)</f>
        <v>52433</v>
      </c>
      <c r="O531" s="6">
        <f>SUM(O529:O530)</f>
        <v>0</v>
      </c>
      <c r="P531" s="6">
        <f>SUM(P529:P530)</f>
        <v>0</v>
      </c>
      <c r="Q531" s="18">
        <f>SUM(Q529)</f>
        <v>0</v>
      </c>
      <c r="R531" s="18"/>
      <c r="S531" s="18">
        <v>0</v>
      </c>
      <c r="T531" s="18"/>
      <c r="U531" s="18"/>
    </row>
    <row r="532" spans="1:23" ht="13.9" customHeight="1">
      <c r="B532" s="21" t="s">
        <v>25</v>
      </c>
      <c r="C532" s="21"/>
      <c r="D532" s="21"/>
      <c r="E532" s="21"/>
      <c r="F532" s="21"/>
      <c r="G532" s="21"/>
      <c r="H532" s="21"/>
      <c r="N532" s="7">
        <v>0</v>
      </c>
      <c r="O532" s="7">
        <v>0</v>
      </c>
      <c r="P532" s="7">
        <v>0</v>
      </c>
      <c r="Q532" s="20">
        <v>0</v>
      </c>
      <c r="R532" s="20"/>
      <c r="S532" s="20">
        <v>0</v>
      </c>
      <c r="T532" s="20"/>
      <c r="U532" s="20"/>
    </row>
    <row r="533" spans="1:23" ht="9.6" customHeight="1">
      <c r="A533" s="21" t="s">
        <v>54</v>
      </c>
      <c r="B533" s="21"/>
      <c r="C533" s="21"/>
      <c r="D533" s="21"/>
      <c r="E533" s="21"/>
      <c r="F533" s="21"/>
      <c r="G533" s="21"/>
      <c r="N533" s="18">
        <v>52433</v>
      </c>
      <c r="O533" s="18">
        <v>0</v>
      </c>
      <c r="P533" s="18">
        <v>0</v>
      </c>
      <c r="Q533" s="18">
        <v>0</v>
      </c>
      <c r="R533" s="18"/>
      <c r="S533" s="18">
        <v>52433</v>
      </c>
      <c r="T533" s="18"/>
      <c r="U533" s="18"/>
    </row>
    <row r="534" spans="1:23" ht="6" customHeight="1" thickBot="1">
      <c r="N534" s="19"/>
      <c r="O534" s="19"/>
      <c r="P534" s="19"/>
      <c r="Q534" s="19"/>
      <c r="R534" s="19"/>
      <c r="S534" s="19"/>
      <c r="T534" s="19"/>
      <c r="U534" s="19"/>
    </row>
    <row r="535" spans="1:23" ht="13.9" customHeight="1" thickTop="1">
      <c r="B535" s="27" t="s">
        <v>96</v>
      </c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</row>
    <row r="536" spans="1:23" ht="1.1499999999999999" customHeight="1"/>
    <row r="537" spans="1:23" ht="10.15" customHeight="1">
      <c r="A537" s="22">
        <v>187</v>
      </c>
      <c r="B537" s="22"/>
      <c r="D537" s="23" t="s">
        <v>190</v>
      </c>
      <c r="E537" s="23"/>
      <c r="F537" s="23"/>
      <c r="G537" s="24">
        <v>31048</v>
      </c>
      <c r="H537" s="24"/>
      <c r="J537" s="23" t="s">
        <v>20</v>
      </c>
      <c r="K537" s="23"/>
      <c r="L537" s="23"/>
      <c r="M537" s="4">
        <v>10</v>
      </c>
      <c r="N537" s="5">
        <v>2027.88</v>
      </c>
      <c r="O537" s="5">
        <v>2027.88</v>
      </c>
      <c r="P537" s="5">
        <v>0</v>
      </c>
      <c r="Q537" s="25">
        <v>2027.88</v>
      </c>
      <c r="R537" s="25"/>
      <c r="S537" s="25">
        <v>0</v>
      </c>
      <c r="T537" s="25"/>
      <c r="U537" s="25"/>
    </row>
    <row r="538" spans="1:23" ht="1.1499999999999999" customHeight="1"/>
    <row r="539" spans="1:23" ht="10.15" customHeight="1">
      <c r="A539" s="22">
        <v>188</v>
      </c>
      <c r="B539" s="22"/>
      <c r="D539" s="23" t="s">
        <v>191</v>
      </c>
      <c r="E539" s="23"/>
      <c r="F539" s="23"/>
      <c r="G539" s="24">
        <v>39052</v>
      </c>
      <c r="H539" s="24"/>
      <c r="J539" s="23" t="s">
        <v>20</v>
      </c>
      <c r="K539" s="23"/>
      <c r="L539" s="23"/>
      <c r="M539" s="4">
        <v>10</v>
      </c>
      <c r="N539" s="5">
        <v>84.67</v>
      </c>
      <c r="O539" s="5">
        <v>84.67</v>
      </c>
      <c r="P539" s="5">
        <v>0</v>
      </c>
      <c r="Q539" s="25">
        <v>84.67</v>
      </c>
      <c r="R539" s="25"/>
      <c r="S539" s="25">
        <v>0</v>
      </c>
      <c r="T539" s="25"/>
      <c r="U539" s="25"/>
    </row>
    <row r="540" spans="1:23" ht="1.9" customHeight="1"/>
    <row r="541" spans="1:23" ht="12" customHeight="1">
      <c r="A541" s="21" t="s">
        <v>106</v>
      </c>
      <c r="B541" s="21"/>
      <c r="C541" s="21"/>
      <c r="D541" s="21"/>
      <c r="E541" s="21"/>
      <c r="F541" s="21"/>
      <c r="G541" s="21"/>
      <c r="N541" s="6">
        <f>SUM(N537:N540)</f>
        <v>2112.5500000000002</v>
      </c>
      <c r="O541" s="6">
        <f>SUM(O537:O540)</f>
        <v>2112.5500000000002</v>
      </c>
      <c r="P541" s="6">
        <f>SUM(P537:P540)</f>
        <v>0</v>
      </c>
      <c r="Q541" s="18">
        <f>SUM(Q536:R539)</f>
        <v>2112.5500000000002</v>
      </c>
      <c r="R541" s="18"/>
      <c r="S541" s="18">
        <f>SUM(S536:U539)</f>
        <v>0</v>
      </c>
      <c r="T541" s="18"/>
      <c r="U541" s="18"/>
    </row>
    <row r="542" spans="1:23" ht="13.9" customHeight="1">
      <c r="B542" s="21" t="s">
        <v>25</v>
      </c>
      <c r="C542" s="21"/>
      <c r="D542" s="21"/>
      <c r="E542" s="21"/>
      <c r="F542" s="21"/>
      <c r="G542" s="21"/>
      <c r="H542" s="21"/>
      <c r="N542" s="7">
        <v>0</v>
      </c>
      <c r="O542" s="7">
        <v>0</v>
      </c>
      <c r="P542" s="7">
        <v>0</v>
      </c>
      <c r="Q542" s="20">
        <v>0</v>
      </c>
      <c r="R542" s="20"/>
      <c r="S542" s="20">
        <v>0</v>
      </c>
      <c r="T542" s="20"/>
      <c r="U542" s="20"/>
    </row>
    <row r="543" spans="1:23" ht="9.6" customHeight="1">
      <c r="A543" s="21" t="s">
        <v>107</v>
      </c>
      <c r="B543" s="21"/>
      <c r="C543" s="21"/>
      <c r="D543" s="21"/>
      <c r="E543" s="21"/>
      <c r="F543" s="21"/>
      <c r="G543" s="21"/>
      <c r="N543" s="18">
        <v>2112.5500000000002</v>
      </c>
      <c r="O543" s="18">
        <v>2112.5500000000002</v>
      </c>
      <c r="P543" s="18">
        <v>0</v>
      </c>
      <c r="Q543" s="18">
        <v>2112.5500000000002</v>
      </c>
      <c r="R543" s="18"/>
      <c r="S543" s="18">
        <v>0</v>
      </c>
      <c r="T543" s="18"/>
      <c r="U543" s="18"/>
    </row>
    <row r="544" spans="1:23" ht="6" customHeight="1" thickBot="1">
      <c r="N544" s="19"/>
      <c r="O544" s="19"/>
      <c r="P544" s="19"/>
      <c r="Q544" s="19"/>
      <c r="R544" s="19"/>
      <c r="S544" s="19"/>
      <c r="T544" s="19"/>
      <c r="U544" s="19"/>
    </row>
    <row r="545" spans="1:23" ht="13.9" customHeight="1" thickTop="1">
      <c r="B545" s="27" t="s">
        <v>192</v>
      </c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</row>
    <row r="546" spans="1:23" ht="1.1499999999999999" customHeight="1"/>
    <row r="547" spans="1:23" ht="10.15" customHeight="1">
      <c r="A547" s="22">
        <v>185</v>
      </c>
      <c r="B547" s="22"/>
      <c r="D547" s="23" t="s">
        <v>193</v>
      </c>
      <c r="E547" s="23"/>
      <c r="F547" s="23"/>
      <c r="G547" s="24">
        <v>31048</v>
      </c>
      <c r="H547" s="24"/>
      <c r="J547" s="23" t="s">
        <v>20</v>
      </c>
      <c r="K547" s="23"/>
      <c r="L547" s="23"/>
      <c r="M547" s="4">
        <v>50</v>
      </c>
      <c r="N547" s="5">
        <v>100</v>
      </c>
      <c r="O547" s="5">
        <v>77</v>
      </c>
      <c r="P547" s="5">
        <v>2</v>
      </c>
      <c r="Q547" s="25">
        <v>79</v>
      </c>
      <c r="R547" s="25"/>
      <c r="S547" s="25">
        <v>21</v>
      </c>
      <c r="T547" s="25"/>
      <c r="U547" s="25"/>
    </row>
    <row r="548" spans="1:23" ht="1.1499999999999999" customHeight="1"/>
    <row r="549" spans="1:23" ht="10.15" customHeight="1">
      <c r="A549" s="22">
        <v>184</v>
      </c>
      <c r="B549" s="22"/>
      <c r="D549" s="23" t="s">
        <v>194</v>
      </c>
      <c r="E549" s="23"/>
      <c r="F549" s="23"/>
      <c r="G549" s="24">
        <v>31413</v>
      </c>
      <c r="H549" s="24"/>
      <c r="J549" s="23" t="s">
        <v>20</v>
      </c>
      <c r="K549" s="23"/>
      <c r="L549" s="23"/>
      <c r="M549" s="4">
        <v>50</v>
      </c>
      <c r="N549" s="5">
        <v>772758.01</v>
      </c>
      <c r="O549" s="5">
        <v>602751.24</v>
      </c>
      <c r="P549" s="5">
        <v>15455.16</v>
      </c>
      <c r="Q549" s="25">
        <v>618206.4</v>
      </c>
      <c r="R549" s="25"/>
      <c r="S549" s="25">
        <v>154551.60999999999</v>
      </c>
      <c r="T549" s="25"/>
      <c r="U549" s="25"/>
    </row>
    <row r="550" spans="1:23" ht="1.1499999999999999" customHeight="1"/>
    <row r="551" spans="1:23" ht="10.15" customHeight="1">
      <c r="A551" s="22">
        <v>186</v>
      </c>
      <c r="B551" s="22"/>
      <c r="D551" s="23" t="s">
        <v>194</v>
      </c>
      <c r="E551" s="23"/>
      <c r="F551" s="23"/>
      <c r="G551" s="24">
        <v>31778</v>
      </c>
      <c r="H551" s="24"/>
      <c r="J551" s="23" t="s">
        <v>20</v>
      </c>
      <c r="K551" s="23"/>
      <c r="L551" s="23"/>
      <c r="M551" s="4">
        <v>50</v>
      </c>
      <c r="N551" s="5">
        <v>3899.03</v>
      </c>
      <c r="O551" s="5">
        <v>2924.25</v>
      </c>
      <c r="P551" s="5">
        <v>77.98</v>
      </c>
      <c r="Q551" s="25">
        <v>3002.23</v>
      </c>
      <c r="R551" s="25"/>
      <c r="S551" s="25">
        <v>896.80000000000007</v>
      </c>
      <c r="T551" s="25"/>
      <c r="U551" s="25"/>
    </row>
    <row r="552" spans="1:23" ht="1.9" customHeight="1"/>
    <row r="553" spans="1:23" ht="12" customHeight="1">
      <c r="A553" s="21" t="s">
        <v>195</v>
      </c>
      <c r="B553" s="21"/>
      <c r="C553" s="21"/>
      <c r="D553" s="21"/>
      <c r="E553" s="21"/>
      <c r="F553" s="21"/>
      <c r="G553" s="21"/>
      <c r="N553" s="6">
        <f>SUM(N547:N552)</f>
        <v>776757.04</v>
      </c>
      <c r="O553" s="6">
        <f>SUM(O547:O552)</f>
        <v>605752.49</v>
      </c>
      <c r="P553" s="6">
        <f>SUM(P547:P552)</f>
        <v>15535.14</v>
      </c>
      <c r="Q553" s="18">
        <f>SUM(Q547:R551)</f>
        <v>621287.63</v>
      </c>
      <c r="R553" s="18"/>
      <c r="S553" s="18">
        <f>SUM(S547:U551)</f>
        <v>155469.40999999997</v>
      </c>
      <c r="T553" s="18"/>
      <c r="U553" s="18"/>
    </row>
    <row r="554" spans="1:23" ht="13.9" customHeight="1">
      <c r="B554" s="21" t="s">
        <v>25</v>
      </c>
      <c r="C554" s="21"/>
      <c r="D554" s="21"/>
      <c r="E554" s="21"/>
      <c r="F554" s="21"/>
      <c r="G554" s="21"/>
      <c r="H554" s="21"/>
      <c r="N554" s="7">
        <v>0</v>
      </c>
      <c r="O554" s="7">
        <v>0</v>
      </c>
      <c r="P554" s="7">
        <v>0</v>
      </c>
      <c r="Q554" s="20">
        <v>0</v>
      </c>
      <c r="R554" s="20"/>
      <c r="S554" s="20">
        <v>0</v>
      </c>
      <c r="T554" s="20"/>
      <c r="U554" s="20"/>
    </row>
    <row r="555" spans="1:23" ht="9.6" customHeight="1">
      <c r="A555" s="21" t="s">
        <v>196</v>
      </c>
      <c r="B555" s="21"/>
      <c r="C555" s="21"/>
      <c r="D555" s="21"/>
      <c r="E555" s="21"/>
      <c r="F555" s="21"/>
      <c r="G555" s="21"/>
      <c r="N555" s="18">
        <v>776757.04</v>
      </c>
      <c r="O555" s="18">
        <v>605752.49</v>
      </c>
      <c r="P555" s="18">
        <v>15535.14</v>
      </c>
      <c r="Q555" s="18">
        <v>621287.63</v>
      </c>
      <c r="R555" s="18"/>
      <c r="S555" s="18">
        <v>155469.40999999997</v>
      </c>
      <c r="T555" s="18"/>
      <c r="U555" s="18"/>
    </row>
    <row r="556" spans="1:23" ht="6" customHeight="1" thickBot="1">
      <c r="N556" s="19"/>
      <c r="O556" s="19"/>
      <c r="P556" s="19"/>
      <c r="Q556" s="19"/>
      <c r="R556" s="19"/>
      <c r="S556" s="19"/>
      <c r="T556" s="19"/>
      <c r="U556" s="19"/>
    </row>
    <row r="557" spans="1:23" ht="13.9" customHeight="1" thickTop="1">
      <c r="B557" s="27" t="s">
        <v>197</v>
      </c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</row>
    <row r="558" spans="1:23" ht="1.1499999999999999" customHeight="1"/>
    <row r="559" spans="1:23" ht="10.15" customHeight="1">
      <c r="A559" s="22">
        <v>190</v>
      </c>
      <c r="B559" s="22"/>
      <c r="D559" s="23" t="s">
        <v>198</v>
      </c>
      <c r="E559" s="23"/>
      <c r="F559" s="23"/>
      <c r="G559" s="24">
        <v>38200</v>
      </c>
      <c r="H559" s="24"/>
      <c r="J559" s="23" t="s">
        <v>20</v>
      </c>
      <c r="K559" s="23"/>
      <c r="L559" s="23"/>
      <c r="M559" s="4">
        <v>10</v>
      </c>
      <c r="N559" s="5">
        <v>10849.25</v>
      </c>
      <c r="O559" s="5">
        <v>10849.25</v>
      </c>
      <c r="P559" s="5">
        <v>0</v>
      </c>
      <c r="Q559" s="25">
        <v>10849.25</v>
      </c>
      <c r="R559" s="25"/>
      <c r="S559" s="25">
        <v>0</v>
      </c>
      <c r="T559" s="25"/>
      <c r="U559" s="25"/>
    </row>
    <row r="560" spans="1:23" ht="1.1499999999999999" customHeight="1"/>
    <row r="561" spans="1:22" ht="10.15" customHeight="1">
      <c r="A561" s="22">
        <v>200</v>
      </c>
      <c r="B561" s="22"/>
      <c r="D561" s="23" t="s">
        <v>199</v>
      </c>
      <c r="E561" s="23"/>
      <c r="F561" s="23"/>
      <c r="G561" s="24">
        <v>42852</v>
      </c>
      <c r="H561" s="24"/>
      <c r="J561" s="23" t="s">
        <v>20</v>
      </c>
      <c r="K561" s="23"/>
      <c r="L561" s="23"/>
      <c r="M561" s="4">
        <v>12.5</v>
      </c>
      <c r="N561" s="5">
        <v>77750</v>
      </c>
      <c r="O561" s="5">
        <v>47686.67</v>
      </c>
      <c r="P561" s="5">
        <v>6220</v>
      </c>
      <c r="Q561" s="25">
        <v>53906.67</v>
      </c>
      <c r="R561" s="25"/>
      <c r="S561" s="25">
        <v>23843.33</v>
      </c>
      <c r="T561" s="25"/>
      <c r="U561" s="25"/>
    </row>
    <row r="562" spans="1:22" ht="1.9" customHeight="1"/>
    <row r="563" spans="1:22" ht="12" customHeight="1">
      <c r="A563" s="21" t="s">
        <v>200</v>
      </c>
      <c r="B563" s="21"/>
      <c r="C563" s="21"/>
      <c r="D563" s="21"/>
      <c r="E563" s="21"/>
      <c r="F563" s="21"/>
      <c r="G563" s="21"/>
      <c r="N563" s="6">
        <f>SUM(N558:N562)</f>
        <v>88599.25</v>
      </c>
      <c r="O563" s="6">
        <f>SUM(O557:O562)</f>
        <v>58535.92</v>
      </c>
      <c r="P563" s="6">
        <f>SUM(P557:P562)</f>
        <v>6220</v>
      </c>
      <c r="Q563" s="18">
        <f>SUM(Q557:R561)</f>
        <v>64755.92</v>
      </c>
      <c r="R563" s="18"/>
      <c r="S563" s="18">
        <f>SUM(S557:U561)</f>
        <v>23843.33</v>
      </c>
      <c r="T563" s="18"/>
      <c r="U563" s="18"/>
    </row>
    <row r="564" spans="1:22" ht="13.9" customHeight="1">
      <c r="B564" s="21" t="s">
        <v>25</v>
      </c>
      <c r="C564" s="21"/>
      <c r="D564" s="21"/>
      <c r="E564" s="21"/>
      <c r="F564" s="21"/>
      <c r="G564" s="21"/>
      <c r="H564" s="21"/>
      <c r="N564" s="7">
        <v>0</v>
      </c>
      <c r="O564" s="7">
        <v>0</v>
      </c>
      <c r="P564" s="7">
        <v>0</v>
      </c>
      <c r="Q564" s="20">
        <v>0</v>
      </c>
      <c r="R564" s="20"/>
      <c r="S564" s="20">
        <v>0</v>
      </c>
      <c r="T564" s="20"/>
      <c r="U564" s="20"/>
    </row>
    <row r="565" spans="1:22" ht="5.45" customHeight="1"/>
    <row r="566" spans="1:22" ht="7.1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</row>
    <row r="567" spans="1:22" ht="19.149999999999999" customHeight="1">
      <c r="L567" s="14" t="s">
        <v>201</v>
      </c>
      <c r="M567" s="14"/>
      <c r="N567" s="14"/>
      <c r="O567" s="14"/>
      <c r="P567" s="14"/>
    </row>
    <row r="568" spans="1:22" ht="11.45" customHeight="1">
      <c r="A568" s="32" t="s">
        <v>0</v>
      </c>
      <c r="B568" s="32"/>
      <c r="C568" s="32"/>
      <c r="D568" s="32"/>
      <c r="F568" s="34" t="s">
        <v>1</v>
      </c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U568" s="35">
        <v>46227</v>
      </c>
      <c r="V568" s="35"/>
    </row>
    <row r="569" spans="1:22" ht="9.6" customHeight="1">
      <c r="A569" s="32" t="s">
        <v>2</v>
      </c>
      <c r="B569" s="32"/>
      <c r="C569" s="32"/>
      <c r="D569" s="32"/>
      <c r="F569" s="36" t="s">
        <v>3</v>
      </c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U569" s="37">
        <v>0.57821759259259253</v>
      </c>
      <c r="V569" s="37"/>
    </row>
    <row r="570" spans="1:22" ht="6.6" customHeight="1"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U570" s="37"/>
      <c r="V570" s="37"/>
    </row>
    <row r="571" spans="1:22" ht="1.1499999999999999" customHeight="1"/>
    <row r="572" spans="1:22" ht="11.45" customHeight="1">
      <c r="A572" s="32" t="s">
        <v>4</v>
      </c>
      <c r="B572" s="32"/>
      <c r="C572" s="32"/>
      <c r="D572" s="32"/>
      <c r="F572" s="33" t="s">
        <v>5</v>
      </c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</row>
    <row r="573" spans="1:22" ht="2.4500000000000002" customHeight="1"/>
    <row r="574" spans="1:22" ht="11.45" customHeight="1">
      <c r="F574" s="33" t="s">
        <v>2</v>
      </c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</row>
    <row r="575" spans="1:22" ht="5.4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</row>
    <row r="576" spans="1:22" ht="9.6" customHeight="1">
      <c r="A576" s="28" t="s">
        <v>6</v>
      </c>
      <c r="B576" s="28"/>
      <c r="C576" s="1" t="s">
        <v>7</v>
      </c>
      <c r="D576" s="30" t="s">
        <v>8</v>
      </c>
      <c r="E576" s="30"/>
      <c r="F576" s="30"/>
      <c r="G576" s="28" t="s">
        <v>9</v>
      </c>
      <c r="H576" s="28"/>
      <c r="J576" s="28" t="s">
        <v>10</v>
      </c>
      <c r="K576" s="28"/>
      <c r="L576" s="28"/>
      <c r="M576" s="1" t="s">
        <v>11</v>
      </c>
      <c r="N576" s="28" t="s">
        <v>12</v>
      </c>
      <c r="O576" s="28" t="s">
        <v>13</v>
      </c>
      <c r="P576" s="28" t="s">
        <v>14</v>
      </c>
      <c r="Q576" s="28" t="s">
        <v>15</v>
      </c>
      <c r="R576" s="28"/>
      <c r="S576" s="30" t="s">
        <v>16</v>
      </c>
      <c r="T576" s="30"/>
      <c r="U576" s="30"/>
    </row>
    <row r="577" spans="1:24" ht="9.6" customHeight="1">
      <c r="A577" s="29"/>
      <c r="B577" s="29"/>
      <c r="G577" s="29"/>
      <c r="H577" s="29"/>
      <c r="J577" s="29"/>
      <c r="K577" s="29"/>
      <c r="L577" s="29"/>
      <c r="N577" s="29"/>
      <c r="O577" s="29"/>
      <c r="P577" s="29"/>
      <c r="Q577" s="29"/>
      <c r="R577" s="29"/>
    </row>
    <row r="578" spans="1:24" ht="3.6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</row>
    <row r="579" spans="1:24" ht="7.9" customHeight="1"/>
    <row r="580" spans="1:24" ht="2.4500000000000002" customHeight="1"/>
    <row r="581" spans="1:24" s="2" customFormat="1" ht="13.9" customHeight="1">
      <c r="A581" s="31" t="s">
        <v>180</v>
      </c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</row>
    <row r="582" spans="1:24" s="2" customFormat="1" ht="2.4500000000000002" customHeight="1"/>
    <row r="583" spans="1:24" ht="9.6" customHeight="1">
      <c r="A583" s="21" t="s">
        <v>202</v>
      </c>
      <c r="B583" s="21"/>
      <c r="C583" s="21"/>
      <c r="D583" s="21"/>
      <c r="E583" s="21"/>
      <c r="F583" s="21"/>
      <c r="G583" s="21"/>
      <c r="N583" s="26">
        <v>88599.25</v>
      </c>
      <c r="O583" s="26">
        <v>58535.92</v>
      </c>
      <c r="P583" s="26">
        <v>6220</v>
      </c>
      <c r="Q583" s="26">
        <v>64755.92</v>
      </c>
      <c r="R583" s="26"/>
      <c r="S583" s="26">
        <v>23843.33</v>
      </c>
      <c r="T583" s="26"/>
      <c r="U583" s="26"/>
    </row>
    <row r="584" spans="1:24" ht="6" customHeight="1" thickBot="1">
      <c r="N584" s="19"/>
      <c r="O584" s="19"/>
      <c r="P584" s="19"/>
      <c r="Q584" s="19"/>
      <c r="R584" s="19"/>
      <c r="S584" s="19"/>
      <c r="T584" s="19"/>
      <c r="U584" s="19"/>
    </row>
    <row r="585" spans="1:24" ht="13.9" customHeight="1" thickTop="1">
      <c r="B585" s="27" t="s">
        <v>108</v>
      </c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</row>
    <row r="586" spans="1:24" ht="1.1499999999999999" customHeight="1"/>
    <row r="587" spans="1:24" ht="10.15" customHeight="1">
      <c r="A587" s="22">
        <v>197</v>
      </c>
      <c r="B587" s="22"/>
      <c r="D587" s="23" t="s">
        <v>203</v>
      </c>
      <c r="E587" s="23"/>
      <c r="F587" s="23"/>
      <c r="G587" s="24">
        <v>42710</v>
      </c>
      <c r="H587" s="24"/>
      <c r="J587" s="23" t="s">
        <v>20</v>
      </c>
      <c r="K587" s="23"/>
      <c r="L587" s="23"/>
      <c r="M587" s="4">
        <v>20</v>
      </c>
      <c r="N587" s="5">
        <v>226925.08000000002</v>
      </c>
      <c r="O587" s="5">
        <v>91715.520000000004</v>
      </c>
      <c r="P587" s="5">
        <v>11346.25</v>
      </c>
      <c r="Q587" s="25">
        <v>103061.77</v>
      </c>
      <c r="R587" s="25"/>
      <c r="S587" s="25">
        <v>123863.31</v>
      </c>
      <c r="T587" s="25"/>
      <c r="U587" s="25"/>
    </row>
    <row r="588" spans="1:24" ht="1.9" customHeight="1"/>
    <row r="589" spans="1:24" ht="12" customHeight="1">
      <c r="A589" s="21" t="s">
        <v>109</v>
      </c>
      <c r="B589" s="21"/>
      <c r="C589" s="21"/>
      <c r="D589" s="21"/>
      <c r="E589" s="21"/>
      <c r="F589" s="21"/>
      <c r="G589" s="21"/>
      <c r="N589" s="6">
        <f>SUM(N585:N588)</f>
        <v>226925.08000000002</v>
      </c>
      <c r="O589" s="6">
        <f>SUM(O585:O588)</f>
        <v>91715.520000000004</v>
      </c>
      <c r="P589" s="6">
        <f>SUM(P585:P588)</f>
        <v>11346.25</v>
      </c>
      <c r="Q589" s="18">
        <f>SUM(Q585:R587)</f>
        <v>103061.77</v>
      </c>
      <c r="R589" s="18"/>
      <c r="S589" s="18">
        <f>SUM(S585:U587)</f>
        <v>123863.31</v>
      </c>
      <c r="T589" s="18"/>
      <c r="U589" s="18"/>
    </row>
    <row r="590" spans="1:24" ht="13.9" customHeight="1">
      <c r="B590" s="21" t="s">
        <v>25</v>
      </c>
      <c r="C590" s="21"/>
      <c r="D590" s="21"/>
      <c r="E590" s="21"/>
      <c r="F590" s="21"/>
      <c r="G590" s="21"/>
      <c r="H590" s="21"/>
      <c r="N590" s="7">
        <v>0</v>
      </c>
      <c r="O590" s="7">
        <v>0</v>
      </c>
      <c r="P590" s="7">
        <v>0</v>
      </c>
      <c r="Q590" s="20">
        <v>0</v>
      </c>
      <c r="R590" s="20"/>
      <c r="S590" s="20">
        <v>0</v>
      </c>
      <c r="T590" s="20"/>
      <c r="U590" s="20"/>
    </row>
    <row r="591" spans="1:24" ht="9.6" customHeight="1">
      <c r="A591" s="21" t="s">
        <v>110</v>
      </c>
      <c r="B591" s="21"/>
      <c r="C591" s="21"/>
      <c r="D591" s="21"/>
      <c r="E591" s="21"/>
      <c r="F591" s="21"/>
      <c r="G591" s="21"/>
      <c r="N591" s="18">
        <v>226925.08000000002</v>
      </c>
      <c r="O591" s="18">
        <v>91715.520000000004</v>
      </c>
      <c r="P591" s="18">
        <v>11346.25</v>
      </c>
      <c r="Q591" s="18">
        <v>103061.77</v>
      </c>
      <c r="R591" s="18"/>
      <c r="S591" s="18">
        <v>123863.31</v>
      </c>
      <c r="T591" s="18"/>
      <c r="U591" s="18"/>
    </row>
    <row r="592" spans="1:24" ht="6" customHeight="1" thickBot="1">
      <c r="N592" s="19"/>
      <c r="O592" s="19"/>
      <c r="P592" s="19"/>
      <c r="Q592" s="19"/>
      <c r="R592" s="19"/>
      <c r="S592" s="19"/>
      <c r="T592" s="19"/>
      <c r="U592" s="19"/>
    </row>
    <row r="593" spans="1:23" ht="13.9" customHeight="1" thickTop="1">
      <c r="B593" s="27" t="s">
        <v>204</v>
      </c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</row>
    <row r="594" spans="1:23" ht="1.1499999999999999" customHeight="1"/>
    <row r="595" spans="1:23" ht="10.15" customHeight="1">
      <c r="A595" s="22">
        <v>161</v>
      </c>
      <c r="B595" s="22"/>
      <c r="D595" s="23" t="s">
        <v>205</v>
      </c>
      <c r="E595" s="23"/>
      <c r="F595" s="23"/>
      <c r="G595" s="24">
        <v>31413</v>
      </c>
      <c r="H595" s="24"/>
      <c r="J595" s="23" t="s">
        <v>20</v>
      </c>
      <c r="K595" s="23"/>
      <c r="L595" s="23"/>
      <c r="M595" s="4">
        <v>50</v>
      </c>
      <c r="N595" s="5">
        <v>334547.67</v>
      </c>
      <c r="O595" s="5">
        <v>257601.58000000002</v>
      </c>
      <c r="P595" s="5">
        <v>6690.95</v>
      </c>
      <c r="Q595" s="25">
        <v>264292.53000000003</v>
      </c>
      <c r="R595" s="25"/>
      <c r="S595" s="25">
        <v>70255.14</v>
      </c>
      <c r="T595" s="25"/>
      <c r="U595" s="25"/>
    </row>
    <row r="596" spans="1:23" ht="1.1499999999999999" customHeight="1"/>
    <row r="597" spans="1:23" ht="10.15" customHeight="1">
      <c r="A597" s="22">
        <v>162</v>
      </c>
      <c r="B597" s="22"/>
      <c r="D597" s="23" t="s">
        <v>206</v>
      </c>
      <c r="E597" s="23"/>
      <c r="F597" s="23"/>
      <c r="G597" s="24">
        <v>31778</v>
      </c>
      <c r="H597" s="24"/>
      <c r="J597" s="23" t="s">
        <v>20</v>
      </c>
      <c r="K597" s="23"/>
      <c r="L597" s="23"/>
      <c r="M597" s="4">
        <v>50</v>
      </c>
      <c r="N597" s="5">
        <v>1687.81</v>
      </c>
      <c r="O597" s="5">
        <v>1266</v>
      </c>
      <c r="P597" s="5">
        <v>33.76</v>
      </c>
      <c r="Q597" s="25">
        <v>1299.76</v>
      </c>
      <c r="R597" s="25"/>
      <c r="S597" s="25">
        <v>388.05</v>
      </c>
      <c r="T597" s="25"/>
      <c r="U597" s="25"/>
    </row>
    <row r="598" spans="1:23" ht="1.9" customHeight="1"/>
    <row r="599" spans="1:23" ht="12" customHeight="1">
      <c r="A599" s="21" t="s">
        <v>207</v>
      </c>
      <c r="B599" s="21"/>
      <c r="C599" s="21"/>
      <c r="D599" s="21"/>
      <c r="E599" s="21"/>
      <c r="F599" s="21"/>
      <c r="G599" s="21"/>
      <c r="N599" s="6">
        <f>SUM(N595:N598)</f>
        <v>336235.48</v>
      </c>
      <c r="O599" s="6">
        <f>SUM(O595:O598)</f>
        <v>258867.58000000002</v>
      </c>
      <c r="P599" s="6">
        <f>SUM(P595:P598)</f>
        <v>6724.71</v>
      </c>
      <c r="Q599" s="18">
        <f>SUM(Q595:R597)</f>
        <v>265592.29000000004</v>
      </c>
      <c r="R599" s="18"/>
      <c r="S599" s="18">
        <f>SUM(S595:U597)</f>
        <v>70643.19</v>
      </c>
      <c r="T599" s="18"/>
      <c r="U599" s="18"/>
    </row>
    <row r="600" spans="1:23" ht="13.9" customHeight="1">
      <c r="B600" s="21" t="s">
        <v>25</v>
      </c>
      <c r="C600" s="21"/>
      <c r="D600" s="21"/>
      <c r="E600" s="21"/>
      <c r="F600" s="21"/>
      <c r="G600" s="21"/>
      <c r="H600" s="21"/>
      <c r="N600" s="7">
        <v>0</v>
      </c>
      <c r="O600" s="7">
        <v>0</v>
      </c>
      <c r="P600" s="7">
        <v>0</v>
      </c>
      <c r="Q600" s="20">
        <v>0</v>
      </c>
      <c r="R600" s="20"/>
      <c r="S600" s="20">
        <v>0</v>
      </c>
      <c r="T600" s="20"/>
      <c r="U600" s="20"/>
    </row>
    <row r="601" spans="1:23" ht="9.6" customHeight="1">
      <c r="A601" s="21" t="s">
        <v>208</v>
      </c>
      <c r="B601" s="21"/>
      <c r="C601" s="21"/>
      <c r="D601" s="21"/>
      <c r="E601" s="21"/>
      <c r="F601" s="21"/>
      <c r="G601" s="21"/>
      <c r="N601" s="18">
        <v>336235.48</v>
      </c>
      <c r="O601" s="18">
        <v>258867.58000000002</v>
      </c>
      <c r="P601" s="18">
        <v>6724.71</v>
      </c>
      <c r="Q601" s="18">
        <v>265592.29000000004</v>
      </c>
      <c r="R601" s="18"/>
      <c r="S601" s="18">
        <v>70643.19</v>
      </c>
      <c r="T601" s="18"/>
      <c r="U601" s="18"/>
    </row>
    <row r="602" spans="1:23" ht="6" customHeight="1" thickBot="1">
      <c r="N602" s="19"/>
      <c r="O602" s="19"/>
      <c r="P602" s="19"/>
      <c r="Q602" s="19"/>
      <c r="R602" s="19"/>
      <c r="S602" s="19"/>
      <c r="T602" s="19"/>
      <c r="U602" s="19"/>
    </row>
    <row r="603" spans="1:23" ht="13.9" customHeight="1" thickTop="1">
      <c r="B603" s="27" t="s">
        <v>111</v>
      </c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</row>
    <row r="604" spans="1:23" ht="1.1499999999999999" customHeight="1"/>
    <row r="605" spans="1:23" ht="10.15" customHeight="1">
      <c r="A605" s="22">
        <v>154</v>
      </c>
      <c r="B605" s="22"/>
      <c r="D605" s="23" t="s">
        <v>209</v>
      </c>
      <c r="E605" s="23"/>
      <c r="F605" s="23"/>
      <c r="G605" s="24">
        <v>31048</v>
      </c>
      <c r="H605" s="24"/>
      <c r="J605" s="23" t="s">
        <v>20</v>
      </c>
      <c r="K605" s="23"/>
      <c r="L605" s="23"/>
      <c r="M605" s="4">
        <v>50</v>
      </c>
      <c r="N605" s="5">
        <v>325</v>
      </c>
      <c r="O605" s="5">
        <v>250.25</v>
      </c>
      <c r="P605" s="5">
        <v>6.5</v>
      </c>
      <c r="Q605" s="25">
        <v>256.75</v>
      </c>
      <c r="R605" s="25"/>
      <c r="S605" s="25">
        <v>68.25</v>
      </c>
      <c r="T605" s="25"/>
      <c r="U605" s="25"/>
    </row>
    <row r="606" spans="1:23" ht="1.1499999999999999" customHeight="1"/>
    <row r="607" spans="1:23" ht="10.15" customHeight="1">
      <c r="A607" s="22">
        <v>153</v>
      </c>
      <c r="B607" s="22"/>
      <c r="D607" s="23" t="s">
        <v>210</v>
      </c>
      <c r="E607" s="23"/>
      <c r="F607" s="23"/>
      <c r="G607" s="24">
        <v>31413</v>
      </c>
      <c r="H607" s="24"/>
      <c r="J607" s="23" t="s">
        <v>20</v>
      </c>
      <c r="K607" s="23"/>
      <c r="L607" s="23"/>
      <c r="M607" s="4">
        <v>50</v>
      </c>
      <c r="N607" s="5">
        <v>183291.27</v>
      </c>
      <c r="O607" s="5">
        <v>141134.45000000001</v>
      </c>
      <c r="P607" s="5">
        <v>3665.83</v>
      </c>
      <c r="Q607" s="25">
        <v>144800.28</v>
      </c>
      <c r="R607" s="25"/>
      <c r="S607" s="25">
        <v>38490.99</v>
      </c>
      <c r="T607" s="25"/>
      <c r="U607" s="25"/>
    </row>
    <row r="608" spans="1:23" ht="1.1499999999999999" customHeight="1"/>
    <row r="609" spans="1:23" ht="10.15" customHeight="1">
      <c r="A609" s="22">
        <v>155</v>
      </c>
      <c r="B609" s="22"/>
      <c r="D609" s="23" t="s">
        <v>209</v>
      </c>
      <c r="E609" s="23"/>
      <c r="F609" s="23"/>
      <c r="G609" s="24">
        <v>31594</v>
      </c>
      <c r="H609" s="24"/>
      <c r="J609" s="23" t="s">
        <v>20</v>
      </c>
      <c r="K609" s="23"/>
      <c r="L609" s="23"/>
      <c r="M609" s="4">
        <v>50</v>
      </c>
      <c r="N609" s="5">
        <v>1440</v>
      </c>
      <c r="O609" s="5">
        <v>1108.8</v>
      </c>
      <c r="P609" s="5">
        <v>28.8</v>
      </c>
      <c r="Q609" s="25">
        <v>1137.5999999999999</v>
      </c>
      <c r="R609" s="25"/>
      <c r="S609" s="25">
        <v>302.39999999999998</v>
      </c>
      <c r="T609" s="25"/>
      <c r="U609" s="25"/>
    </row>
    <row r="610" spans="1:23" ht="1.1499999999999999" customHeight="1"/>
    <row r="611" spans="1:23" ht="10.15" customHeight="1">
      <c r="A611" s="22">
        <v>156</v>
      </c>
      <c r="B611" s="22"/>
      <c r="D611" s="23" t="s">
        <v>209</v>
      </c>
      <c r="E611" s="23"/>
      <c r="F611" s="23"/>
      <c r="G611" s="24">
        <v>31625</v>
      </c>
      <c r="H611" s="24"/>
      <c r="J611" s="23" t="s">
        <v>20</v>
      </c>
      <c r="K611" s="23"/>
      <c r="L611" s="23"/>
      <c r="M611" s="4">
        <v>50</v>
      </c>
      <c r="N611" s="5">
        <v>75</v>
      </c>
      <c r="O611" s="5">
        <v>57.75</v>
      </c>
      <c r="P611" s="5">
        <v>1.5</v>
      </c>
      <c r="Q611" s="25">
        <v>59.25</v>
      </c>
      <c r="R611" s="25"/>
      <c r="S611" s="25">
        <v>15.75</v>
      </c>
      <c r="T611" s="25"/>
      <c r="U611" s="25"/>
    </row>
    <row r="612" spans="1:23" ht="1.1499999999999999" customHeight="1"/>
    <row r="613" spans="1:23" ht="10.15" customHeight="1">
      <c r="A613" s="22">
        <v>157</v>
      </c>
      <c r="B613" s="22"/>
      <c r="D613" s="23" t="s">
        <v>211</v>
      </c>
      <c r="E613" s="23"/>
      <c r="F613" s="23"/>
      <c r="G613" s="24">
        <v>31656</v>
      </c>
      <c r="H613" s="24"/>
      <c r="J613" s="23" t="s">
        <v>20</v>
      </c>
      <c r="K613" s="23"/>
      <c r="L613" s="23"/>
      <c r="M613" s="4">
        <v>50</v>
      </c>
      <c r="N613" s="5">
        <v>804</v>
      </c>
      <c r="O613" s="5">
        <v>619.08000000000004</v>
      </c>
      <c r="P613" s="5">
        <v>16.079999999999998</v>
      </c>
      <c r="Q613" s="25">
        <v>635.16</v>
      </c>
      <c r="R613" s="25"/>
      <c r="S613" s="25">
        <v>168.84</v>
      </c>
      <c r="T613" s="25"/>
      <c r="U613" s="25"/>
    </row>
    <row r="614" spans="1:23" ht="1.1499999999999999" customHeight="1"/>
    <row r="615" spans="1:23" ht="10.15" customHeight="1">
      <c r="A615" s="22">
        <v>158</v>
      </c>
      <c r="B615" s="22"/>
      <c r="D615" s="23" t="s">
        <v>210</v>
      </c>
      <c r="E615" s="23"/>
      <c r="F615" s="23"/>
      <c r="G615" s="24">
        <v>31778</v>
      </c>
      <c r="H615" s="24"/>
      <c r="J615" s="23" t="s">
        <v>20</v>
      </c>
      <c r="K615" s="23"/>
      <c r="L615" s="23"/>
      <c r="M615" s="4">
        <v>50</v>
      </c>
      <c r="N615" s="5">
        <v>924.49</v>
      </c>
      <c r="O615" s="5">
        <v>693.37</v>
      </c>
      <c r="P615" s="5">
        <v>18.489999999999998</v>
      </c>
      <c r="Q615" s="25">
        <v>711.86</v>
      </c>
      <c r="R615" s="25"/>
      <c r="S615" s="25">
        <v>212.63</v>
      </c>
      <c r="T615" s="25"/>
      <c r="U615" s="25"/>
    </row>
    <row r="616" spans="1:23" ht="10.15" customHeight="1">
      <c r="A616" s="22">
        <v>159</v>
      </c>
      <c r="B616" s="22"/>
      <c r="D616" s="23" t="s">
        <v>212</v>
      </c>
      <c r="E616" s="23"/>
      <c r="F616" s="23"/>
      <c r="G616" s="24">
        <v>31778</v>
      </c>
      <c r="H616" s="24"/>
      <c r="J616" s="23" t="s">
        <v>20</v>
      </c>
      <c r="K616" s="23"/>
      <c r="L616" s="23"/>
      <c r="M616" s="4">
        <v>50</v>
      </c>
      <c r="N616" s="5">
        <v>1402.55</v>
      </c>
      <c r="O616" s="5">
        <v>1051.8800000000001</v>
      </c>
      <c r="P616" s="5">
        <v>28.05</v>
      </c>
      <c r="Q616" s="25">
        <v>1079.93</v>
      </c>
      <c r="R616" s="25"/>
      <c r="S616" s="25">
        <v>322.62</v>
      </c>
      <c r="T616" s="25"/>
      <c r="U616" s="25"/>
    </row>
    <row r="617" spans="1:23" ht="1.1499999999999999" customHeight="1"/>
    <row r="618" spans="1:23" ht="10.15" customHeight="1">
      <c r="A618" s="22">
        <v>160</v>
      </c>
      <c r="B618" s="22"/>
      <c r="D618" s="23" t="s">
        <v>111</v>
      </c>
      <c r="E618" s="23"/>
      <c r="F618" s="23"/>
      <c r="G618" s="24">
        <v>37622</v>
      </c>
      <c r="H618" s="24"/>
      <c r="J618" s="23" t="s">
        <v>20</v>
      </c>
      <c r="K618" s="23"/>
      <c r="L618" s="23"/>
      <c r="M618" s="4">
        <v>50</v>
      </c>
      <c r="N618" s="5">
        <v>90.88</v>
      </c>
      <c r="O618" s="5">
        <v>39.130000000000003</v>
      </c>
      <c r="P618" s="5">
        <v>1.82</v>
      </c>
      <c r="Q618" s="25">
        <v>40.950000000000003</v>
      </c>
      <c r="R618" s="25"/>
      <c r="S618" s="25">
        <v>49.93</v>
      </c>
      <c r="T618" s="25"/>
      <c r="U618" s="25"/>
    </row>
    <row r="619" spans="1:23" ht="1.9" customHeight="1"/>
    <row r="620" spans="1:23" ht="12" customHeight="1">
      <c r="A620" s="21" t="s">
        <v>116</v>
      </c>
      <c r="B620" s="21"/>
      <c r="C620" s="21"/>
      <c r="D620" s="21"/>
      <c r="E620" s="21"/>
      <c r="F620" s="21"/>
      <c r="G620" s="21"/>
      <c r="N620" s="6">
        <f>SUM(N605:N619)</f>
        <v>188353.18999999997</v>
      </c>
      <c r="O620" s="6">
        <f>SUM(O605:O619)</f>
        <v>144954.71</v>
      </c>
      <c r="P620" s="6">
        <f>SUM(P605:P619)</f>
        <v>3767.07</v>
      </c>
      <c r="Q620" s="18">
        <f>SUM(Q604:R618)</f>
        <v>148721.78</v>
      </c>
      <c r="R620" s="18"/>
      <c r="S620" s="18">
        <f>SUM(S605:U618)</f>
        <v>39631.409999999996</v>
      </c>
      <c r="T620" s="18"/>
      <c r="U620" s="18"/>
    </row>
    <row r="621" spans="1:23" ht="13.9" customHeight="1">
      <c r="B621" s="21" t="s">
        <v>25</v>
      </c>
      <c r="C621" s="21"/>
      <c r="D621" s="21"/>
      <c r="E621" s="21"/>
      <c r="F621" s="21"/>
      <c r="G621" s="21"/>
      <c r="H621" s="21"/>
      <c r="N621" s="7">
        <v>0</v>
      </c>
      <c r="O621" s="7">
        <v>0</v>
      </c>
      <c r="P621" s="7">
        <v>0</v>
      </c>
      <c r="Q621" s="20">
        <v>0</v>
      </c>
      <c r="R621" s="20"/>
      <c r="S621" s="20">
        <v>0</v>
      </c>
      <c r="T621" s="20"/>
      <c r="U621" s="20"/>
    </row>
    <row r="622" spans="1:23" ht="9.6" customHeight="1">
      <c r="A622" s="21" t="s">
        <v>117</v>
      </c>
      <c r="B622" s="21"/>
      <c r="C622" s="21"/>
      <c r="D622" s="21"/>
      <c r="E622" s="21"/>
      <c r="F622" s="21"/>
      <c r="G622" s="21"/>
      <c r="N622" s="18">
        <v>188353.19</v>
      </c>
      <c r="O622" s="18">
        <v>144954.71000000002</v>
      </c>
      <c r="P622" s="18">
        <v>3767.07</v>
      </c>
      <c r="Q622" s="18">
        <v>148721.78</v>
      </c>
      <c r="R622" s="18"/>
      <c r="S622" s="18">
        <v>39631.410000000003</v>
      </c>
      <c r="T622" s="18"/>
      <c r="U622" s="18"/>
    </row>
    <row r="623" spans="1:23" ht="6" customHeight="1" thickBot="1">
      <c r="N623" s="19"/>
      <c r="O623" s="19"/>
      <c r="P623" s="19"/>
      <c r="Q623" s="19"/>
      <c r="R623" s="19"/>
      <c r="S623" s="19"/>
      <c r="T623" s="19"/>
      <c r="U623" s="19"/>
    </row>
    <row r="624" spans="1:23" ht="13.9" customHeight="1" thickTop="1">
      <c r="B624" s="27" t="s">
        <v>118</v>
      </c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</row>
    <row r="625" spans="1:23" ht="1.1499999999999999" customHeight="1"/>
    <row r="626" spans="1:23" ht="10.15" customHeight="1">
      <c r="A626" s="22">
        <v>143</v>
      </c>
      <c r="B626" s="22"/>
      <c r="D626" s="23" t="s">
        <v>213</v>
      </c>
      <c r="E626" s="23"/>
      <c r="F626" s="23"/>
      <c r="G626" s="24">
        <v>31413</v>
      </c>
      <c r="H626" s="24"/>
      <c r="J626" s="23" t="s">
        <v>20</v>
      </c>
      <c r="K626" s="23"/>
      <c r="L626" s="23"/>
      <c r="M626" s="4">
        <v>25</v>
      </c>
      <c r="N626" s="5">
        <v>130</v>
      </c>
      <c r="O626" s="5">
        <v>130</v>
      </c>
      <c r="P626" s="5">
        <v>0</v>
      </c>
      <c r="Q626" s="25">
        <v>130</v>
      </c>
      <c r="R626" s="25"/>
      <c r="S626" s="25">
        <v>0</v>
      </c>
      <c r="T626" s="25"/>
      <c r="U626" s="25"/>
    </row>
    <row r="627" spans="1:23" ht="1.1499999999999999" customHeight="1"/>
    <row r="628" spans="1:23" ht="10.15" customHeight="1">
      <c r="A628" s="22">
        <v>144</v>
      </c>
      <c r="B628" s="22"/>
      <c r="D628" s="23" t="s">
        <v>214</v>
      </c>
      <c r="E628" s="23"/>
      <c r="F628" s="23"/>
      <c r="G628" s="24">
        <v>31778</v>
      </c>
      <c r="H628" s="24"/>
      <c r="J628" s="23" t="s">
        <v>20</v>
      </c>
      <c r="K628" s="23"/>
      <c r="L628" s="23"/>
      <c r="M628" s="4">
        <v>25</v>
      </c>
      <c r="N628" s="5">
        <v>2902.03</v>
      </c>
      <c r="O628" s="5">
        <v>2902.03</v>
      </c>
      <c r="P628" s="5">
        <v>0</v>
      </c>
      <c r="Q628" s="25">
        <v>2902.03</v>
      </c>
      <c r="R628" s="25"/>
      <c r="S628" s="25">
        <v>0</v>
      </c>
      <c r="T628" s="25"/>
      <c r="U628" s="25"/>
    </row>
    <row r="629" spans="1:23" ht="10.15" customHeight="1">
      <c r="A629" s="22">
        <v>145</v>
      </c>
      <c r="B629" s="22"/>
      <c r="D629" s="23" t="s">
        <v>215</v>
      </c>
      <c r="E629" s="23"/>
      <c r="F629" s="23"/>
      <c r="G629" s="24">
        <v>31778</v>
      </c>
      <c r="H629" s="24"/>
      <c r="J629" s="23" t="s">
        <v>20</v>
      </c>
      <c r="K629" s="23"/>
      <c r="L629" s="23"/>
      <c r="M629" s="4">
        <v>25</v>
      </c>
      <c r="N629" s="5">
        <v>4305.13</v>
      </c>
      <c r="O629" s="5">
        <v>4305.13</v>
      </c>
      <c r="P629" s="5">
        <v>0</v>
      </c>
      <c r="Q629" s="25">
        <v>4305.13</v>
      </c>
      <c r="R629" s="25"/>
      <c r="S629" s="25">
        <v>0</v>
      </c>
      <c r="T629" s="25"/>
      <c r="U629" s="25"/>
    </row>
    <row r="630" spans="1:23" ht="1.1499999999999999" customHeight="1"/>
    <row r="631" spans="1:23" ht="10.15" customHeight="1">
      <c r="A631" s="22">
        <v>199</v>
      </c>
      <c r="B631" s="22"/>
      <c r="D631" s="23" t="s">
        <v>216</v>
      </c>
      <c r="E631" s="23"/>
      <c r="F631" s="23"/>
      <c r="G631" s="24">
        <v>43000</v>
      </c>
      <c r="H631" s="24"/>
      <c r="J631" s="23" t="s">
        <v>20</v>
      </c>
      <c r="K631" s="23"/>
      <c r="L631" s="23"/>
      <c r="M631" s="4">
        <v>20</v>
      </c>
      <c r="N631" s="5">
        <v>3194.33</v>
      </c>
      <c r="O631" s="5">
        <v>1157.97</v>
      </c>
      <c r="P631" s="5">
        <v>159.72</v>
      </c>
      <c r="Q631" s="25">
        <v>1317.69</v>
      </c>
      <c r="R631" s="25"/>
      <c r="S631" s="25">
        <v>1876.64</v>
      </c>
      <c r="T631" s="25"/>
      <c r="U631" s="25"/>
    </row>
    <row r="632" spans="1:23" ht="1.9" customHeight="1"/>
    <row r="633" spans="1:23" ht="12" customHeight="1">
      <c r="A633" s="21" t="s">
        <v>125</v>
      </c>
      <c r="B633" s="21"/>
      <c r="C633" s="21"/>
      <c r="D633" s="21"/>
      <c r="E633" s="21"/>
      <c r="F633" s="21"/>
      <c r="G633" s="21"/>
      <c r="N633" s="6">
        <f>SUM(N626:N632)</f>
        <v>10531.49</v>
      </c>
      <c r="O633" s="6">
        <f>SUM(O626:O632)</f>
        <v>8495.1299999999992</v>
      </c>
      <c r="P633" s="6">
        <f>SUM(P626:P632)</f>
        <v>159.72</v>
      </c>
      <c r="Q633" s="18">
        <f>SUM(Q625:R631)</f>
        <v>8654.85</v>
      </c>
      <c r="R633" s="18"/>
      <c r="S633" s="18">
        <f>SUM(S626:U631)</f>
        <v>1876.64</v>
      </c>
      <c r="T633" s="18"/>
      <c r="U633" s="18"/>
    </row>
    <row r="634" spans="1:23" ht="13.9" customHeight="1">
      <c r="B634" s="21" t="s">
        <v>25</v>
      </c>
      <c r="C634" s="21"/>
      <c r="D634" s="21"/>
      <c r="E634" s="21"/>
      <c r="F634" s="21"/>
      <c r="G634" s="21"/>
      <c r="H634" s="21"/>
      <c r="N634" s="7">
        <v>0</v>
      </c>
      <c r="O634" s="7">
        <v>0</v>
      </c>
      <c r="P634" s="7">
        <v>0</v>
      </c>
      <c r="Q634" s="20">
        <v>0</v>
      </c>
      <c r="R634" s="20"/>
      <c r="S634" s="20">
        <v>0</v>
      </c>
      <c r="T634" s="20"/>
      <c r="U634" s="20"/>
    </row>
    <row r="635" spans="1:23" ht="9.6" customHeight="1">
      <c r="A635" s="21" t="s">
        <v>126</v>
      </c>
      <c r="B635" s="21"/>
      <c r="C635" s="21"/>
      <c r="D635" s="21"/>
      <c r="E635" s="21"/>
      <c r="F635" s="21"/>
      <c r="G635" s="21"/>
      <c r="N635" s="18">
        <v>10531.49</v>
      </c>
      <c r="O635" s="18">
        <v>8495.130000000001</v>
      </c>
      <c r="P635" s="18">
        <v>159.72</v>
      </c>
      <c r="Q635" s="18">
        <v>8654.85</v>
      </c>
      <c r="R635" s="18"/>
      <c r="S635" s="18">
        <v>1876.64</v>
      </c>
      <c r="T635" s="18"/>
      <c r="U635" s="18"/>
    </row>
    <row r="636" spans="1:23" ht="6" customHeight="1" thickBot="1">
      <c r="N636" s="19"/>
      <c r="O636" s="19"/>
      <c r="P636" s="19"/>
      <c r="Q636" s="19"/>
      <c r="R636" s="19"/>
      <c r="S636" s="19"/>
      <c r="T636" s="19"/>
      <c r="U636" s="19"/>
    </row>
    <row r="637" spans="1:23" ht="13.9" customHeight="1" thickTop="1">
      <c r="B637" s="27" t="s">
        <v>127</v>
      </c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</row>
    <row r="638" spans="1:23" ht="1.1499999999999999" customHeight="1"/>
    <row r="639" spans="1:23" ht="10.15" customHeight="1">
      <c r="A639" s="22">
        <v>191</v>
      </c>
      <c r="B639" s="22"/>
      <c r="D639" s="23" t="s">
        <v>128</v>
      </c>
      <c r="E639" s="23"/>
      <c r="F639" s="23"/>
      <c r="G639" s="24">
        <v>31413</v>
      </c>
      <c r="H639" s="24"/>
      <c r="J639" s="23" t="s">
        <v>20</v>
      </c>
      <c r="K639" s="23"/>
      <c r="L639" s="23"/>
      <c r="M639" s="4">
        <v>10</v>
      </c>
      <c r="N639" s="5">
        <v>12965.960000000001</v>
      </c>
      <c r="O639" s="5">
        <v>12965.960000000001</v>
      </c>
      <c r="P639" s="5">
        <v>0</v>
      </c>
      <c r="Q639" s="25">
        <v>12965.960000000001</v>
      </c>
      <c r="R639" s="25"/>
      <c r="S639" s="25">
        <v>0</v>
      </c>
      <c r="T639" s="25"/>
      <c r="U639" s="25"/>
    </row>
    <row r="640" spans="1:23" ht="1.1499999999999999" customHeight="1"/>
    <row r="641" spans="1:22" ht="10.15" customHeight="1">
      <c r="A641" s="22">
        <v>192</v>
      </c>
      <c r="B641" s="22"/>
      <c r="D641" s="23" t="s">
        <v>217</v>
      </c>
      <c r="E641" s="23"/>
      <c r="F641" s="23"/>
      <c r="G641" s="24">
        <v>38353</v>
      </c>
      <c r="H641" s="24"/>
      <c r="J641" s="23" t="s">
        <v>20</v>
      </c>
      <c r="K641" s="23"/>
      <c r="L641" s="23"/>
      <c r="M641" s="4">
        <v>10</v>
      </c>
      <c r="N641" s="5">
        <v>116.25</v>
      </c>
      <c r="O641" s="5">
        <v>116.25</v>
      </c>
      <c r="P641" s="5">
        <v>0</v>
      </c>
      <c r="Q641" s="25">
        <v>116.25</v>
      </c>
      <c r="R641" s="25"/>
      <c r="S641" s="25">
        <v>0</v>
      </c>
      <c r="T641" s="25"/>
      <c r="U641" s="25"/>
    </row>
    <row r="642" spans="1:22" ht="1.1499999999999999" customHeight="1"/>
    <row r="643" spans="1:22" ht="10.15" customHeight="1">
      <c r="A643" s="22">
        <v>193</v>
      </c>
      <c r="B643" s="22"/>
      <c r="D643" s="23" t="s">
        <v>218</v>
      </c>
      <c r="E643" s="23"/>
      <c r="F643" s="23"/>
      <c r="G643" s="24">
        <v>38473</v>
      </c>
      <c r="H643" s="24"/>
      <c r="J643" s="23" t="s">
        <v>20</v>
      </c>
      <c r="K643" s="23"/>
      <c r="L643" s="23"/>
      <c r="M643" s="4">
        <v>10</v>
      </c>
      <c r="N643" s="5">
        <v>170</v>
      </c>
      <c r="O643" s="5">
        <v>170</v>
      </c>
      <c r="P643" s="5">
        <v>0</v>
      </c>
      <c r="Q643" s="25">
        <v>170</v>
      </c>
      <c r="R643" s="25"/>
      <c r="S643" s="25">
        <v>0</v>
      </c>
      <c r="T643" s="25"/>
      <c r="U643" s="25"/>
    </row>
    <row r="644" spans="1:22" ht="10.15" customHeight="1">
      <c r="A644" s="22">
        <v>194</v>
      </c>
      <c r="B644" s="22"/>
      <c r="D644" s="23" t="s">
        <v>219</v>
      </c>
      <c r="E644" s="23"/>
      <c r="F644" s="23"/>
      <c r="G644" s="24">
        <v>38473</v>
      </c>
      <c r="H644" s="24"/>
      <c r="J644" s="23" t="s">
        <v>20</v>
      </c>
      <c r="K644" s="23"/>
      <c r="L644" s="23"/>
      <c r="M644" s="4">
        <v>10</v>
      </c>
      <c r="N644" s="5">
        <v>56.95</v>
      </c>
      <c r="O644" s="5">
        <v>56.95</v>
      </c>
      <c r="P644" s="5">
        <v>0</v>
      </c>
      <c r="Q644" s="25">
        <v>56.95</v>
      </c>
      <c r="R644" s="25"/>
      <c r="S644" s="25">
        <v>0</v>
      </c>
      <c r="T644" s="25"/>
      <c r="U644" s="25"/>
    </row>
    <row r="645" spans="1:22" ht="1.1499999999999999" customHeight="1"/>
    <row r="646" spans="1:22" ht="10.15" customHeight="1">
      <c r="A646" s="22">
        <v>195</v>
      </c>
      <c r="B646" s="22"/>
      <c r="D646" s="23" t="s">
        <v>220</v>
      </c>
      <c r="E646" s="23"/>
      <c r="F646" s="23"/>
      <c r="G646" s="24">
        <v>40057</v>
      </c>
      <c r="H646" s="24"/>
      <c r="J646" s="23" t="s">
        <v>20</v>
      </c>
      <c r="K646" s="23"/>
      <c r="L646" s="23"/>
      <c r="M646" s="4">
        <v>10</v>
      </c>
      <c r="N646" s="5">
        <v>37.44</v>
      </c>
      <c r="O646" s="5">
        <v>37.44</v>
      </c>
      <c r="P646" s="5">
        <v>0</v>
      </c>
      <c r="Q646" s="25">
        <v>37.44</v>
      </c>
      <c r="R646" s="25"/>
      <c r="S646" s="25">
        <v>0</v>
      </c>
      <c r="T646" s="25"/>
      <c r="U646" s="25"/>
    </row>
    <row r="647" spans="1:22" ht="1.9" customHeight="1"/>
    <row r="648" spans="1:22" ht="12" customHeight="1">
      <c r="A648" s="21" t="s">
        <v>142</v>
      </c>
      <c r="B648" s="21"/>
      <c r="C648" s="21"/>
      <c r="D648" s="21"/>
      <c r="E648" s="21"/>
      <c r="F648" s="21"/>
      <c r="G648" s="21"/>
      <c r="N648" s="6">
        <f>SUM(N639:N646)</f>
        <v>13346.600000000002</v>
      </c>
      <c r="O648" s="6">
        <f>SUM(O639:O646)</f>
        <v>13346.600000000002</v>
      </c>
      <c r="P648" s="6">
        <f>SUM(P639:P646)</f>
        <v>0</v>
      </c>
      <c r="Q648" s="18">
        <f>SUM(Q639:R646)</f>
        <v>13346.600000000002</v>
      </c>
      <c r="R648" s="18"/>
      <c r="S648" s="18">
        <f>SUM(S639:U646)</f>
        <v>0</v>
      </c>
      <c r="T648" s="18"/>
      <c r="U648" s="18"/>
    </row>
    <row r="649" spans="1:22" ht="13.9" customHeight="1">
      <c r="B649" s="21" t="s">
        <v>25</v>
      </c>
      <c r="C649" s="21"/>
      <c r="D649" s="21"/>
      <c r="E649" s="21"/>
      <c r="F649" s="21"/>
      <c r="G649" s="21"/>
      <c r="H649" s="21"/>
      <c r="N649" s="7">
        <v>0</v>
      </c>
      <c r="O649" s="7">
        <v>0</v>
      </c>
      <c r="P649" s="7">
        <v>0</v>
      </c>
      <c r="Q649" s="20">
        <v>0</v>
      </c>
      <c r="R649" s="20"/>
      <c r="S649" s="20">
        <v>0</v>
      </c>
      <c r="T649" s="20"/>
      <c r="U649" s="20"/>
    </row>
    <row r="650" spans="1:22" ht="6.6" customHeight="1"/>
    <row r="651" spans="1:22" ht="7.1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</row>
    <row r="652" spans="1:22" ht="19.149999999999999" customHeight="1">
      <c r="L652" s="14" t="s">
        <v>221</v>
      </c>
      <c r="M652" s="14"/>
      <c r="N652" s="14"/>
      <c r="O652" s="14"/>
      <c r="P652" s="14"/>
    </row>
    <row r="653" spans="1:22" ht="11.45" customHeight="1">
      <c r="A653" s="32" t="s">
        <v>0</v>
      </c>
      <c r="B653" s="32"/>
      <c r="C653" s="32"/>
      <c r="D653" s="32"/>
      <c r="F653" s="34" t="s">
        <v>1</v>
      </c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U653" s="35">
        <v>46227</v>
      </c>
      <c r="V653" s="35"/>
    </row>
    <row r="654" spans="1:22" ht="9.6" customHeight="1">
      <c r="A654" s="32" t="s">
        <v>2</v>
      </c>
      <c r="B654" s="32"/>
      <c r="C654" s="32"/>
      <c r="D654" s="32"/>
      <c r="F654" s="36" t="s">
        <v>3</v>
      </c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U654" s="37">
        <v>0.57821759259259253</v>
      </c>
      <c r="V654" s="37"/>
    </row>
    <row r="655" spans="1:22" ht="6.6" customHeight="1"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U655" s="37"/>
      <c r="V655" s="37"/>
    </row>
    <row r="656" spans="1:22" ht="1.1499999999999999" customHeight="1"/>
    <row r="657" spans="1:24" ht="11.45" customHeight="1">
      <c r="A657" s="32" t="s">
        <v>4</v>
      </c>
      <c r="B657" s="32"/>
      <c r="C657" s="32"/>
      <c r="D657" s="32"/>
      <c r="F657" s="33" t="s">
        <v>5</v>
      </c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</row>
    <row r="658" spans="1:24" ht="2.4500000000000002" customHeight="1"/>
    <row r="659" spans="1:24" ht="11.45" customHeight="1">
      <c r="F659" s="33" t="s">
        <v>2</v>
      </c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</row>
    <row r="660" spans="1:24" ht="5.4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</row>
    <row r="661" spans="1:24" ht="9.6" customHeight="1">
      <c r="A661" s="28" t="s">
        <v>6</v>
      </c>
      <c r="B661" s="28"/>
      <c r="C661" s="1" t="s">
        <v>7</v>
      </c>
      <c r="D661" s="30" t="s">
        <v>8</v>
      </c>
      <c r="E661" s="30"/>
      <c r="F661" s="30"/>
      <c r="G661" s="28" t="s">
        <v>9</v>
      </c>
      <c r="H661" s="28"/>
      <c r="J661" s="28" t="s">
        <v>10</v>
      </c>
      <c r="K661" s="28"/>
      <c r="L661" s="28"/>
      <c r="M661" s="1" t="s">
        <v>11</v>
      </c>
      <c r="N661" s="28" t="s">
        <v>12</v>
      </c>
      <c r="O661" s="28" t="s">
        <v>13</v>
      </c>
      <c r="P661" s="28" t="s">
        <v>14</v>
      </c>
      <c r="Q661" s="28" t="s">
        <v>15</v>
      </c>
      <c r="R661" s="28"/>
      <c r="S661" s="30" t="s">
        <v>16</v>
      </c>
      <c r="T661" s="30"/>
      <c r="U661" s="30"/>
    </row>
    <row r="662" spans="1:24" ht="9.6" customHeight="1">
      <c r="A662" s="29"/>
      <c r="B662" s="29"/>
      <c r="G662" s="29"/>
      <c r="H662" s="29"/>
      <c r="J662" s="29"/>
      <c r="K662" s="29"/>
      <c r="L662" s="29"/>
      <c r="N662" s="29"/>
      <c r="O662" s="29"/>
      <c r="P662" s="29"/>
      <c r="Q662" s="29"/>
      <c r="R662" s="29"/>
    </row>
    <row r="663" spans="1:24" ht="3.6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</row>
    <row r="664" spans="1:24" ht="7.9" customHeight="1"/>
    <row r="665" spans="1:24" ht="2.4500000000000002" customHeight="1"/>
    <row r="666" spans="1:24" s="2" customFormat="1" ht="13.9" customHeight="1">
      <c r="A666" s="31" t="s">
        <v>180</v>
      </c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</row>
    <row r="667" spans="1:24" s="2" customFormat="1" ht="2.4500000000000002" customHeight="1"/>
    <row r="668" spans="1:24" ht="9.6" customHeight="1">
      <c r="A668" s="21" t="s">
        <v>143</v>
      </c>
      <c r="B668" s="21"/>
      <c r="C668" s="21"/>
      <c r="D668" s="21"/>
      <c r="E668" s="21"/>
      <c r="F668" s="21"/>
      <c r="G668" s="21"/>
      <c r="N668" s="26">
        <v>13346.6</v>
      </c>
      <c r="O668" s="26">
        <v>13346.6</v>
      </c>
      <c r="P668" s="26">
        <v>0</v>
      </c>
      <c r="Q668" s="26">
        <v>13346.6</v>
      </c>
      <c r="R668" s="26"/>
      <c r="S668" s="26">
        <v>0</v>
      </c>
      <c r="T668" s="26"/>
      <c r="U668" s="26"/>
    </row>
    <row r="669" spans="1:24" ht="6" customHeight="1" thickBot="1">
      <c r="N669" s="19"/>
      <c r="O669" s="19"/>
      <c r="P669" s="19"/>
      <c r="Q669" s="19"/>
      <c r="R669" s="19"/>
      <c r="S669" s="19"/>
      <c r="T669" s="19"/>
      <c r="U669" s="19"/>
    </row>
    <row r="670" spans="1:24" ht="13.9" customHeight="1" thickTop="1">
      <c r="B670" s="27" t="s">
        <v>222</v>
      </c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</row>
    <row r="671" spans="1:24" ht="1.1499999999999999" customHeight="1"/>
    <row r="672" spans="1:24" ht="10.15" customHeight="1">
      <c r="A672" s="22">
        <v>176</v>
      </c>
      <c r="B672" s="22"/>
      <c r="D672" s="23" t="s">
        <v>223</v>
      </c>
      <c r="E672" s="23"/>
      <c r="F672" s="23"/>
      <c r="G672" s="24">
        <v>31413</v>
      </c>
      <c r="H672" s="24"/>
      <c r="J672" s="23" t="s">
        <v>20</v>
      </c>
      <c r="K672" s="23"/>
      <c r="L672" s="23"/>
      <c r="M672" s="4">
        <v>10</v>
      </c>
      <c r="N672" s="5">
        <v>34130</v>
      </c>
      <c r="O672" s="5">
        <v>34130</v>
      </c>
      <c r="P672" s="5">
        <v>0</v>
      </c>
      <c r="Q672" s="25">
        <v>34130</v>
      </c>
      <c r="R672" s="25"/>
      <c r="S672" s="25">
        <v>0</v>
      </c>
      <c r="T672" s="25"/>
      <c r="U672" s="25"/>
    </row>
    <row r="673" spans="1:21" ht="10.15" customHeight="1">
      <c r="A673" s="22">
        <v>177</v>
      </c>
      <c r="B673" s="22"/>
      <c r="D673" s="23" t="s">
        <v>224</v>
      </c>
      <c r="E673" s="23"/>
      <c r="F673" s="23"/>
      <c r="G673" s="24">
        <v>31413</v>
      </c>
      <c r="H673" s="24"/>
      <c r="J673" s="23" t="s">
        <v>20</v>
      </c>
      <c r="K673" s="23"/>
      <c r="L673" s="23"/>
      <c r="M673" s="4">
        <v>10</v>
      </c>
      <c r="N673" s="5">
        <v>700</v>
      </c>
      <c r="O673" s="5">
        <v>700</v>
      </c>
      <c r="P673" s="5">
        <v>0</v>
      </c>
      <c r="Q673" s="25">
        <v>700</v>
      </c>
      <c r="R673" s="25"/>
      <c r="S673" s="25">
        <v>0</v>
      </c>
      <c r="T673" s="25"/>
      <c r="U673" s="25"/>
    </row>
    <row r="674" spans="1:21" ht="1.1499999999999999" customHeight="1"/>
    <row r="675" spans="1:21" ht="10.15" customHeight="1">
      <c r="A675" s="22">
        <v>178</v>
      </c>
      <c r="B675" s="22"/>
      <c r="D675" s="23" t="s">
        <v>225</v>
      </c>
      <c r="E675" s="23"/>
      <c r="F675" s="23"/>
      <c r="G675" s="24">
        <v>31778</v>
      </c>
      <c r="H675" s="24"/>
      <c r="J675" s="23" t="s">
        <v>20</v>
      </c>
      <c r="K675" s="23"/>
      <c r="L675" s="23"/>
      <c r="M675" s="4">
        <v>10</v>
      </c>
      <c r="N675" s="5">
        <v>784.9</v>
      </c>
      <c r="O675" s="5">
        <v>784.9</v>
      </c>
      <c r="P675" s="5">
        <v>0</v>
      </c>
      <c r="Q675" s="25">
        <v>784.9</v>
      </c>
      <c r="R675" s="25"/>
      <c r="S675" s="25">
        <v>0</v>
      </c>
      <c r="T675" s="25"/>
      <c r="U675" s="25"/>
    </row>
    <row r="676" spans="1:21" ht="1.1499999999999999" customHeight="1"/>
    <row r="677" spans="1:21" ht="10.15" customHeight="1">
      <c r="A677" s="22">
        <v>179</v>
      </c>
      <c r="B677" s="22"/>
      <c r="D677" s="23" t="s">
        <v>226</v>
      </c>
      <c r="E677" s="23"/>
      <c r="F677" s="23"/>
      <c r="G677" s="24">
        <v>35278</v>
      </c>
      <c r="H677" s="24"/>
      <c r="J677" s="23" t="s">
        <v>20</v>
      </c>
      <c r="K677" s="23"/>
      <c r="L677" s="23"/>
      <c r="M677" s="4">
        <v>10</v>
      </c>
      <c r="N677" s="5">
        <v>527.09</v>
      </c>
      <c r="O677" s="5">
        <v>527.09</v>
      </c>
      <c r="P677" s="5">
        <v>0</v>
      </c>
      <c r="Q677" s="25">
        <v>527.09</v>
      </c>
      <c r="R677" s="25"/>
      <c r="S677" s="25">
        <v>0</v>
      </c>
      <c r="T677" s="25"/>
      <c r="U677" s="25"/>
    </row>
    <row r="678" spans="1:21" ht="1.1499999999999999" customHeight="1"/>
    <row r="679" spans="1:21" ht="10.15" customHeight="1">
      <c r="A679" s="22">
        <v>183</v>
      </c>
      <c r="B679" s="22"/>
      <c r="D679" s="23" t="s">
        <v>226</v>
      </c>
      <c r="E679" s="23"/>
      <c r="F679" s="23"/>
      <c r="G679" s="24">
        <v>38596</v>
      </c>
      <c r="H679" s="24"/>
      <c r="J679" s="23" t="s">
        <v>20</v>
      </c>
      <c r="K679" s="23"/>
      <c r="L679" s="23"/>
      <c r="M679" s="4">
        <v>25</v>
      </c>
      <c r="N679" s="5">
        <v>500</v>
      </c>
      <c r="O679" s="5">
        <v>370</v>
      </c>
      <c r="P679" s="5">
        <v>20</v>
      </c>
      <c r="Q679" s="25">
        <v>390</v>
      </c>
      <c r="R679" s="25"/>
      <c r="S679" s="25">
        <v>110</v>
      </c>
      <c r="T679" s="25"/>
      <c r="U679" s="25"/>
    </row>
    <row r="680" spans="1:21" ht="1.1499999999999999" customHeight="1"/>
    <row r="681" spans="1:21" ht="10.15" customHeight="1">
      <c r="A681" s="22">
        <v>180</v>
      </c>
      <c r="B681" s="22"/>
      <c r="D681" s="23" t="s">
        <v>226</v>
      </c>
      <c r="E681" s="23"/>
      <c r="F681" s="23"/>
      <c r="G681" s="24">
        <v>38777</v>
      </c>
      <c r="H681" s="24"/>
      <c r="J681" s="23" t="s">
        <v>20</v>
      </c>
      <c r="K681" s="23"/>
      <c r="L681" s="23"/>
      <c r="M681" s="4">
        <v>25</v>
      </c>
      <c r="N681" s="5">
        <v>600</v>
      </c>
      <c r="O681" s="5">
        <v>420</v>
      </c>
      <c r="P681" s="5">
        <v>24</v>
      </c>
      <c r="Q681" s="25">
        <v>444</v>
      </c>
      <c r="R681" s="25"/>
      <c r="S681" s="25">
        <v>156</v>
      </c>
      <c r="T681" s="25"/>
      <c r="U681" s="25"/>
    </row>
    <row r="682" spans="1:21" ht="1.1499999999999999" customHeight="1"/>
    <row r="683" spans="1:21" ht="10.15" customHeight="1">
      <c r="A683" s="22">
        <v>181</v>
      </c>
      <c r="B683" s="22"/>
      <c r="D683" s="23" t="s">
        <v>226</v>
      </c>
      <c r="E683" s="23"/>
      <c r="F683" s="23"/>
      <c r="G683" s="24">
        <v>39114</v>
      </c>
      <c r="H683" s="24"/>
      <c r="J683" s="23" t="s">
        <v>20</v>
      </c>
      <c r="K683" s="23"/>
      <c r="L683" s="23"/>
      <c r="M683" s="4">
        <v>25</v>
      </c>
      <c r="N683" s="5">
        <v>812.78</v>
      </c>
      <c r="O683" s="5">
        <v>568.92999999999995</v>
      </c>
      <c r="P683" s="5">
        <v>32.51</v>
      </c>
      <c r="Q683" s="25">
        <v>601.44000000000005</v>
      </c>
      <c r="R683" s="25"/>
      <c r="S683" s="25">
        <v>211.34</v>
      </c>
      <c r="T683" s="25"/>
      <c r="U683" s="25"/>
    </row>
    <row r="684" spans="1:21" ht="1.1499999999999999" customHeight="1"/>
    <row r="685" spans="1:21" ht="10.15" customHeight="1">
      <c r="A685" s="22">
        <v>182</v>
      </c>
      <c r="B685" s="22"/>
      <c r="D685" s="23" t="s">
        <v>226</v>
      </c>
      <c r="E685" s="23"/>
      <c r="F685" s="23"/>
      <c r="G685" s="24">
        <v>41548</v>
      </c>
      <c r="H685" s="24"/>
      <c r="J685" s="23" t="s">
        <v>20</v>
      </c>
      <c r="K685" s="23"/>
      <c r="L685" s="23"/>
      <c r="M685" s="4">
        <v>10</v>
      </c>
      <c r="N685" s="5">
        <v>694.30000000000007</v>
      </c>
      <c r="O685" s="5">
        <v>694.30000000000007</v>
      </c>
      <c r="P685" s="5">
        <v>0</v>
      </c>
      <c r="Q685" s="25">
        <v>694.30000000000007</v>
      </c>
      <c r="R685" s="25"/>
      <c r="S685" s="25">
        <v>0</v>
      </c>
      <c r="T685" s="25"/>
      <c r="U685" s="25"/>
    </row>
    <row r="686" spans="1:21" ht="1.9" customHeight="1"/>
    <row r="687" spans="1:21" ht="12" customHeight="1">
      <c r="A687" s="21" t="s">
        <v>227</v>
      </c>
      <c r="B687" s="21"/>
      <c r="C687" s="21"/>
      <c r="D687" s="21"/>
      <c r="E687" s="21"/>
      <c r="F687" s="21"/>
      <c r="G687" s="21"/>
      <c r="N687" s="6">
        <f>SUM(N672:N685)</f>
        <v>38749.07</v>
      </c>
      <c r="O687" s="6">
        <f>SUM(O672:O685)</f>
        <v>38195.22</v>
      </c>
      <c r="P687" s="6">
        <f>SUM(P672:P685)</f>
        <v>76.509999999999991</v>
      </c>
      <c r="Q687" s="18">
        <f>SUM(Q672:R685)</f>
        <v>38271.730000000003</v>
      </c>
      <c r="R687" s="18"/>
      <c r="S687" s="18">
        <v>38271.730000000003</v>
      </c>
      <c r="T687" s="18"/>
      <c r="U687" s="18"/>
    </row>
    <row r="688" spans="1:21" ht="13.9" customHeight="1">
      <c r="B688" s="21" t="s">
        <v>25</v>
      </c>
      <c r="C688" s="21"/>
      <c r="D688" s="21"/>
      <c r="E688" s="21"/>
      <c r="F688" s="21"/>
      <c r="G688" s="21"/>
      <c r="H688" s="21"/>
      <c r="N688" s="7">
        <v>0</v>
      </c>
      <c r="O688" s="7">
        <v>0</v>
      </c>
      <c r="P688" s="7">
        <v>0</v>
      </c>
      <c r="Q688" s="20">
        <v>0</v>
      </c>
      <c r="R688" s="20"/>
      <c r="S688" s="20">
        <v>0</v>
      </c>
      <c r="T688" s="20"/>
      <c r="U688" s="20"/>
    </row>
    <row r="689" spans="1:22" ht="9.6" customHeight="1">
      <c r="A689" s="21" t="s">
        <v>228</v>
      </c>
      <c r="B689" s="21"/>
      <c r="C689" s="21"/>
      <c r="D689" s="21"/>
      <c r="E689" s="21"/>
      <c r="F689" s="21"/>
      <c r="G689" s="21"/>
      <c r="N689" s="18">
        <v>38749.07</v>
      </c>
      <c r="O689" s="18">
        <v>38195.22</v>
      </c>
      <c r="P689" s="18">
        <v>76.510000000000005</v>
      </c>
      <c r="Q689" s="18">
        <v>38271.730000000003</v>
      </c>
      <c r="R689" s="18"/>
      <c r="S689" s="18">
        <v>477.34000000000003</v>
      </c>
      <c r="T689" s="18"/>
      <c r="U689" s="18"/>
    </row>
    <row r="690" spans="1:22" ht="6" customHeight="1" thickBot="1">
      <c r="N690" s="19"/>
      <c r="O690" s="19"/>
      <c r="P690" s="19"/>
      <c r="Q690" s="19"/>
      <c r="R690" s="19"/>
      <c r="S690" s="19"/>
      <c r="T690" s="19"/>
      <c r="U690" s="19"/>
    </row>
    <row r="691" spans="1:22" ht="1.9" customHeight="1" thickTop="1"/>
    <row r="692" spans="1:22" ht="12" customHeight="1">
      <c r="A692" s="17" t="s">
        <v>229</v>
      </c>
      <c r="B692" s="17"/>
      <c r="C692" s="17"/>
      <c r="D692" s="17"/>
      <c r="E692" s="17"/>
      <c r="F692" s="17"/>
      <c r="G692" s="17"/>
      <c r="N692" s="6">
        <f>+N687+N648+N633+N620+N599+N589+N563+N553+N541+N531+N523+N507</f>
        <v>2263709.5100000002</v>
      </c>
      <c r="O692" s="6">
        <f>+O687+O648+O633+O620+O599+O589+O563+O553+O541+O531+O523+O507</f>
        <v>1583151.2600000002</v>
      </c>
      <c r="P692" s="6">
        <f>+P687+P648+P633+P620+P599+P589+P563+P553+P541+P531+P523+P507</f>
        <v>54422.74</v>
      </c>
      <c r="Q692" s="18">
        <f>+Q687+Q648+Q633+Q620+Q599+Q589+Q563+Q553+Q541+Q531+Q523+Q507</f>
        <v>1637574</v>
      </c>
      <c r="R692" s="18"/>
      <c r="S692" s="18">
        <f>+N692-Q692</f>
        <v>626135.51000000024</v>
      </c>
      <c r="T692" s="18"/>
      <c r="U692" s="18"/>
    </row>
    <row r="693" spans="1:22" ht="13.9" customHeight="1">
      <c r="B693" s="17" t="s">
        <v>25</v>
      </c>
      <c r="C693" s="17"/>
      <c r="D693" s="17"/>
      <c r="E693" s="17"/>
      <c r="F693" s="17"/>
      <c r="G693" s="17"/>
      <c r="H693" s="17"/>
      <c r="N693" s="7">
        <v>0</v>
      </c>
      <c r="O693" s="7">
        <v>0</v>
      </c>
      <c r="P693" s="7">
        <v>0</v>
      </c>
      <c r="Q693" s="20">
        <v>0</v>
      </c>
      <c r="R693" s="20"/>
      <c r="S693" s="20">
        <v>0</v>
      </c>
      <c r="T693" s="20"/>
      <c r="U693" s="20"/>
    </row>
    <row r="694" spans="1:22" ht="9.6" customHeight="1">
      <c r="A694" s="17" t="s">
        <v>230</v>
      </c>
      <c r="B694" s="17"/>
      <c r="C694" s="17"/>
      <c r="D694" s="17"/>
      <c r="E694" s="17"/>
      <c r="F694" s="17"/>
      <c r="G694" s="17"/>
      <c r="N694" s="18">
        <v>2263709.5100000002</v>
      </c>
      <c r="O694" s="18">
        <v>1583151.26</v>
      </c>
      <c r="P694" s="18">
        <v>54422.74</v>
      </c>
      <c r="Q694" s="18">
        <v>1637574</v>
      </c>
      <c r="R694" s="18"/>
      <c r="S694" s="18">
        <v>626135.51</v>
      </c>
      <c r="T694" s="18"/>
      <c r="U694" s="18"/>
    </row>
    <row r="695" spans="1:22" ht="6" customHeight="1" thickBot="1">
      <c r="N695" s="19"/>
      <c r="O695" s="19"/>
      <c r="P695" s="19"/>
      <c r="Q695" s="19"/>
      <c r="R695" s="19"/>
      <c r="S695" s="19"/>
      <c r="T695" s="19"/>
      <c r="U695" s="19"/>
    </row>
    <row r="696" spans="1:22" ht="5.45" customHeight="1" thickTop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</row>
    <row r="697" spans="1:22" s="2" customFormat="1" ht="13.9" customHeight="1">
      <c r="A697" s="15" t="s">
        <v>231</v>
      </c>
      <c r="B697" s="15"/>
      <c r="C697" s="15"/>
      <c r="D697" s="15"/>
      <c r="E697" s="15"/>
      <c r="F697" s="15"/>
      <c r="G697" s="15"/>
      <c r="N697" s="8">
        <f>+N692+N477</f>
        <v>4956029.6500000004</v>
      </c>
      <c r="O697" s="8">
        <f>+O692+O477</f>
        <v>2842329.9800000004</v>
      </c>
      <c r="P697" s="8">
        <f>+P692+P477</f>
        <v>121839.06</v>
      </c>
      <c r="Q697" s="11">
        <f>+Q694+Q477</f>
        <v>2964169.04</v>
      </c>
      <c r="R697" s="11"/>
      <c r="S697" s="11">
        <f>+N697-Q697</f>
        <v>1991860.6100000003</v>
      </c>
      <c r="T697" s="11"/>
      <c r="U697" s="11"/>
    </row>
    <row r="698" spans="1:22" s="2" customFormat="1" ht="13.9" customHeight="1">
      <c r="B698" s="10" t="s">
        <v>25</v>
      </c>
      <c r="C698" s="10"/>
      <c r="D698" s="10"/>
      <c r="E698" s="10"/>
      <c r="F698" s="10"/>
      <c r="G698" s="10"/>
      <c r="H698" s="10"/>
      <c r="N698" s="9">
        <v>8609.7199999999993</v>
      </c>
      <c r="O698" s="9">
        <v>8609.7199999999993</v>
      </c>
      <c r="P698" s="9">
        <v>0</v>
      </c>
      <c r="Q698" s="16">
        <v>8609.7199999999993</v>
      </c>
      <c r="R698" s="16"/>
      <c r="S698" s="16">
        <v>0</v>
      </c>
      <c r="T698" s="16"/>
      <c r="U698" s="16"/>
    </row>
    <row r="699" spans="1:22" s="2" customFormat="1" ht="11.45" customHeight="1">
      <c r="A699" s="10" t="s">
        <v>232</v>
      </c>
      <c r="B699" s="10"/>
      <c r="C699" s="10"/>
      <c r="D699" s="10"/>
      <c r="E699" s="10"/>
      <c r="F699" s="10"/>
      <c r="G699" s="10"/>
      <c r="N699" s="8">
        <f>+N697-N698</f>
        <v>4947419.9300000006</v>
      </c>
      <c r="O699" s="8">
        <f>+O697-O698</f>
        <v>2833720.2600000002</v>
      </c>
      <c r="P699" s="8">
        <f>+P697-P698</f>
        <v>121839.06</v>
      </c>
      <c r="Q699" s="11">
        <f>+Q697-Q698</f>
        <v>2955559.32</v>
      </c>
      <c r="R699" s="11"/>
      <c r="S699" s="11">
        <f>+N699-Q699</f>
        <v>1991860.6100000008</v>
      </c>
      <c r="T699" s="11"/>
      <c r="U699" s="11"/>
    </row>
    <row r="700" spans="1:22" s="2" customFormat="1" ht="3.6" customHeight="1" thickBo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</row>
    <row r="701" spans="1:22" s="2" customFormat="1" ht="6" customHeight="1" thickTop="1"/>
    <row r="702" spans="1:22" ht="225" customHeight="1"/>
    <row r="703" spans="1:22" ht="7.1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</row>
    <row r="704" spans="1:22" ht="19.149999999999999" customHeight="1">
      <c r="L704" s="14" t="s">
        <v>233</v>
      </c>
      <c r="M704" s="14"/>
      <c r="N704" s="14"/>
      <c r="O704" s="14"/>
      <c r="P704" s="14"/>
    </row>
  </sheetData>
  <mergeCells count="1782">
    <mergeCell ref="A1:D1"/>
    <mergeCell ref="F1:S1"/>
    <mergeCell ref="U1:V1"/>
    <mergeCell ref="A2:D2"/>
    <mergeCell ref="F2:S3"/>
    <mergeCell ref="U2:V3"/>
    <mergeCell ref="A5:D5"/>
    <mergeCell ref="F5:S5"/>
    <mergeCell ref="F7:S7"/>
    <mergeCell ref="A8:V8"/>
    <mergeCell ref="A9:B10"/>
    <mergeCell ref="D9:F9"/>
    <mergeCell ref="G9:H10"/>
    <mergeCell ref="J9:L10"/>
    <mergeCell ref="N9:N10"/>
    <mergeCell ref="O9:O10"/>
    <mergeCell ref="P9:P10"/>
    <mergeCell ref="Q9:R10"/>
    <mergeCell ref="S9:U9"/>
    <mergeCell ref="A11:V11"/>
    <mergeCell ref="A14:X14"/>
    <mergeCell ref="B16:W16"/>
    <mergeCell ref="A18:B18"/>
    <mergeCell ref="D18:F18"/>
    <mergeCell ref="G18:H18"/>
    <mergeCell ref="J18:L18"/>
    <mergeCell ref="Q18:R18"/>
    <mergeCell ref="S18:U18"/>
    <mergeCell ref="A20:B20"/>
    <mergeCell ref="D20:F20"/>
    <mergeCell ref="G20:H20"/>
    <mergeCell ref="J20:L20"/>
    <mergeCell ref="Q20:R20"/>
    <mergeCell ref="S20:U20"/>
    <mergeCell ref="A22:B22"/>
    <mergeCell ref="D22:F22"/>
    <mergeCell ref="G22:H22"/>
    <mergeCell ref="J22:L22"/>
    <mergeCell ref="Q22:R22"/>
    <mergeCell ref="S22:U22"/>
    <mergeCell ref="A24:B24"/>
    <mergeCell ref="D24:F24"/>
    <mergeCell ref="G24:H24"/>
    <mergeCell ref="J24:L24"/>
    <mergeCell ref="Q24:R24"/>
    <mergeCell ref="S24:U24"/>
    <mergeCell ref="A26:B26"/>
    <mergeCell ref="D26:F26"/>
    <mergeCell ref="G26:H26"/>
    <mergeCell ref="J26:L26"/>
    <mergeCell ref="Q26:R26"/>
    <mergeCell ref="S26:U26"/>
    <mergeCell ref="A28:G28"/>
    <mergeCell ref="Q28:R28"/>
    <mergeCell ref="S28:U28"/>
    <mergeCell ref="B29:H29"/>
    <mergeCell ref="Q29:R29"/>
    <mergeCell ref="S29:U29"/>
    <mergeCell ref="A30:G30"/>
    <mergeCell ref="N30:N31"/>
    <mergeCell ref="O30:O31"/>
    <mergeCell ref="P30:P31"/>
    <mergeCell ref="Q30:R31"/>
    <mergeCell ref="S30:U31"/>
    <mergeCell ref="B32:W32"/>
    <mergeCell ref="A34:B34"/>
    <mergeCell ref="D34:F34"/>
    <mergeCell ref="G34:H34"/>
    <mergeCell ref="J34:L34"/>
    <mergeCell ref="Q34:R34"/>
    <mergeCell ref="S34:U34"/>
    <mergeCell ref="A36:B36"/>
    <mergeCell ref="D36:F36"/>
    <mergeCell ref="G36:H36"/>
    <mergeCell ref="J36:L36"/>
    <mergeCell ref="Q36:R36"/>
    <mergeCell ref="S36:U36"/>
    <mergeCell ref="A38:B38"/>
    <mergeCell ref="D38:F38"/>
    <mergeCell ref="G38:H38"/>
    <mergeCell ref="J38:L38"/>
    <mergeCell ref="Q38:R38"/>
    <mergeCell ref="S38:U38"/>
    <mergeCell ref="A40:B40"/>
    <mergeCell ref="D40:F40"/>
    <mergeCell ref="G40:H40"/>
    <mergeCell ref="J40:L40"/>
    <mergeCell ref="Q40:R40"/>
    <mergeCell ref="S40:U40"/>
    <mergeCell ref="A42:G42"/>
    <mergeCell ref="Q42:R42"/>
    <mergeCell ref="S42:U42"/>
    <mergeCell ref="B43:H43"/>
    <mergeCell ref="Q43:R43"/>
    <mergeCell ref="S43:U43"/>
    <mergeCell ref="A44:G44"/>
    <mergeCell ref="N44:N45"/>
    <mergeCell ref="O44:O45"/>
    <mergeCell ref="P44:P45"/>
    <mergeCell ref="Q44:R45"/>
    <mergeCell ref="S44:U45"/>
    <mergeCell ref="B46:W46"/>
    <mergeCell ref="A48:B48"/>
    <mergeCell ref="D48:F48"/>
    <mergeCell ref="G48:H48"/>
    <mergeCell ref="J48:L48"/>
    <mergeCell ref="Q48:R48"/>
    <mergeCell ref="S48:U48"/>
    <mergeCell ref="A50:B50"/>
    <mergeCell ref="D50:F50"/>
    <mergeCell ref="G50:H50"/>
    <mergeCell ref="J50:L50"/>
    <mergeCell ref="Q50:R50"/>
    <mergeCell ref="S50:U50"/>
    <mergeCell ref="A52:B52"/>
    <mergeCell ref="D52:F52"/>
    <mergeCell ref="G52:H52"/>
    <mergeCell ref="J52:L52"/>
    <mergeCell ref="Q52:R52"/>
    <mergeCell ref="S52:U52"/>
    <mergeCell ref="A54:B54"/>
    <mergeCell ref="D54:F54"/>
    <mergeCell ref="G54:H54"/>
    <mergeCell ref="J54:L54"/>
    <mergeCell ref="Q54:R54"/>
    <mergeCell ref="S54:U54"/>
    <mergeCell ref="A56:B56"/>
    <mergeCell ref="D56:F56"/>
    <mergeCell ref="G56:H56"/>
    <mergeCell ref="J56:L56"/>
    <mergeCell ref="Q56:R56"/>
    <mergeCell ref="S56:U56"/>
    <mergeCell ref="A58:G58"/>
    <mergeCell ref="Q58:R58"/>
    <mergeCell ref="S58:U58"/>
    <mergeCell ref="B59:H59"/>
    <mergeCell ref="Q59:R59"/>
    <mergeCell ref="S59:U59"/>
    <mergeCell ref="A60:G60"/>
    <mergeCell ref="N60:N61"/>
    <mergeCell ref="O60:O61"/>
    <mergeCell ref="P60:P61"/>
    <mergeCell ref="Q60:R61"/>
    <mergeCell ref="S60:U61"/>
    <mergeCell ref="B62:W62"/>
    <mergeCell ref="A64:B64"/>
    <mergeCell ref="D64:F64"/>
    <mergeCell ref="G64:H64"/>
    <mergeCell ref="J64:L64"/>
    <mergeCell ref="Q64:R64"/>
    <mergeCell ref="S64:U64"/>
    <mergeCell ref="A66:G66"/>
    <mergeCell ref="Q66:R66"/>
    <mergeCell ref="S66:U66"/>
    <mergeCell ref="B67:H67"/>
    <mergeCell ref="Q67:R67"/>
    <mergeCell ref="S67:U67"/>
    <mergeCell ref="A68:G68"/>
    <mergeCell ref="N68:N69"/>
    <mergeCell ref="O68:O69"/>
    <mergeCell ref="P68:P69"/>
    <mergeCell ref="Q68:R69"/>
    <mergeCell ref="S68:U69"/>
    <mergeCell ref="B70:W70"/>
    <mergeCell ref="A72:B72"/>
    <mergeCell ref="D72:F72"/>
    <mergeCell ref="G72:H72"/>
    <mergeCell ref="J72:L72"/>
    <mergeCell ref="Q72:R72"/>
    <mergeCell ref="S72:U72"/>
    <mergeCell ref="A74:B74"/>
    <mergeCell ref="D74:F74"/>
    <mergeCell ref="G74:H74"/>
    <mergeCell ref="J74:L74"/>
    <mergeCell ref="Q74:R74"/>
    <mergeCell ref="S74:U74"/>
    <mergeCell ref="A76:B76"/>
    <mergeCell ref="D76:F76"/>
    <mergeCell ref="G76:H76"/>
    <mergeCell ref="J76:L76"/>
    <mergeCell ref="Q76:R76"/>
    <mergeCell ref="S76:U76"/>
    <mergeCell ref="A78:B78"/>
    <mergeCell ref="D78:F78"/>
    <mergeCell ref="G78:H78"/>
    <mergeCell ref="J78:L78"/>
    <mergeCell ref="Q78:R78"/>
    <mergeCell ref="S78:U78"/>
    <mergeCell ref="A80:B80"/>
    <mergeCell ref="D80:F80"/>
    <mergeCell ref="G80:H80"/>
    <mergeCell ref="J80:L80"/>
    <mergeCell ref="Q80:R80"/>
    <mergeCell ref="S80:U80"/>
    <mergeCell ref="A82:B82"/>
    <mergeCell ref="D82:F82"/>
    <mergeCell ref="G82:H82"/>
    <mergeCell ref="J82:L82"/>
    <mergeCell ref="Q82:R82"/>
    <mergeCell ref="S82:U82"/>
    <mergeCell ref="A84:G84"/>
    <mergeCell ref="Q84:R84"/>
    <mergeCell ref="S84:U84"/>
    <mergeCell ref="B85:H85"/>
    <mergeCell ref="Q85:R85"/>
    <mergeCell ref="S85:U85"/>
    <mergeCell ref="A87:V87"/>
    <mergeCell ref="L88:P88"/>
    <mergeCell ref="A89:D89"/>
    <mergeCell ref="F89:S89"/>
    <mergeCell ref="U89:V89"/>
    <mergeCell ref="A90:D90"/>
    <mergeCell ref="F90:S91"/>
    <mergeCell ref="U90:V91"/>
    <mergeCell ref="A93:D93"/>
    <mergeCell ref="F93:S93"/>
    <mergeCell ref="F95:S95"/>
    <mergeCell ref="A96:V96"/>
    <mergeCell ref="A97:B98"/>
    <mergeCell ref="D97:F97"/>
    <mergeCell ref="G97:H98"/>
    <mergeCell ref="J97:L98"/>
    <mergeCell ref="N97:N98"/>
    <mergeCell ref="O97:O98"/>
    <mergeCell ref="P97:P98"/>
    <mergeCell ref="Q97:R98"/>
    <mergeCell ref="S97:U97"/>
    <mergeCell ref="A99:V99"/>
    <mergeCell ref="A102:X102"/>
    <mergeCell ref="A104:G104"/>
    <mergeCell ref="N104:N105"/>
    <mergeCell ref="O104:O105"/>
    <mergeCell ref="P104:P105"/>
    <mergeCell ref="Q104:R105"/>
    <mergeCell ref="S104:U105"/>
    <mergeCell ref="B106:W106"/>
    <mergeCell ref="A108:B108"/>
    <mergeCell ref="D108:F108"/>
    <mergeCell ref="G108:H108"/>
    <mergeCell ref="J108:L108"/>
    <mergeCell ref="Q108:R108"/>
    <mergeCell ref="S108:U108"/>
    <mergeCell ref="A110:B110"/>
    <mergeCell ref="D110:F110"/>
    <mergeCell ref="G110:H110"/>
    <mergeCell ref="J110:L110"/>
    <mergeCell ref="Q110:R110"/>
    <mergeCell ref="S110:U110"/>
    <mergeCell ref="A112:B112"/>
    <mergeCell ref="D112:F112"/>
    <mergeCell ref="G112:H112"/>
    <mergeCell ref="J112:L112"/>
    <mergeCell ref="Q112:R112"/>
    <mergeCell ref="S112:U112"/>
    <mergeCell ref="A114:B114"/>
    <mergeCell ref="D114:F114"/>
    <mergeCell ref="G114:H114"/>
    <mergeCell ref="J114:L114"/>
    <mergeCell ref="Q114:R114"/>
    <mergeCell ref="S114:U114"/>
    <mergeCell ref="A116:B116"/>
    <mergeCell ref="D116:F116"/>
    <mergeCell ref="G116:H116"/>
    <mergeCell ref="J116:L116"/>
    <mergeCell ref="Q116:R116"/>
    <mergeCell ref="S116:U116"/>
    <mergeCell ref="A118:B118"/>
    <mergeCell ref="D118:F118"/>
    <mergeCell ref="G118:H118"/>
    <mergeCell ref="J118:L118"/>
    <mergeCell ref="Q118:R118"/>
    <mergeCell ref="S118:U118"/>
    <mergeCell ref="A120:B120"/>
    <mergeCell ref="D120:F120"/>
    <mergeCell ref="G120:H120"/>
    <mergeCell ref="J120:L120"/>
    <mergeCell ref="Q120:R120"/>
    <mergeCell ref="S120:U120"/>
    <mergeCell ref="A122:B122"/>
    <mergeCell ref="D122:F122"/>
    <mergeCell ref="G122:H122"/>
    <mergeCell ref="J122:L122"/>
    <mergeCell ref="Q122:R122"/>
    <mergeCell ref="S122:U122"/>
    <mergeCell ref="A124:B124"/>
    <mergeCell ref="D124:F124"/>
    <mergeCell ref="G124:H124"/>
    <mergeCell ref="J124:L124"/>
    <mergeCell ref="Q124:R124"/>
    <mergeCell ref="S124:U124"/>
    <mergeCell ref="A126:B126"/>
    <mergeCell ref="D126:F126"/>
    <mergeCell ref="G126:H126"/>
    <mergeCell ref="J126:L126"/>
    <mergeCell ref="Q126:R126"/>
    <mergeCell ref="S126:U126"/>
    <mergeCell ref="A128:B128"/>
    <mergeCell ref="D128:F128"/>
    <mergeCell ref="G128:H128"/>
    <mergeCell ref="J128:L128"/>
    <mergeCell ref="Q128:R128"/>
    <mergeCell ref="S128:U128"/>
    <mergeCell ref="A129:B129"/>
    <mergeCell ref="D129:F129"/>
    <mergeCell ref="G129:H129"/>
    <mergeCell ref="J129:L129"/>
    <mergeCell ref="Q129:R129"/>
    <mergeCell ref="S129:U129"/>
    <mergeCell ref="A130:B130"/>
    <mergeCell ref="D130:F130"/>
    <mergeCell ref="G130:H130"/>
    <mergeCell ref="J130:L130"/>
    <mergeCell ref="Q130:R130"/>
    <mergeCell ref="S130:U130"/>
    <mergeCell ref="A132:B132"/>
    <mergeCell ref="D132:F132"/>
    <mergeCell ref="G132:H132"/>
    <mergeCell ref="J132:L132"/>
    <mergeCell ref="Q132:R132"/>
    <mergeCell ref="S132:U132"/>
    <mergeCell ref="A133:B133"/>
    <mergeCell ref="D133:F133"/>
    <mergeCell ref="G133:H133"/>
    <mergeCell ref="J133:L133"/>
    <mergeCell ref="Q133:R133"/>
    <mergeCell ref="S133:U133"/>
    <mergeCell ref="A135:B135"/>
    <mergeCell ref="D135:F135"/>
    <mergeCell ref="G135:H135"/>
    <mergeCell ref="J135:L135"/>
    <mergeCell ref="Q135:R135"/>
    <mergeCell ref="S135:U135"/>
    <mergeCell ref="A136:B136"/>
    <mergeCell ref="D136:F136"/>
    <mergeCell ref="G136:H136"/>
    <mergeCell ref="J136:L136"/>
    <mergeCell ref="Q136:R136"/>
    <mergeCell ref="S136:U136"/>
    <mergeCell ref="A137:B137"/>
    <mergeCell ref="D137:F137"/>
    <mergeCell ref="G137:H137"/>
    <mergeCell ref="J137:L137"/>
    <mergeCell ref="Q137:R137"/>
    <mergeCell ref="S137:U137"/>
    <mergeCell ref="A139:B139"/>
    <mergeCell ref="D139:F139"/>
    <mergeCell ref="G139:H139"/>
    <mergeCell ref="J139:L139"/>
    <mergeCell ref="Q139:R139"/>
    <mergeCell ref="S139:U139"/>
    <mergeCell ref="A140:B140"/>
    <mergeCell ref="D140:F140"/>
    <mergeCell ref="G140:H140"/>
    <mergeCell ref="J140:L140"/>
    <mergeCell ref="Q140:R140"/>
    <mergeCell ref="S140:U140"/>
    <mergeCell ref="A141:B141"/>
    <mergeCell ref="D141:F141"/>
    <mergeCell ref="G141:H141"/>
    <mergeCell ref="J141:L141"/>
    <mergeCell ref="Q141:R141"/>
    <mergeCell ref="S141:U141"/>
    <mergeCell ref="A142:B142"/>
    <mergeCell ref="D142:F142"/>
    <mergeCell ref="G142:H142"/>
    <mergeCell ref="J142:L142"/>
    <mergeCell ref="Q142:R142"/>
    <mergeCell ref="S142:U142"/>
    <mergeCell ref="A143:B143"/>
    <mergeCell ref="D143:F143"/>
    <mergeCell ref="G143:H143"/>
    <mergeCell ref="J143:L143"/>
    <mergeCell ref="Q143:R143"/>
    <mergeCell ref="S143:U143"/>
    <mergeCell ref="A144:B144"/>
    <mergeCell ref="D144:F144"/>
    <mergeCell ref="G144:H144"/>
    <mergeCell ref="J144:L144"/>
    <mergeCell ref="Q144:R144"/>
    <mergeCell ref="S144:U144"/>
    <mergeCell ref="A146:B146"/>
    <mergeCell ref="D146:F146"/>
    <mergeCell ref="G146:H146"/>
    <mergeCell ref="J146:L146"/>
    <mergeCell ref="Q146:R146"/>
    <mergeCell ref="S146:U146"/>
    <mergeCell ref="A147:B147"/>
    <mergeCell ref="D147:F147"/>
    <mergeCell ref="G147:H147"/>
    <mergeCell ref="J147:L147"/>
    <mergeCell ref="Q147:R147"/>
    <mergeCell ref="S147:U147"/>
    <mergeCell ref="A148:B148"/>
    <mergeCell ref="D148:F148"/>
    <mergeCell ref="G148:H148"/>
    <mergeCell ref="J148:L148"/>
    <mergeCell ref="Q148:R148"/>
    <mergeCell ref="S148:U148"/>
    <mergeCell ref="A150:B150"/>
    <mergeCell ref="D150:F150"/>
    <mergeCell ref="G150:H150"/>
    <mergeCell ref="J150:L150"/>
    <mergeCell ref="Q150:R150"/>
    <mergeCell ref="S150:U150"/>
    <mergeCell ref="A151:B151"/>
    <mergeCell ref="D151:F151"/>
    <mergeCell ref="G151:H151"/>
    <mergeCell ref="J151:L151"/>
    <mergeCell ref="Q151:R151"/>
    <mergeCell ref="S151:U151"/>
    <mergeCell ref="A153:B153"/>
    <mergeCell ref="D153:F153"/>
    <mergeCell ref="G153:H153"/>
    <mergeCell ref="J153:L153"/>
    <mergeCell ref="Q153:R153"/>
    <mergeCell ref="S153:U153"/>
    <mergeCell ref="A154:B154"/>
    <mergeCell ref="D154:F154"/>
    <mergeCell ref="G154:H154"/>
    <mergeCell ref="J154:L154"/>
    <mergeCell ref="Q154:R154"/>
    <mergeCell ref="S154:U154"/>
    <mergeCell ref="A155:B155"/>
    <mergeCell ref="D155:F155"/>
    <mergeCell ref="G155:H155"/>
    <mergeCell ref="J155:L155"/>
    <mergeCell ref="Q155:R155"/>
    <mergeCell ref="S155:U155"/>
    <mergeCell ref="A157:B157"/>
    <mergeCell ref="D157:F157"/>
    <mergeCell ref="G157:H157"/>
    <mergeCell ref="J157:L157"/>
    <mergeCell ref="Q157:R157"/>
    <mergeCell ref="S157:U157"/>
    <mergeCell ref="A158:B158"/>
    <mergeCell ref="D158:F158"/>
    <mergeCell ref="G158:H158"/>
    <mergeCell ref="J158:L158"/>
    <mergeCell ref="Q158:R158"/>
    <mergeCell ref="S158:U158"/>
    <mergeCell ref="A160:B160"/>
    <mergeCell ref="D160:F160"/>
    <mergeCell ref="G160:H160"/>
    <mergeCell ref="J160:L160"/>
    <mergeCell ref="Q160:R160"/>
    <mergeCell ref="S160:U160"/>
    <mergeCell ref="A162:B162"/>
    <mergeCell ref="D162:F162"/>
    <mergeCell ref="G162:H162"/>
    <mergeCell ref="J162:L162"/>
    <mergeCell ref="Q162:R162"/>
    <mergeCell ref="S162:U162"/>
    <mergeCell ref="A164:B164"/>
    <mergeCell ref="D164:F164"/>
    <mergeCell ref="G164:H164"/>
    <mergeCell ref="J164:L164"/>
    <mergeCell ref="Q164:R164"/>
    <mergeCell ref="S164:U164"/>
    <mergeCell ref="A166:B166"/>
    <mergeCell ref="D166:F166"/>
    <mergeCell ref="G166:H166"/>
    <mergeCell ref="J166:L166"/>
    <mergeCell ref="Q166:R166"/>
    <mergeCell ref="S166:U166"/>
    <mergeCell ref="A168:B168"/>
    <mergeCell ref="D168:F168"/>
    <mergeCell ref="G168:H168"/>
    <mergeCell ref="J168:L168"/>
    <mergeCell ref="Q168:R168"/>
    <mergeCell ref="S168:U168"/>
    <mergeCell ref="A170:B170"/>
    <mergeCell ref="D170:F170"/>
    <mergeCell ref="G170:H170"/>
    <mergeCell ref="J170:L170"/>
    <mergeCell ref="Q170:R170"/>
    <mergeCell ref="S170:U170"/>
    <mergeCell ref="A172:B172"/>
    <mergeCell ref="D172:F172"/>
    <mergeCell ref="G172:H172"/>
    <mergeCell ref="J172:L172"/>
    <mergeCell ref="Q172:R172"/>
    <mergeCell ref="S172:U172"/>
    <mergeCell ref="A174:B174"/>
    <mergeCell ref="D174:F174"/>
    <mergeCell ref="G174:H174"/>
    <mergeCell ref="J174:L174"/>
    <mergeCell ref="Q174:R174"/>
    <mergeCell ref="S174:U174"/>
    <mergeCell ref="A176:B176"/>
    <mergeCell ref="D176:F176"/>
    <mergeCell ref="G176:H176"/>
    <mergeCell ref="J176:L176"/>
    <mergeCell ref="Q176:R176"/>
    <mergeCell ref="S176:U176"/>
    <mergeCell ref="A178:B178"/>
    <mergeCell ref="D178:F178"/>
    <mergeCell ref="G178:H178"/>
    <mergeCell ref="J178:L178"/>
    <mergeCell ref="Q178:R178"/>
    <mergeCell ref="S178:U178"/>
    <mergeCell ref="A180:B180"/>
    <mergeCell ref="D180:F180"/>
    <mergeCell ref="G180:H180"/>
    <mergeCell ref="J180:L180"/>
    <mergeCell ref="Q180:R180"/>
    <mergeCell ref="S180:U180"/>
    <mergeCell ref="A183:V183"/>
    <mergeCell ref="L184:P184"/>
    <mergeCell ref="A185:D185"/>
    <mergeCell ref="F185:S185"/>
    <mergeCell ref="U185:V185"/>
    <mergeCell ref="A186:D186"/>
    <mergeCell ref="F186:S187"/>
    <mergeCell ref="U186:V187"/>
    <mergeCell ref="A189:D189"/>
    <mergeCell ref="F189:S189"/>
    <mergeCell ref="F191:S191"/>
    <mergeCell ref="A192:V192"/>
    <mergeCell ref="A193:B194"/>
    <mergeCell ref="D193:F193"/>
    <mergeCell ref="G193:H194"/>
    <mergeCell ref="J193:L194"/>
    <mergeCell ref="N193:N194"/>
    <mergeCell ref="O193:O194"/>
    <mergeCell ref="P193:P194"/>
    <mergeCell ref="Q193:R194"/>
    <mergeCell ref="S193:U193"/>
    <mergeCell ref="A195:V195"/>
    <mergeCell ref="A198:X198"/>
    <mergeCell ref="B200:W200"/>
    <mergeCell ref="A201:B201"/>
    <mergeCell ref="D201:F201"/>
    <mergeCell ref="G201:H201"/>
    <mergeCell ref="J201:L201"/>
    <mergeCell ref="Q201:R201"/>
    <mergeCell ref="S201:U201"/>
    <mergeCell ref="A203:B203"/>
    <mergeCell ref="D203:F203"/>
    <mergeCell ref="G203:H203"/>
    <mergeCell ref="J203:L203"/>
    <mergeCell ref="Q203:R203"/>
    <mergeCell ref="S203:U203"/>
    <mergeCell ref="A205:B205"/>
    <mergeCell ref="D205:F205"/>
    <mergeCell ref="G205:H205"/>
    <mergeCell ref="J205:L205"/>
    <mergeCell ref="Q205:R205"/>
    <mergeCell ref="S205:U205"/>
    <mergeCell ref="A207:B207"/>
    <mergeCell ref="D207:F207"/>
    <mergeCell ref="G207:H207"/>
    <mergeCell ref="J207:L207"/>
    <mergeCell ref="Q207:R207"/>
    <mergeCell ref="S207:U207"/>
    <mergeCell ref="A209:G209"/>
    <mergeCell ref="Q209:R209"/>
    <mergeCell ref="S209:U209"/>
    <mergeCell ref="B210:H210"/>
    <mergeCell ref="Q210:R210"/>
    <mergeCell ref="S210:U210"/>
    <mergeCell ref="A211:G211"/>
    <mergeCell ref="N211:N212"/>
    <mergeCell ref="O211:O212"/>
    <mergeCell ref="P211:P212"/>
    <mergeCell ref="Q211:R212"/>
    <mergeCell ref="S211:U212"/>
    <mergeCell ref="B213:W213"/>
    <mergeCell ref="A215:B215"/>
    <mergeCell ref="D215:F215"/>
    <mergeCell ref="G215:H215"/>
    <mergeCell ref="J215:L215"/>
    <mergeCell ref="Q215:R215"/>
    <mergeCell ref="S215:U215"/>
    <mergeCell ref="A217:B217"/>
    <mergeCell ref="D217:F217"/>
    <mergeCell ref="G217:H217"/>
    <mergeCell ref="J217:L217"/>
    <mergeCell ref="Q217:R217"/>
    <mergeCell ref="S217:U217"/>
    <mergeCell ref="A219:B219"/>
    <mergeCell ref="D219:F219"/>
    <mergeCell ref="G219:H219"/>
    <mergeCell ref="J219:L219"/>
    <mergeCell ref="Q219:R219"/>
    <mergeCell ref="S219:U219"/>
    <mergeCell ref="A221:B221"/>
    <mergeCell ref="D221:F221"/>
    <mergeCell ref="G221:H221"/>
    <mergeCell ref="J221:L221"/>
    <mergeCell ref="Q221:R221"/>
    <mergeCell ref="S221:U221"/>
    <mergeCell ref="A223:B223"/>
    <mergeCell ref="D223:F223"/>
    <mergeCell ref="G223:H223"/>
    <mergeCell ref="J223:L223"/>
    <mergeCell ref="Q223:R223"/>
    <mergeCell ref="S223:U223"/>
    <mergeCell ref="A225:B225"/>
    <mergeCell ref="D225:F225"/>
    <mergeCell ref="G225:H225"/>
    <mergeCell ref="J225:L225"/>
    <mergeCell ref="Q225:R225"/>
    <mergeCell ref="S225:U225"/>
    <mergeCell ref="A227:B227"/>
    <mergeCell ref="D227:F227"/>
    <mergeCell ref="G227:H227"/>
    <mergeCell ref="J227:L227"/>
    <mergeCell ref="Q227:R227"/>
    <mergeCell ref="S227:U227"/>
    <mergeCell ref="A229:B229"/>
    <mergeCell ref="D229:F229"/>
    <mergeCell ref="G229:H229"/>
    <mergeCell ref="J229:L229"/>
    <mergeCell ref="Q229:R229"/>
    <mergeCell ref="S229:U229"/>
    <mergeCell ref="A231:B231"/>
    <mergeCell ref="D231:F231"/>
    <mergeCell ref="G231:H231"/>
    <mergeCell ref="J231:L231"/>
    <mergeCell ref="Q231:R231"/>
    <mergeCell ref="S231:U231"/>
    <mergeCell ref="A233:G233"/>
    <mergeCell ref="Q233:R233"/>
    <mergeCell ref="S233:U233"/>
    <mergeCell ref="B234:H234"/>
    <mergeCell ref="Q234:R234"/>
    <mergeCell ref="S234:U234"/>
    <mergeCell ref="A235:G235"/>
    <mergeCell ref="N235:N236"/>
    <mergeCell ref="O235:O236"/>
    <mergeCell ref="P235:P236"/>
    <mergeCell ref="Q235:R236"/>
    <mergeCell ref="S235:U236"/>
    <mergeCell ref="B237:W237"/>
    <mergeCell ref="A239:B239"/>
    <mergeCell ref="D239:F239"/>
    <mergeCell ref="G239:H239"/>
    <mergeCell ref="J239:L239"/>
    <mergeCell ref="Q239:R239"/>
    <mergeCell ref="S239:U239"/>
    <mergeCell ref="A241:B241"/>
    <mergeCell ref="D241:F241"/>
    <mergeCell ref="G241:H241"/>
    <mergeCell ref="J241:L241"/>
    <mergeCell ref="Q241:R241"/>
    <mergeCell ref="S241:U241"/>
    <mergeCell ref="A243:B243"/>
    <mergeCell ref="D243:F243"/>
    <mergeCell ref="G243:H243"/>
    <mergeCell ref="J243:L243"/>
    <mergeCell ref="Q243:R243"/>
    <mergeCell ref="S243:U243"/>
    <mergeCell ref="A245:B245"/>
    <mergeCell ref="D245:F245"/>
    <mergeCell ref="G245:H245"/>
    <mergeCell ref="J245:L245"/>
    <mergeCell ref="Q245:R245"/>
    <mergeCell ref="S245:U245"/>
    <mergeCell ref="A247:B247"/>
    <mergeCell ref="D247:F247"/>
    <mergeCell ref="G247:H247"/>
    <mergeCell ref="J247:L247"/>
    <mergeCell ref="Q247:R247"/>
    <mergeCell ref="S247:U247"/>
    <mergeCell ref="A249:B249"/>
    <mergeCell ref="D249:F249"/>
    <mergeCell ref="G249:H249"/>
    <mergeCell ref="J249:L249"/>
    <mergeCell ref="Q249:R249"/>
    <mergeCell ref="S249:U249"/>
    <mergeCell ref="A251:B251"/>
    <mergeCell ref="D251:F251"/>
    <mergeCell ref="G251:H251"/>
    <mergeCell ref="J251:L251"/>
    <mergeCell ref="Q251:R251"/>
    <mergeCell ref="S251:U251"/>
    <mergeCell ref="A253:B253"/>
    <mergeCell ref="D253:F253"/>
    <mergeCell ref="G253:H253"/>
    <mergeCell ref="J253:L253"/>
    <mergeCell ref="Q253:R253"/>
    <mergeCell ref="S253:U253"/>
    <mergeCell ref="A255:B255"/>
    <mergeCell ref="D255:F255"/>
    <mergeCell ref="G255:H255"/>
    <mergeCell ref="J255:L255"/>
    <mergeCell ref="Q255:R255"/>
    <mergeCell ref="S255:U255"/>
    <mergeCell ref="A257:B257"/>
    <mergeCell ref="D257:F257"/>
    <mergeCell ref="G257:H257"/>
    <mergeCell ref="J257:L257"/>
    <mergeCell ref="Q257:R257"/>
    <mergeCell ref="S257:U257"/>
    <mergeCell ref="A259:G259"/>
    <mergeCell ref="Q259:R259"/>
    <mergeCell ref="S259:U259"/>
    <mergeCell ref="B260:H260"/>
    <mergeCell ref="Q260:R260"/>
    <mergeCell ref="S260:U260"/>
    <mergeCell ref="A261:G261"/>
    <mergeCell ref="N261:N262"/>
    <mergeCell ref="O261:O262"/>
    <mergeCell ref="P261:P262"/>
    <mergeCell ref="Q261:R262"/>
    <mergeCell ref="S261:U262"/>
    <mergeCell ref="B263:W263"/>
    <mergeCell ref="A265:B265"/>
    <mergeCell ref="D265:F265"/>
    <mergeCell ref="G265:H265"/>
    <mergeCell ref="J265:L265"/>
    <mergeCell ref="Q265:R265"/>
    <mergeCell ref="S265:U265"/>
    <mergeCell ref="A267:G267"/>
    <mergeCell ref="Q267:R267"/>
    <mergeCell ref="S267:U267"/>
    <mergeCell ref="B268:H268"/>
    <mergeCell ref="Q268:R268"/>
    <mergeCell ref="S268:U268"/>
    <mergeCell ref="A269:G269"/>
    <mergeCell ref="N269:N270"/>
    <mergeCell ref="O269:O270"/>
    <mergeCell ref="P269:P270"/>
    <mergeCell ref="Q269:R270"/>
    <mergeCell ref="S269:U270"/>
    <mergeCell ref="B271:W271"/>
    <mergeCell ref="A274:V274"/>
    <mergeCell ref="L275:P275"/>
    <mergeCell ref="A276:D276"/>
    <mergeCell ref="F276:S276"/>
    <mergeCell ref="U276:V276"/>
    <mergeCell ref="A277:D277"/>
    <mergeCell ref="F277:S278"/>
    <mergeCell ref="U277:V278"/>
    <mergeCell ref="A280:D280"/>
    <mergeCell ref="F280:S280"/>
    <mergeCell ref="F282:S282"/>
    <mergeCell ref="A283:V283"/>
    <mergeCell ref="A284:B285"/>
    <mergeCell ref="D284:F284"/>
    <mergeCell ref="G284:H285"/>
    <mergeCell ref="J284:L285"/>
    <mergeCell ref="N284:N285"/>
    <mergeCell ref="O284:O285"/>
    <mergeCell ref="P284:P285"/>
    <mergeCell ref="Q284:R285"/>
    <mergeCell ref="S284:U284"/>
    <mergeCell ref="A286:V286"/>
    <mergeCell ref="A289:X289"/>
    <mergeCell ref="B291:W291"/>
    <mergeCell ref="A292:B292"/>
    <mergeCell ref="D292:F292"/>
    <mergeCell ref="G292:H292"/>
    <mergeCell ref="J292:L292"/>
    <mergeCell ref="Q292:R292"/>
    <mergeCell ref="S292:U292"/>
    <mergeCell ref="A294:B294"/>
    <mergeCell ref="D294:F294"/>
    <mergeCell ref="G294:H294"/>
    <mergeCell ref="J294:L294"/>
    <mergeCell ref="Q294:R294"/>
    <mergeCell ref="S294:U294"/>
    <mergeCell ref="A296:B296"/>
    <mergeCell ref="D296:F296"/>
    <mergeCell ref="G296:H296"/>
    <mergeCell ref="J296:L296"/>
    <mergeCell ref="Q296:R296"/>
    <mergeCell ref="S296:U296"/>
    <mergeCell ref="A298:B298"/>
    <mergeCell ref="D298:F298"/>
    <mergeCell ref="G298:H298"/>
    <mergeCell ref="J298:L298"/>
    <mergeCell ref="Q298:R298"/>
    <mergeCell ref="S298:U298"/>
    <mergeCell ref="A300:B300"/>
    <mergeCell ref="D300:F300"/>
    <mergeCell ref="G300:H300"/>
    <mergeCell ref="J300:L300"/>
    <mergeCell ref="Q300:R300"/>
    <mergeCell ref="S300:U300"/>
    <mergeCell ref="A302:B302"/>
    <mergeCell ref="D302:F302"/>
    <mergeCell ref="G302:H302"/>
    <mergeCell ref="J302:L302"/>
    <mergeCell ref="Q302:R302"/>
    <mergeCell ref="S302:U302"/>
    <mergeCell ref="A304:B304"/>
    <mergeCell ref="D304:F304"/>
    <mergeCell ref="G304:H304"/>
    <mergeCell ref="J304:L304"/>
    <mergeCell ref="Q304:R304"/>
    <mergeCell ref="S304:U304"/>
    <mergeCell ref="A306:B306"/>
    <mergeCell ref="D306:F306"/>
    <mergeCell ref="G306:H306"/>
    <mergeCell ref="J306:L306"/>
    <mergeCell ref="Q306:R306"/>
    <mergeCell ref="S306:U306"/>
    <mergeCell ref="A308:B308"/>
    <mergeCell ref="D308:F308"/>
    <mergeCell ref="G308:H308"/>
    <mergeCell ref="J308:L308"/>
    <mergeCell ref="Q308:R308"/>
    <mergeCell ref="S308:U308"/>
    <mergeCell ref="A310:B310"/>
    <mergeCell ref="D310:F310"/>
    <mergeCell ref="G310:H310"/>
    <mergeCell ref="J310:L310"/>
    <mergeCell ref="Q310:R310"/>
    <mergeCell ref="S310:U310"/>
    <mergeCell ref="A312:B312"/>
    <mergeCell ref="D312:F312"/>
    <mergeCell ref="G312:H312"/>
    <mergeCell ref="J312:L312"/>
    <mergeCell ref="Q312:R312"/>
    <mergeCell ref="S312:U312"/>
    <mergeCell ref="A314:B314"/>
    <mergeCell ref="D314:F314"/>
    <mergeCell ref="G314:H314"/>
    <mergeCell ref="J314:L314"/>
    <mergeCell ref="Q314:R314"/>
    <mergeCell ref="S314:U314"/>
    <mergeCell ref="A316:B316"/>
    <mergeCell ref="D316:F316"/>
    <mergeCell ref="G316:H316"/>
    <mergeCell ref="J316:L316"/>
    <mergeCell ref="Q316:R316"/>
    <mergeCell ref="S316:U316"/>
    <mergeCell ref="A318:B318"/>
    <mergeCell ref="D318:F318"/>
    <mergeCell ref="G318:H318"/>
    <mergeCell ref="J318:L318"/>
    <mergeCell ref="Q318:R318"/>
    <mergeCell ref="S318:U318"/>
    <mergeCell ref="A320:B320"/>
    <mergeCell ref="D320:F320"/>
    <mergeCell ref="G320:H320"/>
    <mergeCell ref="J320:L320"/>
    <mergeCell ref="Q320:R320"/>
    <mergeCell ref="S320:U320"/>
    <mergeCell ref="A322:G322"/>
    <mergeCell ref="Q322:R322"/>
    <mergeCell ref="S322:U322"/>
    <mergeCell ref="B323:H323"/>
    <mergeCell ref="Q323:R323"/>
    <mergeCell ref="S323:U323"/>
    <mergeCell ref="A324:G324"/>
    <mergeCell ref="N324:N325"/>
    <mergeCell ref="O324:O325"/>
    <mergeCell ref="P324:P325"/>
    <mergeCell ref="Q324:R325"/>
    <mergeCell ref="S324:U325"/>
    <mergeCell ref="B326:W326"/>
    <mergeCell ref="A328:B328"/>
    <mergeCell ref="D328:F328"/>
    <mergeCell ref="G328:H328"/>
    <mergeCell ref="J328:L328"/>
    <mergeCell ref="Q328:R328"/>
    <mergeCell ref="S328:U328"/>
    <mergeCell ref="A330:B330"/>
    <mergeCell ref="D330:F330"/>
    <mergeCell ref="G330:H330"/>
    <mergeCell ref="J330:L330"/>
    <mergeCell ref="Q330:R330"/>
    <mergeCell ref="S330:U330"/>
    <mergeCell ref="A332:B332"/>
    <mergeCell ref="D332:F332"/>
    <mergeCell ref="G332:H332"/>
    <mergeCell ref="J332:L332"/>
    <mergeCell ref="Q332:R332"/>
    <mergeCell ref="S332:U332"/>
    <mergeCell ref="A334:B334"/>
    <mergeCell ref="D334:F334"/>
    <mergeCell ref="G334:H334"/>
    <mergeCell ref="J334:L334"/>
    <mergeCell ref="Q334:R334"/>
    <mergeCell ref="S334:U334"/>
    <mergeCell ref="A336:B336"/>
    <mergeCell ref="D336:F336"/>
    <mergeCell ref="G336:H336"/>
    <mergeCell ref="J336:L336"/>
    <mergeCell ref="Q336:R336"/>
    <mergeCell ref="S336:U336"/>
    <mergeCell ref="A337:B337"/>
    <mergeCell ref="D337:F337"/>
    <mergeCell ref="G337:H337"/>
    <mergeCell ref="J337:L337"/>
    <mergeCell ref="Q337:R337"/>
    <mergeCell ref="S337:U337"/>
    <mergeCell ref="A339:B339"/>
    <mergeCell ref="D339:F339"/>
    <mergeCell ref="G339:H339"/>
    <mergeCell ref="J339:L339"/>
    <mergeCell ref="Q339:R339"/>
    <mergeCell ref="S339:U339"/>
    <mergeCell ref="A341:B341"/>
    <mergeCell ref="D341:F341"/>
    <mergeCell ref="G341:H341"/>
    <mergeCell ref="J341:L341"/>
    <mergeCell ref="Q341:R341"/>
    <mergeCell ref="S341:U341"/>
    <mergeCell ref="A343:G343"/>
    <mergeCell ref="Q343:R343"/>
    <mergeCell ref="S343:U343"/>
    <mergeCell ref="B344:H344"/>
    <mergeCell ref="Q344:R344"/>
    <mergeCell ref="S344:U344"/>
    <mergeCell ref="A345:G345"/>
    <mergeCell ref="N345:N346"/>
    <mergeCell ref="O345:O346"/>
    <mergeCell ref="P345:P346"/>
    <mergeCell ref="Q345:R346"/>
    <mergeCell ref="S345:U346"/>
    <mergeCell ref="B347:W347"/>
    <mergeCell ref="A349:B349"/>
    <mergeCell ref="D349:F349"/>
    <mergeCell ref="G349:H349"/>
    <mergeCell ref="J349:L349"/>
    <mergeCell ref="Q349:R349"/>
    <mergeCell ref="S349:U349"/>
    <mergeCell ref="A351:B351"/>
    <mergeCell ref="D351:F351"/>
    <mergeCell ref="G351:H351"/>
    <mergeCell ref="J351:L351"/>
    <mergeCell ref="Q351:R351"/>
    <mergeCell ref="S351:U351"/>
    <mergeCell ref="A353:B353"/>
    <mergeCell ref="D353:F353"/>
    <mergeCell ref="G353:H353"/>
    <mergeCell ref="J353:L353"/>
    <mergeCell ref="Q353:R353"/>
    <mergeCell ref="S353:U353"/>
    <mergeCell ref="A355:B355"/>
    <mergeCell ref="D355:F355"/>
    <mergeCell ref="G355:H355"/>
    <mergeCell ref="J355:L355"/>
    <mergeCell ref="Q355:R355"/>
    <mergeCell ref="S355:U355"/>
    <mergeCell ref="A357:B357"/>
    <mergeCell ref="D357:F357"/>
    <mergeCell ref="G357:H357"/>
    <mergeCell ref="J357:L357"/>
    <mergeCell ref="Q357:R357"/>
    <mergeCell ref="S357:U357"/>
    <mergeCell ref="A358:B358"/>
    <mergeCell ref="D358:F358"/>
    <mergeCell ref="G358:H358"/>
    <mergeCell ref="J358:L358"/>
    <mergeCell ref="Q358:R358"/>
    <mergeCell ref="S358:U358"/>
    <mergeCell ref="A359:B359"/>
    <mergeCell ref="D359:F359"/>
    <mergeCell ref="G359:H359"/>
    <mergeCell ref="J359:L359"/>
    <mergeCell ref="Q359:R359"/>
    <mergeCell ref="S359:U359"/>
    <mergeCell ref="A360:B360"/>
    <mergeCell ref="D360:F360"/>
    <mergeCell ref="G360:H360"/>
    <mergeCell ref="J360:L360"/>
    <mergeCell ref="Q360:R360"/>
    <mergeCell ref="S360:U360"/>
    <mergeCell ref="A362:B362"/>
    <mergeCell ref="D362:F362"/>
    <mergeCell ref="G362:H362"/>
    <mergeCell ref="J362:L362"/>
    <mergeCell ref="Q362:R362"/>
    <mergeCell ref="S362:U362"/>
    <mergeCell ref="A364:B364"/>
    <mergeCell ref="D364:F364"/>
    <mergeCell ref="G364:H364"/>
    <mergeCell ref="J364:L364"/>
    <mergeCell ref="Q364:R364"/>
    <mergeCell ref="S364:U364"/>
    <mergeCell ref="A366:B366"/>
    <mergeCell ref="D366:F366"/>
    <mergeCell ref="G366:H366"/>
    <mergeCell ref="J366:L366"/>
    <mergeCell ref="Q366:R366"/>
    <mergeCell ref="S366:U366"/>
    <mergeCell ref="A367:B367"/>
    <mergeCell ref="D367:F367"/>
    <mergeCell ref="G367:H367"/>
    <mergeCell ref="J367:L367"/>
    <mergeCell ref="Q367:R367"/>
    <mergeCell ref="S367:U367"/>
    <mergeCell ref="A370:V370"/>
    <mergeCell ref="L371:P371"/>
    <mergeCell ref="A372:D372"/>
    <mergeCell ref="F372:S372"/>
    <mergeCell ref="U372:V372"/>
    <mergeCell ref="A373:D373"/>
    <mergeCell ref="F373:S374"/>
    <mergeCell ref="U373:V374"/>
    <mergeCell ref="A376:D376"/>
    <mergeCell ref="F376:S376"/>
    <mergeCell ref="F378:S378"/>
    <mergeCell ref="A379:V379"/>
    <mergeCell ref="A380:B381"/>
    <mergeCell ref="D380:F380"/>
    <mergeCell ref="G380:H381"/>
    <mergeCell ref="J380:L381"/>
    <mergeCell ref="N380:N381"/>
    <mergeCell ref="O380:O381"/>
    <mergeCell ref="P380:P381"/>
    <mergeCell ref="Q380:R381"/>
    <mergeCell ref="S380:U380"/>
    <mergeCell ref="A382:V382"/>
    <mergeCell ref="A385:X385"/>
    <mergeCell ref="B387:W387"/>
    <mergeCell ref="A388:B388"/>
    <mergeCell ref="D388:F388"/>
    <mergeCell ref="G388:H388"/>
    <mergeCell ref="J388:L388"/>
    <mergeCell ref="Q388:R388"/>
    <mergeCell ref="S388:U388"/>
    <mergeCell ref="A390:B390"/>
    <mergeCell ref="D390:F390"/>
    <mergeCell ref="G390:H390"/>
    <mergeCell ref="J390:L390"/>
    <mergeCell ref="Q390:R390"/>
    <mergeCell ref="S390:U390"/>
    <mergeCell ref="A392:G392"/>
    <mergeCell ref="Q392:R392"/>
    <mergeCell ref="S392:U392"/>
    <mergeCell ref="B393:H393"/>
    <mergeCell ref="Q393:R393"/>
    <mergeCell ref="S393:U393"/>
    <mergeCell ref="A394:G394"/>
    <mergeCell ref="N394:N395"/>
    <mergeCell ref="O394:O395"/>
    <mergeCell ref="P394:P395"/>
    <mergeCell ref="Q394:R395"/>
    <mergeCell ref="S394:U395"/>
    <mergeCell ref="B396:W396"/>
    <mergeCell ref="A398:B398"/>
    <mergeCell ref="D398:F398"/>
    <mergeCell ref="G398:H398"/>
    <mergeCell ref="J398:L398"/>
    <mergeCell ref="Q398:R398"/>
    <mergeCell ref="S398:U398"/>
    <mergeCell ref="A400:B400"/>
    <mergeCell ref="D400:F400"/>
    <mergeCell ref="G400:H400"/>
    <mergeCell ref="J400:L400"/>
    <mergeCell ref="Q400:R400"/>
    <mergeCell ref="S400:U400"/>
    <mergeCell ref="A402:B402"/>
    <mergeCell ref="D402:F402"/>
    <mergeCell ref="G402:H402"/>
    <mergeCell ref="J402:L402"/>
    <mergeCell ref="Q402:R402"/>
    <mergeCell ref="S402:U402"/>
    <mergeCell ref="A403:B403"/>
    <mergeCell ref="D403:F403"/>
    <mergeCell ref="G403:H403"/>
    <mergeCell ref="J403:L403"/>
    <mergeCell ref="Q403:R403"/>
    <mergeCell ref="S403:U403"/>
    <mergeCell ref="A405:B405"/>
    <mergeCell ref="D405:F405"/>
    <mergeCell ref="G405:H405"/>
    <mergeCell ref="J405:L405"/>
    <mergeCell ref="Q405:R405"/>
    <mergeCell ref="S405:U405"/>
    <mergeCell ref="A407:B407"/>
    <mergeCell ref="D407:F407"/>
    <mergeCell ref="G407:H407"/>
    <mergeCell ref="J407:L407"/>
    <mergeCell ref="Q407:R407"/>
    <mergeCell ref="S407:U407"/>
    <mergeCell ref="A409:B409"/>
    <mergeCell ref="D409:F409"/>
    <mergeCell ref="G409:H409"/>
    <mergeCell ref="J409:L409"/>
    <mergeCell ref="Q409:R409"/>
    <mergeCell ref="S409:U409"/>
    <mergeCell ref="A411:B411"/>
    <mergeCell ref="D411:F411"/>
    <mergeCell ref="G411:H411"/>
    <mergeCell ref="J411:L411"/>
    <mergeCell ref="Q411:R411"/>
    <mergeCell ref="S411:U411"/>
    <mergeCell ref="A413:B413"/>
    <mergeCell ref="D413:F413"/>
    <mergeCell ref="G413:H413"/>
    <mergeCell ref="J413:L413"/>
    <mergeCell ref="Q413:R413"/>
    <mergeCell ref="S413:U413"/>
    <mergeCell ref="A414:B414"/>
    <mergeCell ref="D414:F414"/>
    <mergeCell ref="G414:H414"/>
    <mergeCell ref="J414:L414"/>
    <mergeCell ref="Q414:R414"/>
    <mergeCell ref="S414:U414"/>
    <mergeCell ref="A416:B416"/>
    <mergeCell ref="D416:F416"/>
    <mergeCell ref="G416:H416"/>
    <mergeCell ref="J416:L416"/>
    <mergeCell ref="Q416:R416"/>
    <mergeCell ref="S416:U416"/>
    <mergeCell ref="A418:B418"/>
    <mergeCell ref="D418:F418"/>
    <mergeCell ref="G418:H418"/>
    <mergeCell ref="J418:L418"/>
    <mergeCell ref="Q418:R418"/>
    <mergeCell ref="S418:U418"/>
    <mergeCell ref="A420:B420"/>
    <mergeCell ref="D420:F420"/>
    <mergeCell ref="G420:H420"/>
    <mergeCell ref="J420:L420"/>
    <mergeCell ref="Q420:R420"/>
    <mergeCell ref="S420:U420"/>
    <mergeCell ref="A421:B421"/>
    <mergeCell ref="D421:F421"/>
    <mergeCell ref="G421:H421"/>
    <mergeCell ref="J421:L421"/>
    <mergeCell ref="Q421:R421"/>
    <mergeCell ref="S421:U421"/>
    <mergeCell ref="A422:B422"/>
    <mergeCell ref="D422:F422"/>
    <mergeCell ref="G422:H422"/>
    <mergeCell ref="J422:L422"/>
    <mergeCell ref="Q422:R422"/>
    <mergeCell ref="S422:U422"/>
    <mergeCell ref="A423:B423"/>
    <mergeCell ref="D423:F423"/>
    <mergeCell ref="G423:H423"/>
    <mergeCell ref="J423:L423"/>
    <mergeCell ref="Q423:R423"/>
    <mergeCell ref="S423:U423"/>
    <mergeCell ref="A425:B425"/>
    <mergeCell ref="D425:F425"/>
    <mergeCell ref="G425:H425"/>
    <mergeCell ref="J425:L425"/>
    <mergeCell ref="Q425:R425"/>
    <mergeCell ref="S425:U425"/>
    <mergeCell ref="A427:B427"/>
    <mergeCell ref="D427:F427"/>
    <mergeCell ref="G427:H427"/>
    <mergeCell ref="J427:L427"/>
    <mergeCell ref="Q427:R427"/>
    <mergeCell ref="S427:U427"/>
    <mergeCell ref="A429:B429"/>
    <mergeCell ref="D429:F429"/>
    <mergeCell ref="G429:H429"/>
    <mergeCell ref="J429:L429"/>
    <mergeCell ref="Q429:R429"/>
    <mergeCell ref="S429:U429"/>
    <mergeCell ref="A431:B431"/>
    <mergeCell ref="D431:F431"/>
    <mergeCell ref="G431:H431"/>
    <mergeCell ref="J431:L431"/>
    <mergeCell ref="Q431:R431"/>
    <mergeCell ref="S431:U431"/>
    <mergeCell ref="A433:B433"/>
    <mergeCell ref="D433:F433"/>
    <mergeCell ref="G433:H433"/>
    <mergeCell ref="J433:L433"/>
    <mergeCell ref="Q433:R433"/>
    <mergeCell ref="S433:U433"/>
    <mergeCell ref="A435:B435"/>
    <mergeCell ref="D435:F435"/>
    <mergeCell ref="G435:H435"/>
    <mergeCell ref="J435:L435"/>
    <mergeCell ref="Q435:R435"/>
    <mergeCell ref="S435:U435"/>
    <mergeCell ref="A437:B437"/>
    <mergeCell ref="D437:F437"/>
    <mergeCell ref="G437:H437"/>
    <mergeCell ref="J437:L437"/>
    <mergeCell ref="Q437:R437"/>
    <mergeCell ref="S437:U437"/>
    <mergeCell ref="A439:B439"/>
    <mergeCell ref="D439:F439"/>
    <mergeCell ref="G439:H439"/>
    <mergeCell ref="J439:L439"/>
    <mergeCell ref="Q439:R439"/>
    <mergeCell ref="S439:U439"/>
    <mergeCell ref="A441:B441"/>
    <mergeCell ref="D441:F441"/>
    <mergeCell ref="G441:H441"/>
    <mergeCell ref="J441:L441"/>
    <mergeCell ref="Q441:R441"/>
    <mergeCell ref="S441:U441"/>
    <mergeCell ref="A443:B443"/>
    <mergeCell ref="D443:F443"/>
    <mergeCell ref="G443:H443"/>
    <mergeCell ref="J443:L443"/>
    <mergeCell ref="Q443:R443"/>
    <mergeCell ref="S443:U443"/>
    <mergeCell ref="A445:B445"/>
    <mergeCell ref="D445:F445"/>
    <mergeCell ref="G445:H445"/>
    <mergeCell ref="J445:L445"/>
    <mergeCell ref="Q445:R445"/>
    <mergeCell ref="S445:U445"/>
    <mergeCell ref="A447:G447"/>
    <mergeCell ref="Q447:R447"/>
    <mergeCell ref="S447:U447"/>
    <mergeCell ref="B448:H448"/>
    <mergeCell ref="Q448:R448"/>
    <mergeCell ref="S448:U448"/>
    <mergeCell ref="A449:G449"/>
    <mergeCell ref="N449:N450"/>
    <mergeCell ref="O449:O450"/>
    <mergeCell ref="P449:P450"/>
    <mergeCell ref="Q449:R450"/>
    <mergeCell ref="S449:U450"/>
    <mergeCell ref="B451:W451"/>
    <mergeCell ref="A453:B453"/>
    <mergeCell ref="D453:F453"/>
    <mergeCell ref="G453:H453"/>
    <mergeCell ref="J453:L453"/>
    <mergeCell ref="Q453:R453"/>
    <mergeCell ref="S453:U453"/>
    <mergeCell ref="A455:B455"/>
    <mergeCell ref="D455:F455"/>
    <mergeCell ref="G455:H455"/>
    <mergeCell ref="J455:L455"/>
    <mergeCell ref="Q455:R455"/>
    <mergeCell ref="S455:U455"/>
    <mergeCell ref="A457:G457"/>
    <mergeCell ref="Q457:R457"/>
    <mergeCell ref="S457:U457"/>
    <mergeCell ref="B458:H458"/>
    <mergeCell ref="Q458:R458"/>
    <mergeCell ref="S458:U458"/>
    <mergeCell ref="A459:G459"/>
    <mergeCell ref="N459:N460"/>
    <mergeCell ref="O459:O460"/>
    <mergeCell ref="P459:P460"/>
    <mergeCell ref="Q459:R460"/>
    <mergeCell ref="S459:U460"/>
    <mergeCell ref="A462:V462"/>
    <mergeCell ref="L463:P463"/>
    <mergeCell ref="A464:D464"/>
    <mergeCell ref="F464:S464"/>
    <mergeCell ref="U464:V464"/>
    <mergeCell ref="A465:D465"/>
    <mergeCell ref="F465:S466"/>
    <mergeCell ref="U465:V466"/>
    <mergeCell ref="A468:D468"/>
    <mergeCell ref="F468:S468"/>
    <mergeCell ref="F470:S470"/>
    <mergeCell ref="A471:V471"/>
    <mergeCell ref="A472:B473"/>
    <mergeCell ref="D472:F472"/>
    <mergeCell ref="G472:H473"/>
    <mergeCell ref="J472:L473"/>
    <mergeCell ref="N472:N473"/>
    <mergeCell ref="O472:O473"/>
    <mergeCell ref="P472:P473"/>
    <mergeCell ref="Q472:R473"/>
    <mergeCell ref="S472:U472"/>
    <mergeCell ref="A474:V474"/>
    <mergeCell ref="A477:G477"/>
    <mergeCell ref="Q477:R477"/>
    <mergeCell ref="S477:U477"/>
    <mergeCell ref="B478:H478"/>
    <mergeCell ref="Q478:R478"/>
    <mergeCell ref="S478:U478"/>
    <mergeCell ref="A479:G479"/>
    <mergeCell ref="N479:N480"/>
    <mergeCell ref="O479:O480"/>
    <mergeCell ref="P479:P480"/>
    <mergeCell ref="Q479:R480"/>
    <mergeCell ref="S479:U480"/>
    <mergeCell ref="A482:V482"/>
    <mergeCell ref="L483:P483"/>
    <mergeCell ref="A484:D484"/>
    <mergeCell ref="F484:S484"/>
    <mergeCell ref="U484:V484"/>
    <mergeCell ref="A485:D485"/>
    <mergeCell ref="F485:S486"/>
    <mergeCell ref="U485:V486"/>
    <mergeCell ref="A488:D488"/>
    <mergeCell ref="F488:S488"/>
    <mergeCell ref="F490:S490"/>
    <mergeCell ref="A491:V491"/>
    <mergeCell ref="A492:B493"/>
    <mergeCell ref="D492:F492"/>
    <mergeCell ref="G492:H493"/>
    <mergeCell ref="J492:L493"/>
    <mergeCell ref="N492:N493"/>
    <mergeCell ref="O492:O493"/>
    <mergeCell ref="P492:P493"/>
    <mergeCell ref="Q492:R493"/>
    <mergeCell ref="S492:U492"/>
    <mergeCell ref="A494:V494"/>
    <mergeCell ref="A497:X497"/>
    <mergeCell ref="B499:W499"/>
    <mergeCell ref="A501:B501"/>
    <mergeCell ref="D501:F501"/>
    <mergeCell ref="G501:H501"/>
    <mergeCell ref="J501:L501"/>
    <mergeCell ref="Q501:R501"/>
    <mergeCell ref="S501:U501"/>
    <mergeCell ref="A503:B503"/>
    <mergeCell ref="D503:F503"/>
    <mergeCell ref="G503:H503"/>
    <mergeCell ref="J503:L503"/>
    <mergeCell ref="Q503:R503"/>
    <mergeCell ref="S503:U503"/>
    <mergeCell ref="A505:B505"/>
    <mergeCell ref="D505:F505"/>
    <mergeCell ref="G505:H505"/>
    <mergeCell ref="J505:L505"/>
    <mergeCell ref="Q505:R505"/>
    <mergeCell ref="S505:U505"/>
    <mergeCell ref="A507:G507"/>
    <mergeCell ref="Q507:R507"/>
    <mergeCell ref="S507:U507"/>
    <mergeCell ref="B508:H508"/>
    <mergeCell ref="Q508:R508"/>
    <mergeCell ref="S508:U508"/>
    <mergeCell ref="A509:G509"/>
    <mergeCell ref="N509:N510"/>
    <mergeCell ref="O509:O510"/>
    <mergeCell ref="P509:P510"/>
    <mergeCell ref="Q509:R510"/>
    <mergeCell ref="S509:U510"/>
    <mergeCell ref="B511:W511"/>
    <mergeCell ref="A513:B513"/>
    <mergeCell ref="D513:F513"/>
    <mergeCell ref="G513:H513"/>
    <mergeCell ref="J513:L513"/>
    <mergeCell ref="Q513:R513"/>
    <mergeCell ref="S513:U513"/>
    <mergeCell ref="A515:B515"/>
    <mergeCell ref="D515:F515"/>
    <mergeCell ref="G515:H515"/>
    <mergeCell ref="J515:L515"/>
    <mergeCell ref="Q515:R515"/>
    <mergeCell ref="S515:U515"/>
    <mergeCell ref="A517:B517"/>
    <mergeCell ref="D517:F517"/>
    <mergeCell ref="G517:H517"/>
    <mergeCell ref="J517:L517"/>
    <mergeCell ref="Q517:R517"/>
    <mergeCell ref="S517:U517"/>
    <mergeCell ref="A519:B519"/>
    <mergeCell ref="D519:F519"/>
    <mergeCell ref="G519:H519"/>
    <mergeCell ref="J519:L519"/>
    <mergeCell ref="Q519:R519"/>
    <mergeCell ref="S519:U519"/>
    <mergeCell ref="A521:B521"/>
    <mergeCell ref="D521:F521"/>
    <mergeCell ref="G521:H521"/>
    <mergeCell ref="J521:L521"/>
    <mergeCell ref="Q521:R521"/>
    <mergeCell ref="S521:U521"/>
    <mergeCell ref="A523:G523"/>
    <mergeCell ref="Q523:R523"/>
    <mergeCell ref="S523:U523"/>
    <mergeCell ref="B524:H524"/>
    <mergeCell ref="Q524:R524"/>
    <mergeCell ref="S524:U524"/>
    <mergeCell ref="A525:G525"/>
    <mergeCell ref="N525:N526"/>
    <mergeCell ref="O525:O526"/>
    <mergeCell ref="P525:P526"/>
    <mergeCell ref="Q525:R526"/>
    <mergeCell ref="S525:U526"/>
    <mergeCell ref="B527:W527"/>
    <mergeCell ref="A529:B529"/>
    <mergeCell ref="D529:F529"/>
    <mergeCell ref="G529:H529"/>
    <mergeCell ref="J529:L529"/>
    <mergeCell ref="Q529:R529"/>
    <mergeCell ref="S529:U529"/>
    <mergeCell ref="A531:G531"/>
    <mergeCell ref="Q531:R531"/>
    <mergeCell ref="S531:U531"/>
    <mergeCell ref="B532:H532"/>
    <mergeCell ref="Q532:R532"/>
    <mergeCell ref="S532:U532"/>
    <mergeCell ref="A533:G533"/>
    <mergeCell ref="N533:N534"/>
    <mergeCell ref="O533:O534"/>
    <mergeCell ref="P533:P534"/>
    <mergeCell ref="Q533:R534"/>
    <mergeCell ref="S533:U534"/>
    <mergeCell ref="B535:W535"/>
    <mergeCell ref="A537:B537"/>
    <mergeCell ref="D537:F537"/>
    <mergeCell ref="G537:H537"/>
    <mergeCell ref="J537:L537"/>
    <mergeCell ref="Q537:R537"/>
    <mergeCell ref="S537:U537"/>
    <mergeCell ref="A539:B539"/>
    <mergeCell ref="D539:F539"/>
    <mergeCell ref="G539:H539"/>
    <mergeCell ref="J539:L539"/>
    <mergeCell ref="Q539:R539"/>
    <mergeCell ref="S539:U539"/>
    <mergeCell ref="A541:G541"/>
    <mergeCell ref="Q541:R541"/>
    <mergeCell ref="S541:U541"/>
    <mergeCell ref="B542:H542"/>
    <mergeCell ref="Q542:R542"/>
    <mergeCell ref="S542:U542"/>
    <mergeCell ref="A543:G543"/>
    <mergeCell ref="N543:N544"/>
    <mergeCell ref="O543:O544"/>
    <mergeCell ref="P543:P544"/>
    <mergeCell ref="Q543:R544"/>
    <mergeCell ref="S543:U544"/>
    <mergeCell ref="B545:W545"/>
    <mergeCell ref="A547:B547"/>
    <mergeCell ref="D547:F547"/>
    <mergeCell ref="G547:H547"/>
    <mergeCell ref="J547:L547"/>
    <mergeCell ref="Q547:R547"/>
    <mergeCell ref="S547:U547"/>
    <mergeCell ref="A549:B549"/>
    <mergeCell ref="D549:F549"/>
    <mergeCell ref="G549:H549"/>
    <mergeCell ref="J549:L549"/>
    <mergeCell ref="Q549:R549"/>
    <mergeCell ref="S549:U549"/>
    <mergeCell ref="A551:B551"/>
    <mergeCell ref="D551:F551"/>
    <mergeCell ref="G551:H551"/>
    <mergeCell ref="J551:L551"/>
    <mergeCell ref="Q551:R551"/>
    <mergeCell ref="S551:U551"/>
    <mergeCell ref="A553:G553"/>
    <mergeCell ref="Q553:R553"/>
    <mergeCell ref="S553:U553"/>
    <mergeCell ref="B554:H554"/>
    <mergeCell ref="Q554:R554"/>
    <mergeCell ref="S554:U554"/>
    <mergeCell ref="A555:G555"/>
    <mergeCell ref="N555:N556"/>
    <mergeCell ref="O555:O556"/>
    <mergeCell ref="P555:P556"/>
    <mergeCell ref="Q555:R556"/>
    <mergeCell ref="S555:U556"/>
    <mergeCell ref="B557:W557"/>
    <mergeCell ref="A559:B559"/>
    <mergeCell ref="D559:F559"/>
    <mergeCell ref="G559:H559"/>
    <mergeCell ref="J559:L559"/>
    <mergeCell ref="Q559:R559"/>
    <mergeCell ref="S559:U559"/>
    <mergeCell ref="A561:B561"/>
    <mergeCell ref="D561:F561"/>
    <mergeCell ref="G561:H561"/>
    <mergeCell ref="J561:L561"/>
    <mergeCell ref="Q561:R561"/>
    <mergeCell ref="S561:U561"/>
    <mergeCell ref="A563:G563"/>
    <mergeCell ref="Q563:R563"/>
    <mergeCell ref="S563:U563"/>
    <mergeCell ref="B564:H564"/>
    <mergeCell ref="Q564:R564"/>
    <mergeCell ref="S564:U564"/>
    <mergeCell ref="A566:V566"/>
    <mergeCell ref="L567:P567"/>
    <mergeCell ref="A568:D568"/>
    <mergeCell ref="F568:S568"/>
    <mergeCell ref="U568:V568"/>
    <mergeCell ref="A569:D569"/>
    <mergeCell ref="F569:S570"/>
    <mergeCell ref="U569:V570"/>
    <mergeCell ref="A572:D572"/>
    <mergeCell ref="F572:S572"/>
    <mergeCell ref="F574:S574"/>
    <mergeCell ref="A575:V575"/>
    <mergeCell ref="A576:B577"/>
    <mergeCell ref="D576:F576"/>
    <mergeCell ref="G576:H577"/>
    <mergeCell ref="J576:L577"/>
    <mergeCell ref="N576:N577"/>
    <mergeCell ref="O576:O577"/>
    <mergeCell ref="P576:P577"/>
    <mergeCell ref="Q576:R577"/>
    <mergeCell ref="S576:U576"/>
    <mergeCell ref="A578:V578"/>
    <mergeCell ref="A581:X581"/>
    <mergeCell ref="A583:G583"/>
    <mergeCell ref="N583:N584"/>
    <mergeCell ref="O583:O584"/>
    <mergeCell ref="P583:P584"/>
    <mergeCell ref="Q583:R584"/>
    <mergeCell ref="S583:U584"/>
    <mergeCell ref="B585:W585"/>
    <mergeCell ref="A587:B587"/>
    <mergeCell ref="D587:F587"/>
    <mergeCell ref="G587:H587"/>
    <mergeCell ref="J587:L587"/>
    <mergeCell ref="Q587:R587"/>
    <mergeCell ref="S587:U587"/>
    <mergeCell ref="A589:G589"/>
    <mergeCell ref="Q589:R589"/>
    <mergeCell ref="S589:U589"/>
    <mergeCell ref="B590:H590"/>
    <mergeCell ref="Q590:R590"/>
    <mergeCell ref="S590:U590"/>
    <mergeCell ref="A591:G591"/>
    <mergeCell ref="N591:N592"/>
    <mergeCell ref="O591:O592"/>
    <mergeCell ref="P591:P592"/>
    <mergeCell ref="Q591:R592"/>
    <mergeCell ref="S591:U592"/>
    <mergeCell ref="B593:W593"/>
    <mergeCell ref="A595:B595"/>
    <mergeCell ref="D595:F595"/>
    <mergeCell ref="G595:H595"/>
    <mergeCell ref="J595:L595"/>
    <mergeCell ref="Q595:R595"/>
    <mergeCell ref="S595:U595"/>
    <mergeCell ref="A597:B597"/>
    <mergeCell ref="D597:F597"/>
    <mergeCell ref="G597:H597"/>
    <mergeCell ref="J597:L597"/>
    <mergeCell ref="Q597:R597"/>
    <mergeCell ref="S597:U597"/>
    <mergeCell ref="A599:G599"/>
    <mergeCell ref="Q599:R599"/>
    <mergeCell ref="S599:U599"/>
    <mergeCell ref="B600:H600"/>
    <mergeCell ref="Q600:R600"/>
    <mergeCell ref="S600:U600"/>
    <mergeCell ref="A601:G601"/>
    <mergeCell ref="N601:N602"/>
    <mergeCell ref="O601:O602"/>
    <mergeCell ref="P601:P602"/>
    <mergeCell ref="Q601:R602"/>
    <mergeCell ref="S601:U602"/>
    <mergeCell ref="B603:W603"/>
    <mergeCell ref="A605:B605"/>
    <mergeCell ref="D605:F605"/>
    <mergeCell ref="G605:H605"/>
    <mergeCell ref="J605:L605"/>
    <mergeCell ref="Q605:R605"/>
    <mergeCell ref="S605:U605"/>
    <mergeCell ref="A607:B607"/>
    <mergeCell ref="D607:F607"/>
    <mergeCell ref="G607:H607"/>
    <mergeCell ref="J607:L607"/>
    <mergeCell ref="Q607:R607"/>
    <mergeCell ref="S607:U607"/>
    <mergeCell ref="A609:B609"/>
    <mergeCell ref="D609:F609"/>
    <mergeCell ref="G609:H609"/>
    <mergeCell ref="J609:L609"/>
    <mergeCell ref="Q609:R609"/>
    <mergeCell ref="S609:U609"/>
    <mergeCell ref="A611:B611"/>
    <mergeCell ref="D611:F611"/>
    <mergeCell ref="G611:H611"/>
    <mergeCell ref="J611:L611"/>
    <mergeCell ref="Q611:R611"/>
    <mergeCell ref="S611:U611"/>
    <mergeCell ref="A613:B613"/>
    <mergeCell ref="D613:F613"/>
    <mergeCell ref="G613:H613"/>
    <mergeCell ref="J613:L613"/>
    <mergeCell ref="Q613:R613"/>
    <mergeCell ref="S613:U613"/>
    <mergeCell ref="A615:B615"/>
    <mergeCell ref="D615:F615"/>
    <mergeCell ref="G615:H615"/>
    <mergeCell ref="J615:L615"/>
    <mergeCell ref="Q615:R615"/>
    <mergeCell ref="S615:U615"/>
    <mergeCell ref="A616:B616"/>
    <mergeCell ref="D616:F616"/>
    <mergeCell ref="G616:H616"/>
    <mergeCell ref="J616:L616"/>
    <mergeCell ref="Q616:R616"/>
    <mergeCell ref="S616:U616"/>
    <mergeCell ref="A618:B618"/>
    <mergeCell ref="D618:F618"/>
    <mergeCell ref="G618:H618"/>
    <mergeCell ref="J618:L618"/>
    <mergeCell ref="Q618:R618"/>
    <mergeCell ref="S618:U618"/>
    <mergeCell ref="A620:G620"/>
    <mergeCell ref="Q620:R620"/>
    <mergeCell ref="S620:U620"/>
    <mergeCell ref="B621:H621"/>
    <mergeCell ref="Q621:R621"/>
    <mergeCell ref="S621:U621"/>
    <mergeCell ref="A622:G622"/>
    <mergeCell ref="N622:N623"/>
    <mergeCell ref="O622:O623"/>
    <mergeCell ref="P622:P623"/>
    <mergeCell ref="Q622:R623"/>
    <mergeCell ref="S622:U623"/>
    <mergeCell ref="B624:W624"/>
    <mergeCell ref="A626:B626"/>
    <mergeCell ref="D626:F626"/>
    <mergeCell ref="G626:H626"/>
    <mergeCell ref="J626:L626"/>
    <mergeCell ref="Q626:R626"/>
    <mergeCell ref="S626:U626"/>
    <mergeCell ref="A628:B628"/>
    <mergeCell ref="D628:F628"/>
    <mergeCell ref="G628:H628"/>
    <mergeCell ref="J628:L628"/>
    <mergeCell ref="Q628:R628"/>
    <mergeCell ref="S628:U628"/>
    <mergeCell ref="A629:B629"/>
    <mergeCell ref="D629:F629"/>
    <mergeCell ref="G629:H629"/>
    <mergeCell ref="J629:L629"/>
    <mergeCell ref="Q629:R629"/>
    <mergeCell ref="S629:U629"/>
    <mergeCell ref="A631:B631"/>
    <mergeCell ref="D631:F631"/>
    <mergeCell ref="G631:H631"/>
    <mergeCell ref="J631:L631"/>
    <mergeCell ref="Q631:R631"/>
    <mergeCell ref="S631:U631"/>
    <mergeCell ref="A633:G633"/>
    <mergeCell ref="Q633:R633"/>
    <mergeCell ref="S633:U633"/>
    <mergeCell ref="B634:H634"/>
    <mergeCell ref="Q634:R634"/>
    <mergeCell ref="S634:U634"/>
    <mergeCell ref="A635:G635"/>
    <mergeCell ref="N635:N636"/>
    <mergeCell ref="O635:O636"/>
    <mergeCell ref="P635:P636"/>
    <mergeCell ref="Q635:R636"/>
    <mergeCell ref="S635:U636"/>
    <mergeCell ref="B637:W637"/>
    <mergeCell ref="A639:B639"/>
    <mergeCell ref="D639:F639"/>
    <mergeCell ref="G639:H639"/>
    <mergeCell ref="J639:L639"/>
    <mergeCell ref="Q639:R639"/>
    <mergeCell ref="S639:U639"/>
    <mergeCell ref="A641:B641"/>
    <mergeCell ref="D641:F641"/>
    <mergeCell ref="G641:H641"/>
    <mergeCell ref="J641:L641"/>
    <mergeCell ref="Q641:R641"/>
    <mergeCell ref="S641:U641"/>
    <mergeCell ref="A643:B643"/>
    <mergeCell ref="D643:F643"/>
    <mergeCell ref="G643:H643"/>
    <mergeCell ref="J643:L643"/>
    <mergeCell ref="Q643:R643"/>
    <mergeCell ref="S643:U643"/>
    <mergeCell ref="A644:B644"/>
    <mergeCell ref="D644:F644"/>
    <mergeCell ref="G644:H644"/>
    <mergeCell ref="J644:L644"/>
    <mergeCell ref="Q644:R644"/>
    <mergeCell ref="S644:U644"/>
    <mergeCell ref="A646:B646"/>
    <mergeCell ref="D646:F646"/>
    <mergeCell ref="G646:H646"/>
    <mergeCell ref="J646:L646"/>
    <mergeCell ref="Q646:R646"/>
    <mergeCell ref="S646:U646"/>
    <mergeCell ref="A648:G648"/>
    <mergeCell ref="Q648:R648"/>
    <mergeCell ref="S648:U648"/>
    <mergeCell ref="B649:H649"/>
    <mergeCell ref="Q649:R649"/>
    <mergeCell ref="S649:U649"/>
    <mergeCell ref="A651:V651"/>
    <mergeCell ref="L652:P652"/>
    <mergeCell ref="A653:D653"/>
    <mergeCell ref="F653:S653"/>
    <mergeCell ref="U653:V653"/>
    <mergeCell ref="A654:D654"/>
    <mergeCell ref="F654:S655"/>
    <mergeCell ref="U654:V655"/>
    <mergeCell ref="A657:D657"/>
    <mergeCell ref="F657:S657"/>
    <mergeCell ref="F659:S659"/>
    <mergeCell ref="A660:V660"/>
    <mergeCell ref="A661:B662"/>
    <mergeCell ref="D661:F661"/>
    <mergeCell ref="G661:H662"/>
    <mergeCell ref="J661:L662"/>
    <mergeCell ref="N661:N662"/>
    <mergeCell ref="O661:O662"/>
    <mergeCell ref="P661:P662"/>
    <mergeCell ref="Q661:R662"/>
    <mergeCell ref="S661:U661"/>
    <mergeCell ref="A663:V663"/>
    <mergeCell ref="A666:X666"/>
    <mergeCell ref="A668:G668"/>
    <mergeCell ref="N668:N669"/>
    <mergeCell ref="O668:O669"/>
    <mergeCell ref="P668:P669"/>
    <mergeCell ref="Q668:R669"/>
    <mergeCell ref="S668:U669"/>
    <mergeCell ref="B670:W670"/>
    <mergeCell ref="A672:B672"/>
    <mergeCell ref="D672:F672"/>
    <mergeCell ref="G672:H672"/>
    <mergeCell ref="J672:L672"/>
    <mergeCell ref="Q672:R672"/>
    <mergeCell ref="S672:U672"/>
    <mergeCell ref="A673:B673"/>
    <mergeCell ref="D673:F673"/>
    <mergeCell ref="G673:H673"/>
    <mergeCell ref="J673:L673"/>
    <mergeCell ref="Q673:R673"/>
    <mergeCell ref="S673:U673"/>
    <mergeCell ref="A675:B675"/>
    <mergeCell ref="D675:F675"/>
    <mergeCell ref="G675:H675"/>
    <mergeCell ref="J675:L675"/>
    <mergeCell ref="Q675:R675"/>
    <mergeCell ref="S675:U675"/>
    <mergeCell ref="A677:B677"/>
    <mergeCell ref="D677:F677"/>
    <mergeCell ref="G677:H677"/>
    <mergeCell ref="J677:L677"/>
    <mergeCell ref="Q677:R677"/>
    <mergeCell ref="S677:U677"/>
    <mergeCell ref="A679:B679"/>
    <mergeCell ref="D679:F679"/>
    <mergeCell ref="G679:H679"/>
    <mergeCell ref="J679:L679"/>
    <mergeCell ref="Q679:R679"/>
    <mergeCell ref="S679:U679"/>
    <mergeCell ref="A681:B681"/>
    <mergeCell ref="D681:F681"/>
    <mergeCell ref="G681:H681"/>
    <mergeCell ref="J681:L681"/>
    <mergeCell ref="Q681:R681"/>
    <mergeCell ref="S681:U681"/>
    <mergeCell ref="A683:B683"/>
    <mergeCell ref="D683:F683"/>
    <mergeCell ref="G683:H683"/>
    <mergeCell ref="J683:L683"/>
    <mergeCell ref="Q683:R683"/>
    <mergeCell ref="S683:U683"/>
    <mergeCell ref="A685:B685"/>
    <mergeCell ref="D685:F685"/>
    <mergeCell ref="G685:H685"/>
    <mergeCell ref="J685:L685"/>
    <mergeCell ref="Q685:R685"/>
    <mergeCell ref="S685:U685"/>
    <mergeCell ref="A687:G687"/>
    <mergeCell ref="Q687:R687"/>
    <mergeCell ref="S687:U687"/>
    <mergeCell ref="B688:H688"/>
    <mergeCell ref="Q688:R688"/>
    <mergeCell ref="S688:U688"/>
    <mergeCell ref="A689:G689"/>
    <mergeCell ref="N689:N690"/>
    <mergeCell ref="O689:O690"/>
    <mergeCell ref="P689:P690"/>
    <mergeCell ref="Q689:R690"/>
    <mergeCell ref="S689:U690"/>
    <mergeCell ref="A692:G692"/>
    <mergeCell ref="Q692:R692"/>
    <mergeCell ref="S692:U692"/>
    <mergeCell ref="B693:H693"/>
    <mergeCell ref="Q693:R693"/>
    <mergeCell ref="S693:U693"/>
    <mergeCell ref="A694:G694"/>
    <mergeCell ref="N694:N695"/>
    <mergeCell ref="O694:O695"/>
    <mergeCell ref="P694:P695"/>
    <mergeCell ref="Q694:R695"/>
    <mergeCell ref="S694:U695"/>
    <mergeCell ref="A696:V696"/>
    <mergeCell ref="A697:G697"/>
    <mergeCell ref="Q697:R697"/>
    <mergeCell ref="S697:U697"/>
    <mergeCell ref="B698:H698"/>
    <mergeCell ref="Q698:R698"/>
    <mergeCell ref="S698:U698"/>
    <mergeCell ref="A699:G699"/>
    <mergeCell ref="Q699:R699"/>
    <mergeCell ref="S699:U699"/>
    <mergeCell ref="A700:V700"/>
    <mergeCell ref="A703:V703"/>
    <mergeCell ref="L704:P704"/>
  </mergeCells>
  <pageMargins left="0.25" right="0.25" top="0.25" bottom="0.25" header="0" footer="0"/>
  <pageSetup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steve purdy</cp:lastModifiedBy>
  <dcterms:created xsi:type="dcterms:W3CDTF">2026-08-23T22:26:08Z</dcterms:created>
  <dcterms:modified xsi:type="dcterms:W3CDTF">2026-08-23T22:26:08Z</dcterms:modified>
</cp:coreProperties>
</file>