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hibit C - Corrected" sheetId="1" state="visible" r:id="rId3"/>
  </sheets>
  <definedNames>
    <definedName function="false" hidden="false" localSheetId="0" name="_xlnm.Print_Area" vbProcedure="false">'Exhibit C - Corrected'!$B$2:$I$39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<sst xmlns="http://schemas.openxmlformats.org/spreadsheetml/2006/main" count="40" uniqueCount="37">
  <si>
    <t xml:space="preserve">Henderson County Water District — Case No. 2026-00104</t>
  </si>
  <si>
    <t xml:space="preserve">Exhibit C — Corrected Current and Proposed Rates (PWA Factor $0.27 per 1,000 gallons)</t>
  </si>
  <si>
    <t xml:space="preserve">Response to Staff's First Request for Information, Item 1. All formulas unprotected and accessible.</t>
  </si>
  <si>
    <t xml:space="preserve">PWA Factor ($/1,000 gal):</t>
  </si>
  <si>
    <t xml:space="preserve">1. Minimum Bills Based on Meter Size</t>
  </si>
  <si>
    <t xml:space="preserve">Meter Size</t>
  </si>
  <si>
    <t xml:space="preserve">Gals Incl'd in Min</t>
  </si>
  <si>
    <t xml:space="preserve">Current Minimum</t>
  </si>
  <si>
    <t xml:space="preserve">PWA Multiplier (Gals/1,000)</t>
  </si>
  <si>
    <t xml:space="preserve">PWA Increase</t>
  </si>
  <si>
    <t xml:space="preserve">Proposed Minimum</t>
  </si>
  <si>
    <t xml:space="preserve">Dollar Increase</t>
  </si>
  <si>
    <t xml:space="preserve">Percent Increase</t>
  </si>
  <si>
    <t xml:space="preserve">5/8 x 3/4 inch</t>
  </si>
  <si>
    <t xml:space="preserve">1 inch</t>
  </si>
  <si>
    <t xml:space="preserve">2 inch</t>
  </si>
  <si>
    <t xml:space="preserve">3 inch</t>
  </si>
  <si>
    <t xml:space="preserve">4 inch</t>
  </si>
  <si>
    <t xml:space="preserve">6 inch</t>
  </si>
  <si>
    <t xml:space="preserve">Note: 2-inch and 4-inch minimums in the prior Exhibit C resubmittal were off by $0.27 and $0.03, respectively. These corrected values apply $0.27 × (gallons included ÷ 1,000) to each current minimum.</t>
  </si>
  <si>
    <t xml:space="preserve">2. Rates for Water Usage in Addition to Minimum (Charge per 1,000 Gallons)</t>
  </si>
  <si>
    <t xml:space="preserve">Gallons per Month</t>
  </si>
  <si>
    <t xml:space="preserve">Current Rate</t>
  </si>
  <si>
    <t xml:space="preserve">Proposed Rate</t>
  </si>
  <si>
    <t xml:space="preserve">First 2,000 Gallons (lump sum)</t>
  </si>
  <si>
    <t xml:space="preserve">Next 8,000 Gallons</t>
  </si>
  <si>
    <t xml:space="preserve">Next 20,000 Gallons</t>
  </si>
  <si>
    <t xml:space="preserve">Over 30,000 Gallons</t>
  </si>
  <si>
    <t xml:space="preserve">Methodology</t>
  </si>
  <si>
    <t xml:space="preserve">Per PWA Form 1, page 2, the Purchased Water Adjustment factor of $0.27 is applied per 1,000 gallons.</t>
  </si>
  <si>
    <t xml:space="preserve">Minimum bill increase = $0.27 × (gallons included in minimum ÷ 1,000).</t>
  </si>
  <si>
    <t xml:space="preserve">Example (1-inch meter): 5,000 ÷ 1,000 = 5; 5 × $0.27 = $1.35 increase; $45.83 + $1.35 = $47.18.</t>
  </si>
  <si>
    <t xml:space="preserve">Tiered usage rates each increase by $0.27 per 1,000 gallons.</t>
  </si>
  <si>
    <t xml:space="preserve">All cells are unprotected. PWA factor in cell C6 drives every calculation in columns E–I.</t>
  </si>
  <si>
    <t xml:space="preserve">Prepared by: Mark Julian, Superintendent, Henderson County Water District</t>
  </si>
  <si>
    <t xml:space="preserve">Case No. 2026-00104 — Response to Commission Staff's First Request for Information, Item 1</t>
  </si>
  <si>
    <t xml:space="preserve">Date: May 11, 2026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</si>
</sst>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"/>
    <numFmt numFmtId="166" formatCode="#,##0"/>
    <numFmt numFmtId="167" formatCode="0.0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28251D"/>
      <name val="Calibri"/>
      <family val="0"/>
      <charset val="1"/>
    </font>
    <font>
      <b val="true"/>
      <sz val="11"/>
      <color rgb="FF28251D"/>
      <name val="Calibri"/>
      <family val="0"/>
      <charset val="1"/>
    </font>
    <font>
      <i val="true"/>
      <sz val="10"/>
      <color rgb="FF7A7974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01696F"/>
      <name val="Calibri"/>
      <family val="0"/>
      <charset val="1"/>
    </font>
    <font>
      <b val="true"/>
      <sz val="12"/>
      <color rgb="FF01696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1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01696F"/>
        <bgColor rgb="FF0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4D1CA"/>
      </left>
      <right style="thin">
        <color rgb="FFD4D1CA"/>
      </right>
      <top style="thin">
        <color rgb="FFD4D1CA"/>
      </top>
      <bottom style="thin">
        <color rgb="FFD4D1C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1696F"/>
      <rgbColor rgb="FFD4D1CA"/>
      <rgbColor rgb="FF7A7974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8251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I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6"/>
    <col collapsed="false" customWidth="true" hidden="false" outlineLevel="0" max="4" min="3" style="1" width="14"/>
    <col collapsed="false" customWidth="true" hidden="false" outlineLevel="0" max="5" min="5" style="1" width="12"/>
    <col collapsed="false" customWidth="true" hidden="false" outlineLevel="0" max="8" min="6" style="1" width="14"/>
    <col collapsed="false" customWidth="true" hidden="false" outlineLevel="0" max="9" min="9" style="1" width="12"/>
  </cols>
  <sheetData>
    <row r="1" customFormat="false" ht="15" hidden="false" customHeight="false" outlineLevel="0" collapsed="false"/>
    <row r="2" customFormat="false" ht="17.25" hidden="false" customHeight="true" outlineLevel="0" collapsed="false">
      <c r="B2" s="2" t="s">
        <v>0</v>
      </c>
      <c r="C2" s="2"/>
      <c r="D2" s="2"/>
      <c r="E2" s="2"/>
      <c r="F2" s="2"/>
      <c r="G2" s="2"/>
      <c r="H2" s="2"/>
      <c r="I2" s="2"/>
    </row>
    <row r="3" customFormat="false" ht="15" hidden="false" customHeight="true" outlineLevel="0" collapsed="false">
      <c r="B3" s="3" t="s">
        <v>1</v>
      </c>
      <c r="C3" s="3"/>
      <c r="D3" s="3"/>
      <c r="E3" s="3"/>
      <c r="F3" s="3"/>
      <c r="G3" s="3"/>
      <c r="H3" s="3"/>
      <c r="I3" s="3"/>
    </row>
    <row r="4" customFormat="false" ht="15" hidden="false" customHeight="true" outlineLevel="0" collapsed="false">
      <c r="B4" s="4" t="s">
        <v>2</v>
      </c>
      <c r="C4" s="4"/>
      <c r="D4" s="4"/>
      <c r="E4" s="4"/>
      <c r="F4" s="4"/>
      <c r="G4" s="4"/>
      <c r="H4" s="4"/>
      <c r="I4" s="4"/>
    </row>
    <row r="5" customFormat="false" ht="15" hidden="false" customHeight="false" outlineLevel="0" collapsed="false"/>
    <row r="6" customFormat="false" ht="15" hidden="false" customHeight="true" outlineLevel="0" collapsed="false">
      <c r="B6" s="5" t="s">
        <v>3</v>
      </c>
      <c r="C6" s="6" t="n">
        <v>0.27</v>
      </c>
    </row>
    <row r="7" customFormat="false" ht="15" hidden="false" customHeight="false" outlineLevel="0" collapsed="false"/>
    <row r="8" customFormat="false" ht="15" hidden="false" customHeight="true" outlineLevel="0" collapsed="false">
      <c r="B8" s="7" t="s">
        <v>4</v>
      </c>
      <c r="C8" s="7"/>
      <c r="D8" s="7"/>
      <c r="E8" s="7"/>
      <c r="F8" s="7"/>
      <c r="G8" s="7"/>
      <c r="H8" s="7"/>
      <c r="I8" s="7"/>
    </row>
    <row r="9" customFormat="false" ht="15" hidden="false" customHeight="false" outlineLevel="0" collapsed="false"/>
    <row r="10" customFormat="false" ht="41.25" hidden="false" customHeight="true" outlineLevel="0" collapsed="false">
      <c r="B10" s="8" t="s">
        <v>5</v>
      </c>
      <c r="C10" s="8" t="s">
        <v>6</v>
      </c>
      <c r="D10" s="8" t="s">
        <v>7</v>
      </c>
      <c r="E10" s="8" t="s">
        <v>8</v>
      </c>
      <c r="F10" s="8" t="s">
        <v>9</v>
      </c>
      <c r="G10" s="8" t="s">
        <v>10</v>
      </c>
      <c r="H10" s="8" t="s">
        <v>11</v>
      </c>
      <c r="I10" s="8" t="s">
        <v>12</v>
      </c>
    </row>
    <row r="11" customFormat="false" ht="15" hidden="false" customHeight="true" outlineLevel="0" collapsed="false">
      <c r="B11" s="9" t="s">
        <v>13</v>
      </c>
      <c r="C11" s="10" t="n">
        <v>2000</v>
      </c>
      <c r="D11" s="11" t="n">
        <v>21.79</v>
      </c>
      <c r="E11" s="10" t="n">
        <f aca="false">C11/1000</f>
        <v>2</v>
      </c>
      <c r="F11" s="11" t="n">
        <f aca="false">$C$6*E11</f>
        <v>0.54</v>
      </c>
      <c r="G11" s="11" t="n">
        <f aca="false">D11+F11</f>
        <v>22.33</v>
      </c>
      <c r="H11" s="11" t="n">
        <f aca="false">G11-D11</f>
        <v>0.539999999999999</v>
      </c>
      <c r="I11" s="12" t="n">
        <f aca="false">(G11-D11)/D11</f>
        <v>0.0247820100963744</v>
      </c>
    </row>
    <row r="12" customFormat="false" ht="15" hidden="false" customHeight="true" outlineLevel="0" collapsed="false">
      <c r="B12" s="9" t="s">
        <v>14</v>
      </c>
      <c r="C12" s="10" t="n">
        <v>5000</v>
      </c>
      <c r="D12" s="11" t="n">
        <v>45.83</v>
      </c>
      <c r="E12" s="10" t="n">
        <f aca="false">C12/1000</f>
        <v>5</v>
      </c>
      <c r="F12" s="11" t="n">
        <f aca="false">$C$6*E12</f>
        <v>1.35</v>
      </c>
      <c r="G12" s="11" t="n">
        <f aca="false">D12+F12</f>
        <v>47.18</v>
      </c>
      <c r="H12" s="11" t="n">
        <f aca="false">G12-D12</f>
        <v>1.35</v>
      </c>
      <c r="I12" s="12" t="n">
        <f aca="false">(G12-D12)/D12</f>
        <v>0.0294566877591098</v>
      </c>
    </row>
    <row r="13" customFormat="false" ht="15" hidden="false" customHeight="true" outlineLevel="0" collapsed="false">
      <c r="B13" s="9" t="s">
        <v>15</v>
      </c>
      <c r="C13" s="10" t="n">
        <v>16000</v>
      </c>
      <c r="D13" s="11" t="n">
        <v>130.58</v>
      </c>
      <c r="E13" s="10" t="n">
        <f aca="false">C13/1000</f>
        <v>16</v>
      </c>
      <c r="F13" s="11" t="n">
        <f aca="false">$C$6*E13</f>
        <v>4.32</v>
      </c>
      <c r="G13" s="11" t="n">
        <f aca="false">D13+F13</f>
        <v>134.9</v>
      </c>
      <c r="H13" s="11" t="n">
        <f aca="false">G13-D13</f>
        <v>4.31999999999999</v>
      </c>
      <c r="I13" s="12" t="n">
        <f aca="false">(G13-D13)/D13</f>
        <v>0.0330831674069535</v>
      </c>
    </row>
    <row r="14" customFormat="false" ht="15" hidden="false" customHeight="true" outlineLevel="0" collapsed="false">
      <c r="B14" s="9" t="s">
        <v>16</v>
      </c>
      <c r="C14" s="10" t="n">
        <v>30000</v>
      </c>
      <c r="D14" s="11" t="n">
        <v>234.84</v>
      </c>
      <c r="E14" s="10" t="n">
        <f aca="false">C14/1000</f>
        <v>30</v>
      </c>
      <c r="F14" s="11" t="n">
        <f aca="false">$C$6*E14</f>
        <v>8.1</v>
      </c>
      <c r="G14" s="11" t="n">
        <f aca="false">D14+F14</f>
        <v>242.94</v>
      </c>
      <c r="H14" s="11" t="n">
        <f aca="false">G14-D14</f>
        <v>8.09999999999999</v>
      </c>
      <c r="I14" s="12" t="n">
        <f aca="false">(G14-D14)/D14</f>
        <v>0.0344915687276443</v>
      </c>
    </row>
    <row r="15" customFormat="false" ht="15" hidden="false" customHeight="true" outlineLevel="0" collapsed="false">
      <c r="B15" s="9" t="s">
        <v>17</v>
      </c>
      <c r="C15" s="10" t="n">
        <v>50000</v>
      </c>
      <c r="D15" s="11" t="n">
        <v>372.42</v>
      </c>
      <c r="E15" s="10" t="n">
        <f aca="false">C15/1000</f>
        <v>50</v>
      </c>
      <c r="F15" s="11" t="n">
        <f aca="false">$C$6*E15</f>
        <v>13.5</v>
      </c>
      <c r="G15" s="11" t="n">
        <f aca="false">D15+F15</f>
        <v>385.92</v>
      </c>
      <c r="H15" s="11" t="n">
        <f aca="false">G15-D15</f>
        <v>13.5</v>
      </c>
      <c r="I15" s="12" t="n">
        <f aca="false">(G15-D15)/D15</f>
        <v>0.0362493958434026</v>
      </c>
    </row>
    <row r="16" customFormat="false" ht="15" hidden="false" customHeight="true" outlineLevel="0" collapsed="false">
      <c r="B16" s="9" t="s">
        <v>18</v>
      </c>
      <c r="C16" s="10" t="n">
        <v>100000</v>
      </c>
      <c r="D16" s="11" t="n">
        <v>716.37</v>
      </c>
      <c r="E16" s="10" t="n">
        <f aca="false">C16/1000</f>
        <v>100</v>
      </c>
      <c r="F16" s="11" t="n">
        <f aca="false">$C$6*E16</f>
        <v>27</v>
      </c>
      <c r="G16" s="11" t="n">
        <f aca="false">D16+F16</f>
        <v>743.37</v>
      </c>
      <c r="H16" s="11" t="n">
        <f aca="false">G16-D16</f>
        <v>27</v>
      </c>
      <c r="I16" s="12" t="n">
        <f aca="false">(G16-D16)/D16</f>
        <v>0.0376900205201223</v>
      </c>
    </row>
    <row r="17" customFormat="false" ht="15" hidden="false" customHeight="false" outlineLevel="0" collapsed="false"/>
    <row r="18" customFormat="false" ht="30" hidden="false" customHeight="true" outlineLevel="0" collapsed="false">
      <c r="B18" s="13" t="s">
        <v>19</v>
      </c>
      <c r="C18" s="13"/>
      <c r="D18" s="13"/>
      <c r="E18" s="13"/>
      <c r="F18" s="13"/>
      <c r="G18" s="13"/>
      <c r="H18" s="13"/>
      <c r="I18" s="13"/>
    </row>
    <row r="19" customFormat="false" ht="15" hidden="false" customHeight="false" outlineLevel="0" collapsed="false"/>
    <row r="20" customFormat="false" ht="15" hidden="false" customHeight="true" outlineLevel="0" collapsed="false">
      <c r="B20" s="7" t="s">
        <v>20</v>
      </c>
      <c r="C20" s="7"/>
      <c r="D20" s="7"/>
      <c r="E20" s="7"/>
      <c r="F20" s="7"/>
      <c r="G20" s="7"/>
      <c r="H20" s="7"/>
      <c r="I20" s="7"/>
    </row>
    <row r="21" customFormat="false" ht="15" hidden="false" customHeight="false" outlineLevel="0" collapsed="false"/>
    <row r="22" customFormat="false" ht="27.75" hidden="false" customHeight="true" outlineLevel="0" collapsed="false">
      <c r="B22" s="8" t="s">
        <v>21</v>
      </c>
      <c r="C22" s="8"/>
      <c r="D22" s="8" t="s">
        <v>22</v>
      </c>
      <c r="E22" s="8"/>
      <c r="F22" s="8" t="s">
        <v>9</v>
      </c>
      <c r="G22" s="8" t="s">
        <v>23</v>
      </c>
      <c r="H22" s="8" t="s">
        <v>11</v>
      </c>
      <c r="I22" s="8" t="s">
        <v>12</v>
      </c>
    </row>
    <row r="23" customFormat="false" ht="27.75" hidden="false" customHeight="true" outlineLevel="0" collapsed="false">
      <c r="B23" s="9" t="s">
        <v>24</v>
      </c>
      <c r="C23" s="14"/>
      <c r="D23" s="11" t="n">
        <v>21.79</v>
      </c>
      <c r="E23" s="14"/>
      <c r="F23" s="11" t="n">
        <f aca="false">$C$6*2</f>
        <v>0.54</v>
      </c>
      <c r="G23" s="11" t="n">
        <f aca="false">D23+F23</f>
        <v>22.33</v>
      </c>
      <c r="H23" s="11" t="n">
        <f aca="false">G23-D23</f>
        <v>0.539999999999999</v>
      </c>
      <c r="I23" s="12" t="n">
        <f aca="false">(G23-D23)/D23</f>
        <v>0.0247820100963744</v>
      </c>
    </row>
    <row r="24" customFormat="false" ht="15" hidden="false" customHeight="true" outlineLevel="0" collapsed="false">
      <c r="B24" s="9" t="s">
        <v>25</v>
      </c>
      <c r="C24" s="14"/>
      <c r="D24" s="11" t="n">
        <v>8.01</v>
      </c>
      <c r="E24" s="14"/>
      <c r="F24" s="11" t="n">
        <f aca="false">$C$6</f>
        <v>0.27</v>
      </c>
      <c r="G24" s="11" t="n">
        <f aca="false">D24+F24</f>
        <v>8.28</v>
      </c>
      <c r="H24" s="11" t="n">
        <f aca="false">G24-D24</f>
        <v>0.27</v>
      </c>
      <c r="I24" s="12" t="n">
        <f aca="false">(G24-D24)/D24</f>
        <v>0.0337078651685393</v>
      </c>
    </row>
    <row r="25" customFormat="false" ht="15" hidden="false" customHeight="true" outlineLevel="0" collapsed="false">
      <c r="B25" s="9" t="s">
        <v>26</v>
      </c>
      <c r="C25" s="14"/>
      <c r="D25" s="11" t="n">
        <v>7.45</v>
      </c>
      <c r="E25" s="14"/>
      <c r="F25" s="11" t="n">
        <f aca="false">$C$6</f>
        <v>0.27</v>
      </c>
      <c r="G25" s="11" t="n">
        <f aca="false">D25+F25</f>
        <v>7.72</v>
      </c>
      <c r="H25" s="11" t="n">
        <f aca="false">G25-D25</f>
        <v>0.27</v>
      </c>
      <c r="I25" s="12" t="n">
        <f aca="false">(G25-D25)/D25</f>
        <v>0.0362416107382551</v>
      </c>
    </row>
    <row r="26" customFormat="false" ht="15" hidden="false" customHeight="true" outlineLevel="0" collapsed="false">
      <c r="B26" s="9" t="s">
        <v>27</v>
      </c>
      <c r="C26" s="14"/>
      <c r="D26" s="11" t="n">
        <v>6.88</v>
      </c>
      <c r="E26" s="14"/>
      <c r="F26" s="11" t="n">
        <f aca="false">$C$6</f>
        <v>0.27</v>
      </c>
      <c r="G26" s="11" t="n">
        <f aca="false">D26+F26</f>
        <v>7.15</v>
      </c>
      <c r="H26" s="11" t="n">
        <f aca="false">G26-D26</f>
        <v>0.27</v>
      </c>
      <c r="I26" s="12" t="n">
        <f aca="false">(G26-D26)/D26</f>
        <v>0.0392441860465117</v>
      </c>
    </row>
    <row r="29" customFormat="false" ht="15" hidden="false" customHeight="true" outlineLevel="0" collapsed="false">
      <c r="B29" s="15" t="s">
        <v>28</v>
      </c>
    </row>
    <row r="30" customFormat="false" ht="15" hidden="false" customHeight="true" outlineLevel="0" collapsed="false">
      <c r="B30" s="16" t="s">
        <v>29</v>
      </c>
      <c r="C30" s="16"/>
      <c r="D30" s="16"/>
      <c r="E30" s="16"/>
      <c r="F30" s="16"/>
      <c r="G30" s="16"/>
      <c r="H30" s="16"/>
      <c r="I30" s="16"/>
    </row>
    <row r="31" customFormat="false" ht="15" hidden="false" customHeight="true" outlineLevel="0" collapsed="false">
      <c r="B31" s="16" t="s">
        <v>30</v>
      </c>
      <c r="C31" s="16"/>
      <c r="D31" s="16"/>
      <c r="E31" s="16"/>
      <c r="F31" s="16"/>
      <c r="G31" s="16"/>
      <c r="H31" s="16"/>
      <c r="I31" s="16"/>
    </row>
    <row r="32" customFormat="false" ht="15" hidden="false" customHeight="true" outlineLevel="0" collapsed="false">
      <c r="B32" s="16" t="s">
        <v>31</v>
      </c>
      <c r="C32" s="16"/>
      <c r="D32" s="16"/>
      <c r="E32" s="16"/>
      <c r="F32" s="16"/>
      <c r="G32" s="16"/>
      <c r="H32" s="16"/>
      <c r="I32" s="16"/>
    </row>
    <row r="33" customFormat="false" ht="15" hidden="false" customHeight="true" outlineLevel="0" collapsed="false">
      <c r="B33" s="16" t="s">
        <v>32</v>
      </c>
      <c r="C33" s="16"/>
      <c r="D33" s="16"/>
      <c r="E33" s="16"/>
      <c r="F33" s="16"/>
      <c r="G33" s="16"/>
      <c r="H33" s="16"/>
      <c r="I33" s="16"/>
    </row>
    <row r="34" customFormat="false" ht="15" hidden="false" customHeight="true" outlineLevel="0" collapsed="false">
      <c r="B34" s="16" t="s">
        <v>33</v>
      </c>
      <c r="C34" s="16"/>
      <c r="D34" s="16"/>
      <c r="E34" s="16"/>
      <c r="F34" s="16"/>
      <c r="G34" s="16"/>
      <c r="H34" s="16"/>
      <c r="I34" s="16"/>
    </row>
    <row r="37" customFormat="false" ht="15" hidden="false" customHeight="true" outlineLevel="0" collapsed="false">
      <c r="B37" s="17" t="s">
        <v>34</v>
      </c>
      <c r="C37" s="17"/>
      <c r="D37" s="17"/>
      <c r="E37" s="17"/>
      <c r="F37" s="17"/>
      <c r="G37" s="17"/>
      <c r="H37" s="17"/>
      <c r="I37" s="17"/>
    </row>
    <row r="38" customFormat="false" ht="15" hidden="false" customHeight="true" outlineLevel="0" collapsed="false">
      <c r="B38" s="18" t="s">
        <v>35</v>
      </c>
      <c r="C38" s="18"/>
      <c r="D38" s="18"/>
      <c r="E38" s="18"/>
      <c r="F38" s="18"/>
      <c r="G38" s="18"/>
      <c r="H38" s="18"/>
      <c r="I38" s="18"/>
    </row>
    <row r="39" customFormat="false" ht="15" hidden="false" customHeight="true" outlineLevel="0" collapsed="false">
      <c r="B39" s="18" t="s">
        <v>36</v>
      </c>
      <c r="C39" s="18"/>
      <c r="D39" s="18"/>
      <c r="E39" s="18"/>
      <c r="F39" s="18"/>
      <c r="G39" s="18"/>
      <c r="H39" s="18"/>
      <c r="I39" s="18"/>
    </row>
  </sheetData>
  <mergeCells count="14">
    <mergeCell ref="B2:I2"/>
    <mergeCell ref="B3:I3"/>
    <mergeCell ref="B4:I4"/>
    <mergeCell ref="B8:I8"/>
    <mergeCell ref="B18:I18"/>
    <mergeCell ref="B20:I20"/>
    <mergeCell ref="B30:I30"/>
    <mergeCell ref="B31:I31"/>
    <mergeCell ref="B32:I32"/>
    <mergeCell ref="B33:I33"/>
    <mergeCell ref="B34:I34"/>
    <mergeCell ref="B37:I37"/>
    <mergeCell ref="B38:I38"/>
    <mergeCell ref="B39:I39"/>
  </mergeCells>
  <printOptions headings="false" gridLines="false" gridLinesSet="true" horizontalCentered="true" verticalCentered="false"/>
  <pageMargins left="0.4" right="0.4" top="0.5" bottom="0.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2026-05-11T21:37:42Z</dcterms:created>
  <dc:creator>openpyxl</dc:creator>
  <dc:description/>
  <dc:language>en-US</dc:language>
  <cp:lastModifiedBy/>
  <dcterms:modified xsi:type="dcterms:W3CDTF">2026-05-11T21:41:11Z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