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hnd\OneDrive\Email attachments\Documents\Kentucky\2026 Columbia Gas\Discovery on ME\"/>
    </mc:Choice>
  </mc:AlternateContent>
  <xr:revisionPtr revIDLastSave="0" documentId="13_ncr:1_{B9CE4F18-FCE6-4E14-93BF-D2F0987D2883}" xr6:coauthVersionLast="47" xr6:coauthVersionMax="47" xr10:uidLastSave="{00000000-0000-0000-0000-000000000000}"/>
  <bookViews>
    <workbookView xWindow="-120" yWindow="-120" windowWidth="29040" windowHeight="15720" tabRatio="847" xr2:uid="{6CE20934-E1C5-491C-9C45-55E35718A5E6}"/>
  </bookViews>
  <sheets>
    <sheet name="Payroll" sheetId="13" r:id="rId1"/>
  </sheets>
  <definedNames>
    <definedName name="_xlnm.Print_Area" localSheetId="0">Payroll!$B$7:$Q$39</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7" i="13" l="1"/>
  <c r="V45" i="13"/>
  <c r="P68" i="13" l="1"/>
  <c r="S60" i="13"/>
  <c r="E61" i="13"/>
  <c r="D61" i="13"/>
  <c r="E60" i="13"/>
  <c r="D60" i="13"/>
  <c r="D62" i="13" s="1"/>
  <c r="O58" i="13"/>
  <c r="N58" i="13"/>
  <c r="M58" i="13"/>
  <c r="L58" i="13"/>
  <c r="L59" i="13" s="1"/>
  <c r="K58" i="13"/>
  <c r="K59" i="13" s="1"/>
  <c r="J58" i="13"/>
  <c r="I58" i="13"/>
  <c r="H58" i="13"/>
  <c r="G58" i="13"/>
  <c r="F58" i="13"/>
  <c r="E58" i="13"/>
  <c r="D58" i="13"/>
  <c r="P58" i="13" s="1"/>
  <c r="O57" i="13"/>
  <c r="N57" i="13"/>
  <c r="M57" i="13"/>
  <c r="L57" i="13"/>
  <c r="K57" i="13"/>
  <c r="J57" i="13"/>
  <c r="I57" i="13"/>
  <c r="H57" i="13"/>
  <c r="G57" i="13"/>
  <c r="F57" i="13"/>
  <c r="E57" i="13"/>
  <c r="D57" i="13"/>
  <c r="O55" i="13"/>
  <c r="N55" i="13"/>
  <c r="N56" i="13" s="1"/>
  <c r="M55" i="13"/>
  <c r="M56" i="13" s="1"/>
  <c r="L55" i="13"/>
  <c r="K55" i="13"/>
  <c r="K56" i="13" s="1"/>
  <c r="J55" i="13"/>
  <c r="I55" i="13"/>
  <c r="H55" i="13"/>
  <c r="G55" i="13"/>
  <c r="F55" i="13"/>
  <c r="E55" i="13"/>
  <c r="D55" i="13"/>
  <c r="O54" i="13"/>
  <c r="N54" i="13"/>
  <c r="M54" i="13"/>
  <c r="L54" i="13"/>
  <c r="K54" i="13"/>
  <c r="J54" i="13"/>
  <c r="I54" i="13"/>
  <c r="H54" i="13"/>
  <c r="G54" i="13"/>
  <c r="F54" i="13"/>
  <c r="F56" i="13" s="1"/>
  <c r="E54" i="13"/>
  <c r="E56" i="13" s="1"/>
  <c r="D54" i="13"/>
  <c r="O52" i="13"/>
  <c r="N52" i="13"/>
  <c r="M52" i="13"/>
  <c r="L52" i="13"/>
  <c r="K52" i="13"/>
  <c r="J52" i="13"/>
  <c r="I52" i="13"/>
  <c r="H52" i="13"/>
  <c r="G52" i="13"/>
  <c r="F52" i="13"/>
  <c r="E52" i="13"/>
  <c r="D52" i="13"/>
  <c r="O51" i="13"/>
  <c r="N51" i="13"/>
  <c r="M51" i="13"/>
  <c r="L51" i="13"/>
  <c r="K51" i="13"/>
  <c r="K53" i="13" s="1"/>
  <c r="J51" i="13"/>
  <c r="I51" i="13"/>
  <c r="H51" i="13"/>
  <c r="H53" i="13" s="1"/>
  <c r="G51" i="13"/>
  <c r="F51" i="13"/>
  <c r="E51" i="13"/>
  <c r="D51" i="13"/>
  <c r="O49" i="13"/>
  <c r="N49" i="13"/>
  <c r="M49" i="13"/>
  <c r="L49" i="13"/>
  <c r="K49" i="13"/>
  <c r="J49" i="13"/>
  <c r="I49" i="13"/>
  <c r="H49" i="13"/>
  <c r="G49" i="13"/>
  <c r="F49" i="13"/>
  <c r="E49" i="13"/>
  <c r="D49" i="13"/>
  <c r="O48" i="13"/>
  <c r="N48" i="13"/>
  <c r="M48" i="13"/>
  <c r="L48" i="13"/>
  <c r="K48" i="13"/>
  <c r="J48" i="13"/>
  <c r="I48" i="13"/>
  <c r="H48" i="13"/>
  <c r="G48" i="13"/>
  <c r="F48" i="13"/>
  <c r="E48" i="13"/>
  <c r="D48" i="13"/>
  <c r="O46" i="13"/>
  <c r="N46" i="13"/>
  <c r="M46" i="13"/>
  <c r="L46" i="13"/>
  <c r="K46" i="13"/>
  <c r="J46" i="13"/>
  <c r="I46" i="13"/>
  <c r="I47" i="13" s="1"/>
  <c r="H46" i="13"/>
  <c r="H47" i="13" s="1"/>
  <c r="G46" i="13"/>
  <c r="G47" i="13" s="1"/>
  <c r="F46" i="13"/>
  <c r="O45" i="13"/>
  <c r="N45" i="13"/>
  <c r="M45" i="13"/>
  <c r="L45" i="13"/>
  <c r="K45" i="13"/>
  <c r="J45" i="13"/>
  <c r="I45" i="13"/>
  <c r="H45" i="13"/>
  <c r="G45" i="13"/>
  <c r="F45" i="13"/>
  <c r="P37" i="13"/>
  <c r="P36" i="13"/>
  <c r="Q37" i="13" s="1"/>
  <c r="P35" i="13"/>
  <c r="P34" i="13"/>
  <c r="Q35" i="13" s="1"/>
  <c r="P33" i="13"/>
  <c r="P32" i="13"/>
  <c r="P31" i="13"/>
  <c r="P30" i="13"/>
  <c r="Q31" i="13" s="1"/>
  <c r="P29" i="13"/>
  <c r="P28" i="13"/>
  <c r="Q29" i="13" s="1"/>
  <c r="P27" i="13"/>
  <c r="P26" i="13"/>
  <c r="P20" i="13"/>
  <c r="P19" i="13"/>
  <c r="P18" i="13"/>
  <c r="P17" i="13"/>
  <c r="P16" i="13"/>
  <c r="P15" i="13"/>
  <c r="P14" i="13"/>
  <c r="P13" i="13"/>
  <c r="Q14" i="13" s="1"/>
  <c r="P12" i="13"/>
  <c r="P11" i="13"/>
  <c r="P10" i="13"/>
  <c r="P9" i="13"/>
  <c r="Q10" i="13" s="1"/>
  <c r="F50" i="13" l="1"/>
  <c r="O53" i="13"/>
  <c r="P55" i="13"/>
  <c r="Q18" i="13"/>
  <c r="Q33" i="13"/>
  <c r="P54" i="13"/>
  <c r="P51" i="13"/>
  <c r="I59" i="13"/>
  <c r="G56" i="13"/>
  <c r="S49" i="13"/>
  <c r="H56" i="13"/>
  <c r="S46" i="13"/>
  <c r="N53" i="13"/>
  <c r="N47" i="13"/>
  <c r="F59" i="13"/>
  <c r="F47" i="13"/>
  <c r="S47" i="13" s="1"/>
  <c r="D50" i="13"/>
  <c r="J47" i="13"/>
  <c r="E50" i="13"/>
  <c r="P48" i="13"/>
  <c r="S48" i="13"/>
  <c r="L53" i="13"/>
  <c r="D59" i="13"/>
  <c r="J56" i="13"/>
  <c r="D53" i="13"/>
  <c r="J50" i="13"/>
  <c r="L50" i="13"/>
  <c r="S61" i="13"/>
  <c r="Q16" i="13"/>
  <c r="L47" i="13"/>
  <c r="N59" i="13"/>
  <c r="S52" i="13"/>
  <c r="Q27" i="13"/>
  <c r="P49" i="13"/>
  <c r="I53" i="13"/>
  <c r="J53" i="13"/>
  <c r="O59" i="13"/>
  <c r="E62" i="13"/>
  <c r="P45" i="13"/>
  <c r="P46" i="13"/>
  <c r="S51" i="13"/>
  <c r="S54" i="13"/>
  <c r="L56" i="13"/>
  <c r="S57" i="13"/>
  <c r="M47" i="13"/>
  <c r="O50" i="13"/>
  <c r="S58" i="13"/>
  <c r="H50" i="13"/>
  <c r="G59" i="13"/>
  <c r="I50" i="13"/>
  <c r="K50" i="13"/>
  <c r="J59" i="13"/>
  <c r="E53" i="13"/>
  <c r="P60" i="13"/>
  <c r="Q20" i="13"/>
  <c r="M50" i="13"/>
  <c r="F53" i="13"/>
  <c r="P61" i="13"/>
  <c r="I56" i="13"/>
  <c r="P52" i="13"/>
  <c r="S55" i="13"/>
  <c r="K47" i="13"/>
  <c r="E59" i="13"/>
  <c r="P57" i="13"/>
  <c r="O47" i="13"/>
  <c r="O56" i="13"/>
  <c r="H59" i="13"/>
  <c r="M53" i="13"/>
  <c r="Q12" i="13"/>
  <c r="N50" i="13"/>
  <c r="G53" i="13"/>
  <c r="M59" i="13"/>
  <c r="S45" i="13"/>
  <c r="G50" i="13"/>
  <c r="D56" i="13"/>
  <c r="S50" i="13" l="1"/>
  <c r="P59" i="13"/>
  <c r="T46" i="13"/>
  <c r="P50" i="13"/>
  <c r="S56" i="13"/>
  <c r="P56" i="13"/>
  <c r="S62" i="13"/>
  <c r="P62" i="13"/>
  <c r="S53" i="13"/>
  <c r="S59" i="13"/>
  <c r="P47" i="13"/>
  <c r="T45" i="13"/>
  <c r="W45" i="13" s="1"/>
  <c r="P53" i="13"/>
  <c r="T47" i="13" l="1"/>
</calcChain>
</file>

<file path=xl/sharedStrings.xml><?xml version="1.0" encoding="utf-8"?>
<sst xmlns="http://schemas.openxmlformats.org/spreadsheetml/2006/main" count="95" uniqueCount="26">
  <si>
    <t>JAN</t>
  </si>
  <si>
    <t>FEB</t>
  </si>
  <si>
    <t>MAR</t>
  </si>
  <si>
    <t>APR</t>
  </si>
  <si>
    <t>MAY</t>
  </si>
  <si>
    <t>AUG</t>
  </si>
  <si>
    <t>OCT</t>
  </si>
  <si>
    <t>NOV</t>
  </si>
  <si>
    <t>DEC</t>
  </si>
  <si>
    <t>Direct Vacancies</t>
  </si>
  <si>
    <t>JUNE</t>
  </si>
  <si>
    <t>JULY</t>
  </si>
  <si>
    <t>SEPT</t>
  </si>
  <si>
    <t>AVG</t>
  </si>
  <si>
    <t>Vacancies</t>
  </si>
  <si>
    <t>Budget</t>
  </si>
  <si>
    <t>Actual</t>
  </si>
  <si>
    <t>%</t>
  </si>
  <si>
    <t>BUDGET</t>
  </si>
  <si>
    <t>ACTUAL</t>
  </si>
  <si>
    <t>Allocated Vacancies</t>
  </si>
  <si>
    <t>Total</t>
  </si>
  <si>
    <t xml:space="preserve"> </t>
  </si>
  <si>
    <t>Vacancy %</t>
  </si>
  <si>
    <t>Average Vacancies  Mar 2021 - February 2026:</t>
  </si>
  <si>
    <t>Columbia Kentucky’s response to the Attorney General’s First Request, Item 112. Columbia Kentucky’s response to the Attorney General’s Second Request, Item 18. Columbia Kentucky’s response to the Staff’s First Request, Item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</si>
</sst>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42" formatCode="_(&quot;$&quot;* #,##0_);_(&quot;$&quot;* \(#,##0\);_(&quot;$&quot;* &quot;-&quot;_);_(@_)"/>
    <numFmt numFmtId="164" formatCode="#,##0.0"/>
    <numFmt numFmtId="165" formatCode="#,##0.0_);\(#,##0.0\)"/>
    <numFmt numFmtId="166" formatCode="0.0%"/>
  </numFmts>
  <fonts count="3" x14ac:knownFonts="1">
    <font>
      <sz val="11"/>
      <color theme="1"/>
      <name val="Calibri"/>
      <family val="2"/>
      <scheme val="minor"/>
    </font>
    <font>
      <sz val="12"/>
      <color theme="1"/>
      <name val="Arial"/>
      <family val="2"/>
    </font>
    <font>
      <b/>
      <sz val="12"/>
      <color theme="1"/>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56">
    <xf numFmtId="0" fontId="0" fillId="0" borderId="0" xfId="0"/>
    <xf numFmtId="0" fontId="1" fillId="0" borderId="3" xfId="0" applyFont="1" applyBorder="1"/>
    <xf numFmtId="0" fontId="2" fillId="0" borderId="4" xfId="0" applyFont="1" applyBorder="1" applyAlignment="1">
      <alignment horizontal="center"/>
    </xf>
    <xf numFmtId="0" fontId="2" fillId="0" borderId="5" xfId="0" applyFont="1" applyBorder="1" applyAlignment="1">
      <alignment horizontal="center"/>
    </xf>
    <xf numFmtId="0" fontId="1" fillId="0" borderId="0" xfId="0" applyFont="1" applyAlignment="1">
      <alignment horizontal="center"/>
    </xf>
    <xf numFmtId="0" fontId="1" fillId="0" borderId="6" xfId="0" applyFont="1" applyBorder="1"/>
    <xf numFmtId="164" fontId="1" fillId="0" borderId="0" xfId="0" applyNumberFormat="1" applyFont="1" applyAlignment="1">
      <alignment horizontal="center"/>
    </xf>
    <xf numFmtId="0" fontId="1" fillId="0" borderId="7" xfId="0" applyFont="1" applyBorder="1" applyAlignment="1">
      <alignment horizontal="center"/>
    </xf>
    <xf numFmtId="0" fontId="1" fillId="0" borderId="8" xfId="0" applyFont="1" applyBorder="1"/>
    <xf numFmtId="0" fontId="1" fillId="0" borderId="1" xfId="0" applyFont="1" applyBorder="1" applyAlignment="1">
      <alignment horizontal="center"/>
    </xf>
    <xf numFmtId="164" fontId="1" fillId="0" borderId="1" xfId="0" applyNumberFormat="1" applyFont="1" applyBorder="1" applyAlignment="1">
      <alignment horizontal="center"/>
    </xf>
    <xf numFmtId="164" fontId="1" fillId="0" borderId="9" xfId="0" applyNumberFormat="1" applyFont="1" applyBorder="1" applyAlignment="1">
      <alignment horizontal="center"/>
    </xf>
    <xf numFmtId="0" fontId="1" fillId="0" borderId="1" xfId="0" applyFont="1" applyBorder="1"/>
    <xf numFmtId="165" fontId="1" fillId="0" borderId="9" xfId="0" applyNumberFormat="1" applyFont="1" applyBorder="1" applyAlignment="1">
      <alignment horizontal="center"/>
    </xf>
    <xf numFmtId="0" fontId="0" fillId="0" borderId="3" xfId="0" applyBorder="1"/>
    <xf numFmtId="0" fontId="0" fillId="0" borderId="4" xfId="0" applyBorder="1"/>
    <xf numFmtId="0" fontId="1" fillId="0" borderId="4" xfId="0" applyFont="1" applyBorder="1"/>
    <xf numFmtId="166" fontId="1" fillId="0" borderId="5" xfId="0" applyNumberFormat="1" applyFont="1" applyBorder="1" applyAlignment="1">
      <alignment horizontal="left" indent="3"/>
    </xf>
    <xf numFmtId="0" fontId="1" fillId="0" borderId="0" xfId="0" applyFont="1"/>
    <xf numFmtId="166" fontId="1" fillId="0" borderId="0" xfId="0" applyNumberFormat="1" applyFont="1" applyAlignment="1">
      <alignment horizontal="left" indent="3"/>
    </xf>
    <xf numFmtId="3" fontId="1" fillId="0" borderId="0" xfId="0" applyNumberFormat="1" applyFont="1" applyAlignment="1">
      <alignment horizontal="center"/>
    </xf>
    <xf numFmtId="3" fontId="1" fillId="0" borderId="1" xfId="0" applyNumberFormat="1" applyFont="1" applyBorder="1" applyAlignment="1">
      <alignment horizontal="center"/>
    </xf>
    <xf numFmtId="37" fontId="1" fillId="0" borderId="0" xfId="0" applyNumberFormat="1" applyFont="1"/>
    <xf numFmtId="5" fontId="0" fillId="0" borderId="0" xfId="0" applyNumberFormat="1"/>
    <xf numFmtId="10" fontId="0" fillId="0" borderId="0" xfId="0" applyNumberFormat="1"/>
    <xf numFmtId="165" fontId="1" fillId="0" borderId="7" xfId="0" applyNumberFormat="1" applyFont="1" applyBorder="1" applyAlignment="1">
      <alignment horizontal="center"/>
    </xf>
    <xf numFmtId="165" fontId="1" fillId="0" borderId="0" xfId="0" applyNumberFormat="1" applyFont="1" applyAlignment="1">
      <alignment horizontal="center"/>
    </xf>
    <xf numFmtId="165" fontId="1" fillId="0" borderId="11" xfId="0" applyNumberFormat="1" applyFont="1" applyBorder="1" applyAlignment="1">
      <alignment horizontal="center"/>
    </xf>
    <xf numFmtId="3" fontId="1" fillId="2" borderId="0" xfId="0" applyNumberFormat="1" applyFont="1" applyFill="1" applyAlignment="1">
      <alignment horizontal="center"/>
    </xf>
    <xf numFmtId="164" fontId="1" fillId="2" borderId="0" xfId="0" applyNumberFormat="1" applyFont="1" applyFill="1" applyAlignment="1">
      <alignment horizontal="center"/>
    </xf>
    <xf numFmtId="3" fontId="1" fillId="2" borderId="1" xfId="0" applyNumberFormat="1" applyFont="1" applyFill="1" applyBorder="1" applyAlignment="1">
      <alignment horizontal="center"/>
    </xf>
    <xf numFmtId="164" fontId="1" fillId="2" borderId="1" xfId="0" applyNumberFormat="1" applyFont="1" applyFill="1" applyBorder="1" applyAlignment="1">
      <alignment horizontal="center"/>
    </xf>
    <xf numFmtId="3" fontId="1" fillId="2" borderId="1" xfId="0" applyNumberFormat="1" applyFont="1" applyFill="1" applyBorder="1"/>
    <xf numFmtId="3" fontId="1" fillId="2" borderId="10" xfId="0" applyNumberFormat="1" applyFont="1" applyFill="1" applyBorder="1" applyAlignment="1">
      <alignment horizontal="center"/>
    </xf>
    <xf numFmtId="164" fontId="1" fillId="2" borderId="10" xfId="0" applyNumberFormat="1" applyFont="1" applyFill="1" applyBorder="1" applyAlignment="1">
      <alignment horizontal="center"/>
    </xf>
    <xf numFmtId="3" fontId="1" fillId="2" borderId="10" xfId="0" applyNumberFormat="1" applyFont="1" applyFill="1" applyBorder="1"/>
    <xf numFmtId="0" fontId="1" fillId="0" borderId="4" xfId="0" applyFont="1" applyBorder="1" applyAlignment="1">
      <alignment horizontal="center"/>
    </xf>
    <xf numFmtId="0" fontId="1" fillId="0" borderId="5" xfId="0" applyFont="1" applyBorder="1" applyAlignment="1">
      <alignment horizontal="center"/>
    </xf>
    <xf numFmtId="3" fontId="1" fillId="0" borderId="4" xfId="0" applyNumberFormat="1" applyFont="1" applyBorder="1" applyAlignment="1">
      <alignment horizontal="center"/>
    </xf>
    <xf numFmtId="3" fontId="1" fillId="2" borderId="4" xfId="0" applyNumberFormat="1" applyFont="1" applyFill="1" applyBorder="1" applyAlignment="1">
      <alignment horizontal="center"/>
    </xf>
    <xf numFmtId="3" fontId="1" fillId="2" borderId="4" xfId="0" applyNumberFormat="1" applyFont="1" applyFill="1" applyBorder="1"/>
    <xf numFmtId="164" fontId="1" fillId="0" borderId="5" xfId="0" applyNumberFormat="1" applyFont="1" applyBorder="1" applyAlignment="1">
      <alignment horizontal="center"/>
    </xf>
    <xf numFmtId="164" fontId="1" fillId="2" borderId="5" xfId="0" applyNumberFormat="1" applyFont="1" applyFill="1" applyBorder="1" applyAlignment="1">
      <alignment horizontal="center"/>
    </xf>
    <xf numFmtId="0" fontId="1" fillId="0" borderId="9" xfId="0" applyFont="1" applyBorder="1"/>
    <xf numFmtId="0" fontId="1" fillId="0" borderId="5" xfId="0" applyFont="1" applyBorder="1"/>
    <xf numFmtId="10" fontId="1" fillId="0" borderId="4" xfId="0" applyNumberFormat="1" applyFont="1" applyBorder="1"/>
    <xf numFmtId="0" fontId="0" fillId="0" borderId="1" xfId="0" applyBorder="1"/>
    <xf numFmtId="0" fontId="1" fillId="0" borderId="2" xfId="0" applyFont="1" applyBorder="1" applyAlignment="1">
      <alignment horizontal="center"/>
    </xf>
    <xf numFmtId="0" fontId="0" fillId="0" borderId="2" xfId="0" applyBorder="1" applyAlignment="1">
      <alignment horizontal="center"/>
    </xf>
    <xf numFmtId="0" fontId="1" fillId="0" borderId="0" xfId="0" applyFont="1" applyAlignment="1">
      <alignment horizontal="center"/>
    </xf>
    <xf numFmtId="0" fontId="0" fillId="0" borderId="0" xfId="0" applyAlignment="1">
      <alignment horizontal="center"/>
    </xf>
    <xf numFmtId="0" fontId="2" fillId="0" borderId="0" xfId="0" applyFont="1" applyFill="1" applyBorder="1" applyAlignment="1">
      <alignment horizontal="center"/>
    </xf>
    <xf numFmtId="42" fontId="0" fillId="0" borderId="0" xfId="0" applyNumberFormat="1"/>
    <xf numFmtId="0" fontId="1" fillId="0" borderId="0" xfId="0" applyFont="1" applyFill="1" applyBorder="1" applyAlignment="1">
      <alignment horizontal="center"/>
    </xf>
    <xf numFmtId="3" fontId="1" fillId="0" borderId="0" xfId="0" applyNumberFormat="1" applyFont="1"/>
    <xf numFmtId="39"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FA97E-A5D7-4A63-9987-99875A68E741}">
  <sheetPr>
    <tabColor theme="8" tint="0.79998168889431442"/>
    <pageSetUpPr fitToPage="1"/>
  </sheetPr>
  <dimension ref="B6:AD72"/>
  <sheetViews>
    <sheetView showGridLines="0" tabSelected="1" topLeftCell="F8" workbookViewId="0">
      <selection activeCell="H40" sqref="H40"/>
    </sheetView>
  </sheetViews>
  <sheetFormatPr defaultRowHeight="15" x14ac:dyDescent="0.25"/>
  <cols>
    <col min="1" max="1" width="5.140625" customWidth="1"/>
    <col min="2" max="2" width="7.28515625" customWidth="1"/>
    <col min="3" max="3" width="12.28515625" customWidth="1"/>
    <col min="14" max="14" width="11.85546875" bestFit="1" customWidth="1"/>
    <col min="16" max="16" width="10" bestFit="1" customWidth="1"/>
    <col min="17" max="17" width="12.140625" customWidth="1"/>
    <col min="18" max="18" width="2.5703125" customWidth="1"/>
    <col min="19" max="19" width="9" customWidth="1"/>
    <col min="20" max="20" width="16.140625" customWidth="1"/>
    <col min="21" max="21" width="16.5703125" customWidth="1"/>
    <col min="22" max="22" width="13.7109375" customWidth="1"/>
    <col min="23" max="29" width="9.42578125" bestFit="1" customWidth="1"/>
  </cols>
  <sheetData>
    <row r="6" spans="2:30" ht="15.75" x14ac:dyDescent="0.25">
      <c r="S6" s="18"/>
      <c r="T6" s="18"/>
      <c r="U6" s="18"/>
      <c r="V6" s="18"/>
      <c r="W6" s="18"/>
      <c r="X6" s="18"/>
      <c r="Y6" s="18"/>
      <c r="Z6" s="18"/>
      <c r="AA6" s="18"/>
      <c r="AB6" s="18"/>
      <c r="AC6" s="18"/>
      <c r="AD6" s="18"/>
    </row>
    <row r="7" spans="2:30" ht="15.75" x14ac:dyDescent="0.25">
      <c r="B7" s="47" t="s">
        <v>9</v>
      </c>
      <c r="C7" s="48"/>
      <c r="D7" s="48"/>
      <c r="E7" s="48"/>
      <c r="F7" s="48"/>
      <c r="G7" s="48"/>
      <c r="H7" s="48"/>
      <c r="I7" s="48"/>
      <c r="J7" s="48"/>
      <c r="K7" s="48"/>
      <c r="L7" s="48"/>
      <c r="M7" s="48"/>
      <c r="N7" s="48"/>
      <c r="O7" s="48"/>
      <c r="P7" s="48"/>
      <c r="Q7" s="48"/>
      <c r="S7" s="18"/>
      <c r="T7" s="18"/>
      <c r="U7" s="18"/>
      <c r="V7" s="18"/>
      <c r="W7" s="18"/>
      <c r="X7" s="18"/>
      <c r="Y7" s="18"/>
      <c r="Z7" s="18"/>
      <c r="AA7" s="18"/>
      <c r="AB7" s="18"/>
      <c r="AC7" s="18"/>
      <c r="AD7" s="18"/>
    </row>
    <row r="8" spans="2:30" ht="15.75" x14ac:dyDescent="0.25">
      <c r="B8" s="1"/>
      <c r="C8" s="2"/>
      <c r="D8" s="2" t="s">
        <v>0</v>
      </c>
      <c r="E8" s="2" t="s">
        <v>1</v>
      </c>
      <c r="F8" s="2" t="s">
        <v>2</v>
      </c>
      <c r="G8" s="2" t="s">
        <v>3</v>
      </c>
      <c r="H8" s="2" t="s">
        <v>4</v>
      </c>
      <c r="I8" s="2" t="s">
        <v>10</v>
      </c>
      <c r="J8" s="2" t="s">
        <v>11</v>
      </c>
      <c r="K8" s="2" t="s">
        <v>5</v>
      </c>
      <c r="L8" s="2" t="s">
        <v>12</v>
      </c>
      <c r="M8" s="2" t="s">
        <v>6</v>
      </c>
      <c r="N8" s="2" t="s">
        <v>7</v>
      </c>
      <c r="O8" s="2" t="s">
        <v>8</v>
      </c>
      <c r="P8" s="2" t="s">
        <v>13</v>
      </c>
      <c r="Q8" s="3" t="s">
        <v>14</v>
      </c>
      <c r="S8" s="51"/>
      <c r="T8" s="4"/>
      <c r="U8" s="4"/>
      <c r="V8" s="18"/>
      <c r="W8" s="18"/>
      <c r="X8" s="18"/>
      <c r="Y8" s="18"/>
      <c r="Z8" s="18"/>
      <c r="AA8" s="18"/>
      <c r="AB8" s="18"/>
      <c r="AC8" s="18"/>
      <c r="AD8" s="18"/>
    </row>
    <row r="9" spans="2:30" ht="15.75" x14ac:dyDescent="0.25">
      <c r="B9" s="5">
        <v>2021</v>
      </c>
      <c r="C9" s="4" t="s">
        <v>18</v>
      </c>
      <c r="D9" s="4"/>
      <c r="E9" s="4"/>
      <c r="F9" s="4">
        <v>209</v>
      </c>
      <c r="G9" s="4">
        <v>209</v>
      </c>
      <c r="H9" s="4">
        <v>209</v>
      </c>
      <c r="I9" s="4">
        <v>209</v>
      </c>
      <c r="J9" s="4">
        <v>209</v>
      </c>
      <c r="K9" s="4">
        <v>209</v>
      </c>
      <c r="L9" s="4">
        <v>209</v>
      </c>
      <c r="M9" s="4">
        <v>209</v>
      </c>
      <c r="N9" s="4">
        <v>209</v>
      </c>
      <c r="O9" s="4">
        <v>209</v>
      </c>
      <c r="P9" s="6">
        <f t="shared" ref="P9:P14" si="0">AVERAGE(D9:O9)</f>
        <v>209</v>
      </c>
      <c r="Q9" s="7"/>
      <c r="S9" s="22"/>
      <c r="T9" s="22"/>
      <c r="U9" s="22"/>
      <c r="V9" s="22"/>
      <c r="W9" s="18"/>
      <c r="X9" s="18"/>
      <c r="Y9" s="54"/>
      <c r="Z9" s="22"/>
      <c r="AA9" s="54"/>
      <c r="AB9" s="18"/>
      <c r="AC9" s="18"/>
      <c r="AD9" s="18"/>
    </row>
    <row r="10" spans="2:30" ht="15.75" x14ac:dyDescent="0.25">
      <c r="B10" s="8">
        <v>2021</v>
      </c>
      <c r="C10" s="9" t="s">
        <v>19</v>
      </c>
      <c r="D10" s="9"/>
      <c r="E10" s="9"/>
      <c r="F10" s="9">
        <v>199</v>
      </c>
      <c r="G10" s="9">
        <v>198</v>
      </c>
      <c r="H10" s="9">
        <v>198</v>
      </c>
      <c r="I10" s="9">
        <v>197</v>
      </c>
      <c r="J10" s="9">
        <v>194</v>
      </c>
      <c r="K10" s="9">
        <v>193</v>
      </c>
      <c r="L10" s="9">
        <v>206</v>
      </c>
      <c r="M10" s="9">
        <v>204</v>
      </c>
      <c r="N10" s="9">
        <v>203</v>
      </c>
      <c r="O10" s="9">
        <v>202</v>
      </c>
      <c r="P10" s="10">
        <f t="shared" si="0"/>
        <v>199.4</v>
      </c>
      <c r="Q10" s="11">
        <f>P9-P10</f>
        <v>9.5999999999999943</v>
      </c>
      <c r="S10" s="22"/>
      <c r="T10" s="18"/>
      <c r="U10" s="18"/>
      <c r="V10" s="18"/>
      <c r="W10" s="18"/>
      <c r="X10" s="18"/>
      <c r="Y10" s="54"/>
      <c r="Z10" s="18"/>
      <c r="AA10" s="18"/>
      <c r="AB10" s="18"/>
      <c r="AC10" s="18"/>
      <c r="AD10" s="18"/>
    </row>
    <row r="11" spans="2:30" ht="15.75" x14ac:dyDescent="0.25">
      <c r="B11" s="5">
        <v>2022</v>
      </c>
      <c r="C11" s="4" t="s">
        <v>18</v>
      </c>
      <c r="D11" s="4">
        <v>209</v>
      </c>
      <c r="E11" s="4">
        <v>209</v>
      </c>
      <c r="F11" s="4">
        <v>209</v>
      </c>
      <c r="G11" s="4">
        <v>209</v>
      </c>
      <c r="H11" s="4">
        <v>209</v>
      </c>
      <c r="I11" s="4">
        <v>209</v>
      </c>
      <c r="J11" s="4">
        <v>209</v>
      </c>
      <c r="K11" s="4">
        <v>209</v>
      </c>
      <c r="L11" s="4">
        <v>209</v>
      </c>
      <c r="M11" s="4">
        <v>209</v>
      </c>
      <c r="N11" s="4">
        <v>209</v>
      </c>
      <c r="O11" s="4">
        <v>209</v>
      </c>
      <c r="P11" s="6">
        <f t="shared" si="0"/>
        <v>209</v>
      </c>
      <c r="Q11" s="7"/>
      <c r="S11" s="22"/>
      <c r="T11" s="18"/>
      <c r="U11" s="18"/>
      <c r="V11" s="18"/>
      <c r="W11" s="18"/>
      <c r="X11" s="18"/>
      <c r="Y11" s="54"/>
      <c r="Z11" s="18"/>
      <c r="AA11" s="18"/>
      <c r="AB11" s="18"/>
      <c r="AC11" s="18"/>
      <c r="AD11" s="18"/>
    </row>
    <row r="12" spans="2:30" ht="15.75" x14ac:dyDescent="0.25">
      <c r="B12" s="8">
        <v>2022</v>
      </c>
      <c r="C12" s="9" t="s">
        <v>19</v>
      </c>
      <c r="D12" s="9">
        <v>202</v>
      </c>
      <c r="E12" s="9">
        <v>202</v>
      </c>
      <c r="F12" s="9">
        <v>201</v>
      </c>
      <c r="G12" s="9">
        <v>199</v>
      </c>
      <c r="H12" s="9">
        <v>206</v>
      </c>
      <c r="I12" s="9">
        <v>203</v>
      </c>
      <c r="J12" s="9">
        <v>203</v>
      </c>
      <c r="K12" s="9">
        <v>203</v>
      </c>
      <c r="L12" s="9">
        <v>201</v>
      </c>
      <c r="M12" s="9">
        <v>201</v>
      </c>
      <c r="N12" s="9">
        <v>200</v>
      </c>
      <c r="O12" s="9">
        <v>200</v>
      </c>
      <c r="P12" s="10">
        <f t="shared" si="0"/>
        <v>201.75</v>
      </c>
      <c r="Q12" s="11">
        <f>P11-P12</f>
        <v>7.25</v>
      </c>
      <c r="S12" s="22"/>
      <c r="T12" s="18"/>
      <c r="U12" s="18"/>
      <c r="V12" s="18"/>
      <c r="W12" s="18"/>
      <c r="X12" s="18"/>
      <c r="Y12" s="54"/>
      <c r="Z12" s="18"/>
      <c r="AA12" s="18"/>
      <c r="AB12" s="18"/>
      <c r="AC12" s="18"/>
      <c r="AD12" s="18"/>
    </row>
    <row r="13" spans="2:30" ht="15.75" x14ac:dyDescent="0.25">
      <c r="B13" s="5">
        <v>2023</v>
      </c>
      <c r="C13" s="4" t="s">
        <v>18</v>
      </c>
      <c r="D13" s="4">
        <v>209</v>
      </c>
      <c r="E13" s="4">
        <v>209</v>
      </c>
      <c r="F13" s="4">
        <v>209</v>
      </c>
      <c r="G13" s="4">
        <v>209</v>
      </c>
      <c r="H13" s="4">
        <v>209</v>
      </c>
      <c r="I13" s="4">
        <v>209</v>
      </c>
      <c r="J13" s="4">
        <v>209</v>
      </c>
      <c r="K13" s="4">
        <v>209</v>
      </c>
      <c r="L13" s="4">
        <v>209</v>
      </c>
      <c r="M13" s="4">
        <v>209</v>
      </c>
      <c r="N13" s="4">
        <v>209</v>
      </c>
      <c r="O13" s="4">
        <v>209</v>
      </c>
      <c r="P13" s="6">
        <f t="shared" si="0"/>
        <v>209</v>
      </c>
      <c r="Q13" s="7"/>
      <c r="S13" s="22"/>
      <c r="T13" s="18"/>
      <c r="U13" s="18"/>
      <c r="V13" s="18"/>
      <c r="W13" s="18"/>
      <c r="X13" s="18"/>
      <c r="Y13" s="54"/>
      <c r="Z13" s="18"/>
      <c r="AA13" s="18"/>
      <c r="AB13" s="18"/>
      <c r="AC13" s="18"/>
      <c r="AD13" s="18"/>
    </row>
    <row r="14" spans="2:30" ht="15.75" x14ac:dyDescent="0.25">
      <c r="B14" s="8">
        <v>2023</v>
      </c>
      <c r="C14" s="9" t="s">
        <v>19</v>
      </c>
      <c r="D14" s="9">
        <v>200</v>
      </c>
      <c r="E14" s="9">
        <v>199</v>
      </c>
      <c r="F14" s="9">
        <v>198</v>
      </c>
      <c r="G14" s="9">
        <v>197</v>
      </c>
      <c r="H14" s="9">
        <v>196</v>
      </c>
      <c r="I14" s="9">
        <v>195</v>
      </c>
      <c r="J14" s="9">
        <v>194</v>
      </c>
      <c r="K14" s="9">
        <v>192</v>
      </c>
      <c r="L14" s="9">
        <v>191</v>
      </c>
      <c r="M14" s="9">
        <v>189</v>
      </c>
      <c r="N14" s="9">
        <v>189</v>
      </c>
      <c r="O14" s="9">
        <v>189</v>
      </c>
      <c r="P14" s="10">
        <f t="shared" si="0"/>
        <v>194.08333333333334</v>
      </c>
      <c r="Q14" s="11">
        <f>P13-P14</f>
        <v>14.916666666666657</v>
      </c>
      <c r="S14" s="22"/>
      <c r="T14" s="18"/>
      <c r="U14" s="18"/>
      <c r="V14" s="18"/>
      <c r="W14" s="18"/>
      <c r="X14" s="18"/>
      <c r="Y14" s="54"/>
      <c r="Z14" s="18"/>
      <c r="AA14" s="18"/>
      <c r="AB14" s="18"/>
      <c r="AC14" s="18"/>
      <c r="AD14" s="18"/>
    </row>
    <row r="15" spans="2:30" ht="15.75" x14ac:dyDescent="0.25">
      <c r="B15" s="5">
        <v>2024</v>
      </c>
      <c r="C15" s="4" t="s">
        <v>18</v>
      </c>
      <c r="D15" s="4">
        <v>204</v>
      </c>
      <c r="E15" s="4">
        <v>204</v>
      </c>
      <c r="F15" s="4">
        <v>204</v>
      </c>
      <c r="G15" s="4">
        <v>204</v>
      </c>
      <c r="H15" s="4">
        <v>204</v>
      </c>
      <c r="I15" s="4">
        <v>204</v>
      </c>
      <c r="J15" s="4">
        <v>204</v>
      </c>
      <c r="K15" s="4">
        <v>204</v>
      </c>
      <c r="L15" s="4">
        <v>204</v>
      </c>
      <c r="M15" s="4">
        <v>204</v>
      </c>
      <c r="N15" s="4">
        <v>204</v>
      </c>
      <c r="O15" s="4">
        <v>204</v>
      </c>
      <c r="P15" s="6">
        <f>AVERAGE(D15:O15)</f>
        <v>204</v>
      </c>
      <c r="Q15" s="7"/>
      <c r="S15" s="22"/>
      <c r="T15" s="18"/>
      <c r="U15" s="18"/>
      <c r="V15" s="18"/>
      <c r="W15" s="18"/>
      <c r="X15" s="18"/>
      <c r="Y15" s="54"/>
      <c r="Z15" s="18"/>
      <c r="AA15" s="18"/>
      <c r="AB15" s="18"/>
      <c r="AC15" s="18"/>
      <c r="AD15" s="18"/>
    </row>
    <row r="16" spans="2:30" ht="15.75" x14ac:dyDescent="0.25">
      <c r="B16" s="8">
        <v>2024</v>
      </c>
      <c r="C16" s="9" t="s">
        <v>19</v>
      </c>
      <c r="D16" s="9">
        <v>190</v>
      </c>
      <c r="E16" s="9">
        <v>193</v>
      </c>
      <c r="F16" s="9">
        <v>193</v>
      </c>
      <c r="G16" s="9">
        <v>193</v>
      </c>
      <c r="H16" s="9">
        <v>200</v>
      </c>
      <c r="I16" s="9">
        <v>199</v>
      </c>
      <c r="J16" s="9">
        <v>199</v>
      </c>
      <c r="K16" s="9">
        <v>199</v>
      </c>
      <c r="L16" s="9">
        <v>198</v>
      </c>
      <c r="M16" s="9">
        <v>197</v>
      </c>
      <c r="N16" s="9">
        <v>197</v>
      </c>
      <c r="O16" s="9">
        <v>196</v>
      </c>
      <c r="P16" s="10">
        <f>AVERAGE(D16:O16)</f>
        <v>196.16666666666666</v>
      </c>
      <c r="Q16" s="13">
        <f>P15-P16</f>
        <v>7.8333333333333428</v>
      </c>
      <c r="S16" s="22"/>
      <c r="T16" s="18"/>
      <c r="U16" s="18"/>
      <c r="V16" s="18"/>
      <c r="W16" s="18"/>
      <c r="X16" s="18"/>
      <c r="Y16" s="54"/>
      <c r="Z16" s="18"/>
      <c r="AA16" s="18"/>
      <c r="AB16" s="18"/>
      <c r="AC16" s="18"/>
      <c r="AD16" s="18"/>
    </row>
    <row r="17" spans="2:30" ht="15.75" x14ac:dyDescent="0.25">
      <c r="B17" s="5">
        <v>2025</v>
      </c>
      <c r="C17" s="4" t="s">
        <v>18</v>
      </c>
      <c r="D17" s="4">
        <v>204</v>
      </c>
      <c r="E17" s="4">
        <v>204</v>
      </c>
      <c r="F17" s="4">
        <v>204</v>
      </c>
      <c r="G17" s="4">
        <v>204</v>
      </c>
      <c r="H17" s="4">
        <v>204</v>
      </c>
      <c r="I17" s="4">
        <v>204</v>
      </c>
      <c r="J17" s="4">
        <v>204</v>
      </c>
      <c r="K17" s="4">
        <v>204</v>
      </c>
      <c r="L17" s="4">
        <v>204</v>
      </c>
      <c r="M17" s="4">
        <v>204</v>
      </c>
      <c r="N17" s="4">
        <v>204</v>
      </c>
      <c r="O17" s="4">
        <v>204</v>
      </c>
      <c r="P17" s="6">
        <f>AVERAGE(D17:O17)</f>
        <v>204</v>
      </c>
      <c r="Q17" s="25"/>
      <c r="S17" s="22"/>
      <c r="T17" s="18"/>
      <c r="U17" s="18"/>
      <c r="V17" s="18"/>
      <c r="W17" s="18"/>
      <c r="X17" s="18"/>
      <c r="Y17" s="54"/>
      <c r="Z17" s="18"/>
      <c r="AA17" s="18"/>
      <c r="AB17" s="18"/>
      <c r="AC17" s="18"/>
      <c r="AD17" s="18"/>
    </row>
    <row r="18" spans="2:30" ht="15.75" x14ac:dyDescent="0.25">
      <c r="B18" s="8">
        <v>2025</v>
      </c>
      <c r="C18" s="9" t="s">
        <v>19</v>
      </c>
      <c r="D18" s="9">
        <v>197</v>
      </c>
      <c r="E18" s="9">
        <v>196</v>
      </c>
      <c r="F18" s="9">
        <v>197</v>
      </c>
      <c r="G18" s="9">
        <v>195</v>
      </c>
      <c r="H18" s="9">
        <v>192</v>
      </c>
      <c r="I18" s="9">
        <v>192</v>
      </c>
      <c r="J18" s="9">
        <v>192</v>
      </c>
      <c r="K18" s="9">
        <v>190</v>
      </c>
      <c r="L18" s="9">
        <v>190</v>
      </c>
      <c r="M18" s="9">
        <v>190</v>
      </c>
      <c r="N18" s="9">
        <v>190</v>
      </c>
      <c r="O18" s="9">
        <v>191</v>
      </c>
      <c r="P18" s="10">
        <f>AVERAGE(D18:O18)</f>
        <v>192.66666666666666</v>
      </c>
      <c r="Q18" s="13">
        <f>P17-P18</f>
        <v>11.333333333333343</v>
      </c>
      <c r="S18" s="22"/>
      <c r="T18" s="18"/>
      <c r="U18" s="18"/>
      <c r="V18" s="18"/>
      <c r="W18" s="18"/>
      <c r="X18" s="18"/>
      <c r="Y18" s="54"/>
      <c r="Z18" s="18"/>
      <c r="AA18" s="18"/>
      <c r="AB18" s="18"/>
      <c r="AC18" s="18"/>
      <c r="AD18" s="18"/>
    </row>
    <row r="19" spans="2:30" ht="15.75" x14ac:dyDescent="0.25">
      <c r="B19" s="5">
        <v>2026</v>
      </c>
      <c r="C19" s="4" t="s">
        <v>18</v>
      </c>
      <c r="D19" s="4">
        <v>210</v>
      </c>
      <c r="E19" s="4">
        <v>210</v>
      </c>
      <c r="F19" s="4"/>
      <c r="G19" s="4"/>
      <c r="H19" s="4"/>
      <c r="I19" s="4"/>
      <c r="J19" s="4"/>
      <c r="K19" s="4"/>
      <c r="L19" s="4"/>
      <c r="M19" s="4"/>
      <c r="N19" s="4"/>
      <c r="O19" s="4"/>
      <c r="P19" s="6">
        <f>AVERAGE(D19:G19)</f>
        <v>210</v>
      </c>
      <c r="Q19" s="25"/>
      <c r="S19" s="22"/>
      <c r="T19" s="18"/>
      <c r="U19" s="18"/>
      <c r="V19" s="18"/>
      <c r="W19" s="18"/>
      <c r="X19" s="18"/>
      <c r="Y19" s="54"/>
      <c r="Z19" s="18"/>
      <c r="AA19" s="18"/>
      <c r="AB19" s="18"/>
      <c r="AC19" s="18"/>
      <c r="AD19" s="18"/>
    </row>
    <row r="20" spans="2:30" ht="15.75" x14ac:dyDescent="0.25">
      <c r="B20" s="8">
        <v>2026</v>
      </c>
      <c r="C20" s="9" t="s">
        <v>19</v>
      </c>
      <c r="D20" s="9">
        <v>192</v>
      </c>
      <c r="E20" s="9">
        <v>192</v>
      </c>
      <c r="F20" s="9"/>
      <c r="G20" s="9"/>
      <c r="H20" s="9"/>
      <c r="I20" s="9"/>
      <c r="J20" s="9"/>
      <c r="K20" s="9"/>
      <c r="L20" s="9"/>
      <c r="M20" s="9"/>
      <c r="N20" s="12"/>
      <c r="O20" s="12"/>
      <c r="P20" s="10">
        <f>AVERAGE(D20:G20)</f>
        <v>192</v>
      </c>
      <c r="Q20" s="13">
        <f>P19-P20</f>
        <v>18</v>
      </c>
      <c r="S20" s="22"/>
      <c r="T20" s="18"/>
      <c r="U20" s="18"/>
      <c r="V20" s="18"/>
      <c r="W20" s="18"/>
      <c r="X20" s="18"/>
      <c r="Y20" s="54"/>
      <c r="Z20" s="18"/>
      <c r="AA20" s="18"/>
      <c r="AB20" s="18"/>
      <c r="AC20" s="18"/>
      <c r="AD20" s="18"/>
    </row>
    <row r="21" spans="2:30" ht="15.75" x14ac:dyDescent="0.25">
      <c r="B21" s="8"/>
      <c r="C21" s="12"/>
      <c r="D21" s="12"/>
      <c r="E21" s="12"/>
      <c r="F21" s="12"/>
      <c r="G21" s="12"/>
      <c r="H21" s="12"/>
      <c r="I21" s="12"/>
      <c r="J21" s="12"/>
      <c r="K21" s="12"/>
      <c r="L21" s="12"/>
      <c r="M21" s="12"/>
      <c r="N21" s="12"/>
      <c r="O21" s="12"/>
      <c r="P21" s="12"/>
      <c r="Q21" s="11"/>
      <c r="S21" s="22"/>
      <c r="T21" s="18"/>
      <c r="U21" s="18"/>
      <c r="V21" s="18"/>
      <c r="W21" s="18"/>
      <c r="X21" s="18"/>
      <c r="Y21" s="18"/>
      <c r="Z21" s="18"/>
      <c r="AA21" s="18"/>
      <c r="AB21" s="18"/>
      <c r="AC21" s="18"/>
      <c r="AD21" s="18"/>
    </row>
    <row r="22" spans="2:30" ht="15.75" x14ac:dyDescent="0.25">
      <c r="B22" s="14"/>
      <c r="C22" s="15"/>
      <c r="D22" s="15"/>
      <c r="E22" s="15"/>
      <c r="F22" s="15"/>
      <c r="G22" s="15"/>
      <c r="H22" s="15"/>
      <c r="I22" s="15"/>
      <c r="J22" s="15"/>
      <c r="K22" s="15"/>
      <c r="L22" s="16"/>
      <c r="M22" s="16"/>
      <c r="N22" s="16"/>
      <c r="O22" s="16"/>
      <c r="P22" s="16"/>
      <c r="Q22" s="17"/>
      <c r="S22" s="22"/>
      <c r="T22" s="18"/>
      <c r="U22" s="18"/>
      <c r="V22" s="18"/>
      <c r="W22" s="18"/>
      <c r="X22" s="18"/>
      <c r="Y22" s="18"/>
      <c r="Z22" s="18"/>
      <c r="AA22" s="18"/>
      <c r="AB22" s="18"/>
      <c r="AC22" s="18"/>
      <c r="AD22" s="18"/>
    </row>
    <row r="23" spans="2:30" ht="15.75" x14ac:dyDescent="0.25">
      <c r="L23" s="18"/>
      <c r="M23" s="18"/>
      <c r="N23" s="18"/>
      <c r="O23" s="18"/>
      <c r="P23" s="18"/>
      <c r="Q23" s="19"/>
      <c r="S23" s="22"/>
      <c r="T23" s="18"/>
      <c r="U23" s="18"/>
      <c r="V23" s="18"/>
      <c r="W23" s="18"/>
      <c r="X23" s="18"/>
      <c r="Y23" s="18"/>
      <c r="Z23" s="18"/>
      <c r="AA23" s="18"/>
      <c r="AB23" s="18"/>
      <c r="AC23" s="18"/>
      <c r="AD23" s="18"/>
    </row>
    <row r="24" spans="2:30" ht="15.75" x14ac:dyDescent="0.25">
      <c r="B24" s="47" t="s">
        <v>20</v>
      </c>
      <c r="C24" s="48"/>
      <c r="D24" s="48"/>
      <c r="E24" s="48"/>
      <c r="F24" s="48"/>
      <c r="G24" s="48"/>
      <c r="H24" s="48"/>
      <c r="I24" s="48"/>
      <c r="J24" s="48"/>
      <c r="K24" s="48"/>
      <c r="L24" s="48"/>
      <c r="M24" s="48"/>
      <c r="N24" s="48"/>
      <c r="O24" s="48"/>
      <c r="P24" s="48"/>
      <c r="Q24" s="48"/>
      <c r="S24" s="22"/>
      <c r="T24" s="18"/>
      <c r="U24" s="18"/>
      <c r="V24" s="18"/>
      <c r="W24" s="18"/>
      <c r="X24" s="18"/>
      <c r="Y24" s="18"/>
      <c r="Z24" s="18"/>
      <c r="AA24" s="18"/>
      <c r="AB24" s="18"/>
      <c r="AC24" s="18"/>
      <c r="AD24" s="18"/>
    </row>
    <row r="25" spans="2:30" ht="15.75" x14ac:dyDescent="0.25">
      <c r="B25" s="1"/>
      <c r="C25" s="2"/>
      <c r="D25" s="2" t="s">
        <v>0</v>
      </c>
      <c r="E25" s="2" t="s">
        <v>1</v>
      </c>
      <c r="F25" s="2" t="s">
        <v>2</v>
      </c>
      <c r="G25" s="2" t="s">
        <v>3</v>
      </c>
      <c r="H25" s="2" t="s">
        <v>4</v>
      </c>
      <c r="I25" s="2" t="s">
        <v>10</v>
      </c>
      <c r="J25" s="2" t="s">
        <v>11</v>
      </c>
      <c r="K25" s="2" t="s">
        <v>5</v>
      </c>
      <c r="L25" s="2" t="s">
        <v>12</v>
      </c>
      <c r="M25" s="2" t="s">
        <v>6</v>
      </c>
      <c r="N25" s="2" t="s">
        <v>7</v>
      </c>
      <c r="O25" s="2" t="s">
        <v>8</v>
      </c>
      <c r="P25" s="2" t="s">
        <v>13</v>
      </c>
      <c r="Q25" s="3" t="s">
        <v>14</v>
      </c>
      <c r="S25" s="22"/>
      <c r="T25" s="4"/>
      <c r="U25" s="4"/>
      <c r="V25" s="18"/>
      <c r="W25" s="18"/>
      <c r="X25" s="18"/>
      <c r="Y25" s="18"/>
      <c r="Z25" s="18"/>
      <c r="AA25" s="18"/>
      <c r="AB25" s="18"/>
      <c r="AC25" s="18"/>
      <c r="AD25" s="18"/>
    </row>
    <row r="26" spans="2:30" ht="15.75" x14ac:dyDescent="0.25">
      <c r="B26" s="5">
        <v>2021</v>
      </c>
      <c r="C26" s="4" t="s">
        <v>18</v>
      </c>
      <c r="D26" s="20"/>
      <c r="E26" s="20"/>
      <c r="F26" s="20">
        <v>2223</v>
      </c>
      <c r="G26" s="20">
        <v>2223</v>
      </c>
      <c r="H26" s="20">
        <v>2223</v>
      </c>
      <c r="I26" s="20">
        <v>2225</v>
      </c>
      <c r="J26" s="20">
        <v>2225</v>
      </c>
      <c r="K26" s="20">
        <v>2225</v>
      </c>
      <c r="L26" s="20">
        <v>2223</v>
      </c>
      <c r="M26" s="20">
        <v>2223</v>
      </c>
      <c r="N26" s="20">
        <v>2223</v>
      </c>
      <c r="O26" s="20">
        <v>2223</v>
      </c>
      <c r="P26" s="6">
        <f t="shared" ref="P26:P31" si="1">AVERAGE(D26:O26)</f>
        <v>2223.6</v>
      </c>
      <c r="Q26" s="7"/>
      <c r="S26" s="22"/>
      <c r="T26" s="55"/>
      <c r="U26" s="55"/>
      <c r="V26" s="55"/>
      <c r="W26" s="55"/>
      <c r="X26" s="18"/>
      <c r="Y26" s="18"/>
      <c r="Z26" s="18"/>
      <c r="AA26" s="18"/>
      <c r="AB26" s="18"/>
      <c r="AC26" s="18"/>
      <c r="AD26" s="18"/>
    </row>
    <row r="27" spans="2:30" ht="15.75" x14ac:dyDescent="0.25">
      <c r="B27" s="8">
        <v>2021</v>
      </c>
      <c r="C27" s="9" t="s">
        <v>19</v>
      </c>
      <c r="D27" s="21"/>
      <c r="E27" s="21"/>
      <c r="F27" s="21">
        <v>1882</v>
      </c>
      <c r="G27" s="21">
        <v>1879</v>
      </c>
      <c r="H27" s="21">
        <v>1872</v>
      </c>
      <c r="I27" s="21">
        <v>1866</v>
      </c>
      <c r="J27" s="21">
        <v>1858</v>
      </c>
      <c r="K27" s="21">
        <v>1879</v>
      </c>
      <c r="L27" s="21">
        <v>1874</v>
      </c>
      <c r="M27" s="21">
        <v>1867</v>
      </c>
      <c r="N27" s="21">
        <v>1903</v>
      </c>
      <c r="O27" s="21">
        <v>1927</v>
      </c>
      <c r="P27" s="10">
        <f t="shared" si="1"/>
        <v>1880.7</v>
      </c>
      <c r="Q27" s="11">
        <f>P26-P27</f>
        <v>342.89999999999986</v>
      </c>
      <c r="S27" s="22"/>
      <c r="T27" s="18"/>
      <c r="U27" s="18"/>
      <c r="V27" s="18"/>
      <c r="W27" s="18"/>
      <c r="X27" s="18"/>
      <c r="Y27" s="18"/>
      <c r="Z27" s="18"/>
      <c r="AA27" s="18"/>
      <c r="AB27" s="18"/>
      <c r="AC27" s="18"/>
      <c r="AD27" s="18"/>
    </row>
    <row r="28" spans="2:30" ht="15.75" x14ac:dyDescent="0.25">
      <c r="B28" s="5">
        <v>2022</v>
      </c>
      <c r="C28" s="4" t="s">
        <v>18</v>
      </c>
      <c r="D28" s="20">
        <v>2116</v>
      </c>
      <c r="E28" s="20">
        <v>2098</v>
      </c>
      <c r="F28" s="20">
        <v>2091</v>
      </c>
      <c r="G28" s="20">
        <v>2075</v>
      </c>
      <c r="H28" s="20">
        <v>2067</v>
      </c>
      <c r="I28" s="20">
        <v>2084</v>
      </c>
      <c r="J28" s="20">
        <v>2080</v>
      </c>
      <c r="K28" s="20">
        <v>2076</v>
      </c>
      <c r="L28" s="20">
        <v>2070</v>
      </c>
      <c r="M28" s="20">
        <v>2065</v>
      </c>
      <c r="N28" s="20">
        <v>2059</v>
      </c>
      <c r="O28" s="20">
        <v>2052</v>
      </c>
      <c r="P28" s="6">
        <f t="shared" si="1"/>
        <v>2077.75</v>
      </c>
      <c r="Q28" s="7"/>
      <c r="S28" s="22"/>
      <c r="T28" s="18"/>
      <c r="U28" s="18"/>
      <c r="V28" s="18"/>
      <c r="W28" s="18"/>
      <c r="X28" s="18"/>
      <c r="Y28" s="18"/>
      <c r="Z28" s="18"/>
      <c r="AA28" s="18"/>
      <c r="AB28" s="18"/>
      <c r="AC28" s="18"/>
      <c r="AD28" s="18"/>
    </row>
    <row r="29" spans="2:30" ht="15.75" x14ac:dyDescent="0.25">
      <c r="B29" s="8">
        <v>2022</v>
      </c>
      <c r="C29" s="9" t="s">
        <v>19</v>
      </c>
      <c r="D29" s="21">
        <v>1993</v>
      </c>
      <c r="E29" s="21">
        <v>2010</v>
      </c>
      <c r="F29" s="21">
        <v>2007</v>
      </c>
      <c r="G29" s="21">
        <v>2015</v>
      </c>
      <c r="H29" s="21">
        <v>2035</v>
      </c>
      <c r="I29" s="21">
        <v>2021</v>
      </c>
      <c r="J29" s="21">
        <v>2039</v>
      </c>
      <c r="K29" s="21">
        <v>2034</v>
      </c>
      <c r="L29" s="21">
        <v>2040</v>
      </c>
      <c r="M29" s="21">
        <v>2012</v>
      </c>
      <c r="N29" s="21">
        <v>1998</v>
      </c>
      <c r="O29" s="21">
        <v>1989</v>
      </c>
      <c r="P29" s="10">
        <f t="shared" si="1"/>
        <v>2016.0833333333333</v>
      </c>
      <c r="Q29" s="11">
        <f>P28-P29</f>
        <v>61.666666666666742</v>
      </c>
      <c r="S29" s="22"/>
      <c r="T29" s="18"/>
      <c r="U29" s="18"/>
      <c r="V29" s="18"/>
      <c r="W29" s="18"/>
      <c r="X29" s="18"/>
      <c r="Y29" s="18"/>
      <c r="Z29" s="18"/>
      <c r="AA29" s="18"/>
      <c r="AB29" s="18"/>
      <c r="AC29" s="18"/>
      <c r="AD29" s="18"/>
    </row>
    <row r="30" spans="2:30" ht="15.75" x14ac:dyDescent="0.25">
      <c r="B30" s="5">
        <v>2023</v>
      </c>
      <c r="C30" s="4" t="s">
        <v>18</v>
      </c>
      <c r="D30" s="28">
        <v>2328</v>
      </c>
      <c r="E30" s="28">
        <v>2328</v>
      </c>
      <c r="F30" s="28">
        <v>2328</v>
      </c>
      <c r="G30" s="28">
        <v>2328</v>
      </c>
      <c r="H30" s="28">
        <v>2328</v>
      </c>
      <c r="I30" s="28">
        <v>2328</v>
      </c>
      <c r="J30" s="28">
        <v>2328</v>
      </c>
      <c r="K30" s="28">
        <v>2328</v>
      </c>
      <c r="L30" s="28">
        <v>2328</v>
      </c>
      <c r="M30" s="28">
        <v>2328</v>
      </c>
      <c r="N30" s="28">
        <v>2328</v>
      </c>
      <c r="O30" s="28">
        <v>2328</v>
      </c>
      <c r="P30" s="29">
        <f t="shared" si="1"/>
        <v>2328</v>
      </c>
      <c r="Q30" s="7"/>
      <c r="S30" s="22"/>
      <c r="T30" s="18"/>
      <c r="U30" s="18"/>
      <c r="V30" s="18"/>
      <c r="W30" s="18"/>
      <c r="X30" s="18"/>
      <c r="Y30" s="18"/>
      <c r="Z30" s="18"/>
      <c r="AA30" s="18"/>
      <c r="AB30" s="18"/>
      <c r="AC30" s="18"/>
      <c r="AD30" s="18"/>
    </row>
    <row r="31" spans="2:30" ht="15.75" x14ac:dyDescent="0.25">
      <c r="B31" s="8">
        <v>2023</v>
      </c>
      <c r="C31" s="9" t="s">
        <v>19</v>
      </c>
      <c r="D31" s="30">
        <v>2021</v>
      </c>
      <c r="E31" s="30">
        <v>2044</v>
      </c>
      <c r="F31" s="30">
        <v>2054</v>
      </c>
      <c r="G31" s="30">
        <v>2052</v>
      </c>
      <c r="H31" s="30">
        <v>2051</v>
      </c>
      <c r="I31" s="30">
        <v>2059</v>
      </c>
      <c r="J31" s="30">
        <v>2098</v>
      </c>
      <c r="K31" s="30">
        <v>2118</v>
      </c>
      <c r="L31" s="30">
        <v>2134</v>
      </c>
      <c r="M31" s="30">
        <v>2153</v>
      </c>
      <c r="N31" s="30">
        <v>2182</v>
      </c>
      <c r="O31" s="30">
        <v>2247</v>
      </c>
      <c r="P31" s="31">
        <f t="shared" si="1"/>
        <v>2101.0833333333335</v>
      </c>
      <c r="Q31" s="11">
        <f>P30-P31</f>
        <v>226.91666666666652</v>
      </c>
      <c r="S31" s="22"/>
      <c r="T31" s="18"/>
      <c r="U31" s="18"/>
      <c r="V31" s="18"/>
      <c r="W31" s="18"/>
      <c r="X31" s="18"/>
      <c r="Y31" s="18"/>
      <c r="Z31" s="18"/>
      <c r="AA31" s="18"/>
      <c r="AB31" s="18"/>
      <c r="AC31" s="18"/>
      <c r="AD31" s="18"/>
    </row>
    <row r="32" spans="2:30" ht="15.75" x14ac:dyDescent="0.25">
      <c r="B32" s="5">
        <v>2024</v>
      </c>
      <c r="C32" s="4" t="s">
        <v>18</v>
      </c>
      <c r="D32" s="28">
        <v>2620</v>
      </c>
      <c r="E32" s="28">
        <v>2620</v>
      </c>
      <c r="F32" s="28">
        <v>2620</v>
      </c>
      <c r="G32" s="28">
        <v>2620</v>
      </c>
      <c r="H32" s="28">
        <v>2620</v>
      </c>
      <c r="I32" s="28">
        <v>2620</v>
      </c>
      <c r="J32" s="28">
        <v>2620</v>
      </c>
      <c r="K32" s="28">
        <v>2620</v>
      </c>
      <c r="L32" s="28">
        <v>2620</v>
      </c>
      <c r="M32" s="28">
        <v>2620</v>
      </c>
      <c r="N32" s="28">
        <v>2620</v>
      </c>
      <c r="O32" s="28">
        <v>2620</v>
      </c>
      <c r="P32" s="29">
        <f>AVERAGE(D32:M32)</f>
        <v>2620</v>
      </c>
      <c r="Q32" s="7"/>
      <c r="S32" s="22"/>
      <c r="T32" s="18"/>
      <c r="U32" s="18"/>
      <c r="V32" s="18"/>
      <c r="W32" s="18"/>
      <c r="X32" s="18"/>
      <c r="Y32" s="18"/>
      <c r="Z32" s="18"/>
      <c r="AA32" s="18"/>
      <c r="AB32" s="18"/>
      <c r="AC32" s="18"/>
      <c r="AD32" s="18"/>
    </row>
    <row r="33" spans="2:30" ht="15.75" x14ac:dyDescent="0.25">
      <c r="B33" s="8">
        <v>2024</v>
      </c>
      <c r="C33" s="9" t="s">
        <v>19</v>
      </c>
      <c r="D33" s="30">
        <v>2287</v>
      </c>
      <c r="E33" s="30">
        <v>2292</v>
      </c>
      <c r="F33" s="30">
        <v>2313</v>
      </c>
      <c r="G33" s="30">
        <v>2312</v>
      </c>
      <c r="H33" s="30">
        <v>2361</v>
      </c>
      <c r="I33" s="30">
        <v>2399</v>
      </c>
      <c r="J33" s="30">
        <v>2415</v>
      </c>
      <c r="K33" s="30">
        <v>2426</v>
      </c>
      <c r="L33" s="30">
        <v>2448</v>
      </c>
      <c r="M33" s="30">
        <v>2487</v>
      </c>
      <c r="N33" s="32">
        <v>2500</v>
      </c>
      <c r="O33" s="32">
        <v>2517</v>
      </c>
      <c r="P33" s="31">
        <f>AVERAGE(D33:O33)</f>
        <v>2396.4166666666665</v>
      </c>
      <c r="Q33" s="13">
        <f>P32-P33</f>
        <v>223.58333333333348</v>
      </c>
      <c r="S33" s="22"/>
      <c r="T33" s="18"/>
      <c r="U33" s="18"/>
      <c r="V33" s="18"/>
      <c r="W33" s="18"/>
      <c r="X33" s="18"/>
      <c r="Y33" s="18"/>
      <c r="Z33" s="18"/>
      <c r="AA33" s="18"/>
      <c r="AB33" s="18"/>
      <c r="AC33" s="18"/>
      <c r="AD33" s="18"/>
    </row>
    <row r="34" spans="2:30" ht="15.75" x14ac:dyDescent="0.25">
      <c r="B34" s="8">
        <v>2025</v>
      </c>
      <c r="C34" s="4" t="s">
        <v>18</v>
      </c>
      <c r="D34" s="33">
        <v>2617</v>
      </c>
      <c r="E34" s="33">
        <v>2617</v>
      </c>
      <c r="F34" s="33">
        <v>2617</v>
      </c>
      <c r="G34" s="33">
        <v>2617</v>
      </c>
      <c r="H34" s="33">
        <v>2617</v>
      </c>
      <c r="I34" s="33">
        <v>2617</v>
      </c>
      <c r="J34" s="33">
        <v>2617</v>
      </c>
      <c r="K34" s="33">
        <v>2617</v>
      </c>
      <c r="L34" s="33">
        <v>2617</v>
      </c>
      <c r="M34" s="33">
        <v>2617</v>
      </c>
      <c r="N34" s="33">
        <v>2617</v>
      </c>
      <c r="O34" s="33">
        <v>2617</v>
      </c>
      <c r="P34" s="34">
        <f t="shared" ref="P34" si="2">AVERAGE(D34:O34)</f>
        <v>2617</v>
      </c>
      <c r="Q34" s="27"/>
      <c r="S34" s="18"/>
      <c r="T34" s="18"/>
      <c r="U34" s="18"/>
      <c r="V34" s="18"/>
      <c r="W34" s="18"/>
      <c r="X34" s="18"/>
      <c r="Y34" s="18"/>
      <c r="Z34" s="18"/>
      <c r="AA34" s="18"/>
      <c r="AB34" s="18"/>
      <c r="AC34" s="18"/>
      <c r="AD34" s="18"/>
    </row>
    <row r="35" spans="2:30" ht="15.75" x14ac:dyDescent="0.25">
      <c r="B35" s="8">
        <v>2025</v>
      </c>
      <c r="C35" s="9" t="s">
        <v>19</v>
      </c>
      <c r="D35" s="30">
        <v>2530</v>
      </c>
      <c r="E35" s="30">
        <v>2532</v>
      </c>
      <c r="F35" s="30">
        <v>2523</v>
      </c>
      <c r="G35" s="30">
        <v>2553</v>
      </c>
      <c r="H35" s="30">
        <v>2580</v>
      </c>
      <c r="I35" s="30">
        <v>2571</v>
      </c>
      <c r="J35" s="30">
        <v>2562</v>
      </c>
      <c r="K35" s="30">
        <v>2575</v>
      </c>
      <c r="L35" s="30">
        <v>2558</v>
      </c>
      <c r="M35" s="30">
        <v>2548</v>
      </c>
      <c r="N35" s="32">
        <v>2551</v>
      </c>
      <c r="O35" s="32">
        <v>2555</v>
      </c>
      <c r="P35" s="31">
        <f>AVERAGE(D35:O35)</f>
        <v>2553.1666666666665</v>
      </c>
      <c r="Q35" s="13">
        <f>P34-P35</f>
        <v>63.833333333333485</v>
      </c>
      <c r="S35" s="18"/>
      <c r="T35" s="18"/>
      <c r="U35" s="18"/>
      <c r="V35" s="18"/>
      <c r="W35" s="18"/>
      <c r="X35" s="18"/>
      <c r="Y35" s="18"/>
      <c r="Z35" s="18"/>
      <c r="AA35" s="18"/>
      <c r="AB35" s="18"/>
      <c r="AC35" s="18"/>
      <c r="AD35" s="18"/>
    </row>
    <row r="36" spans="2:30" ht="15.75" x14ac:dyDescent="0.25">
      <c r="B36" s="8">
        <v>2026</v>
      </c>
      <c r="C36" s="4" t="s">
        <v>18</v>
      </c>
      <c r="D36" s="33">
        <v>2578</v>
      </c>
      <c r="E36" s="33">
        <v>2578</v>
      </c>
      <c r="F36" s="33"/>
      <c r="G36" s="33"/>
      <c r="H36" s="33"/>
      <c r="I36" s="33"/>
      <c r="J36" s="33"/>
      <c r="K36" s="33"/>
      <c r="L36" s="33"/>
      <c r="M36" s="33"/>
      <c r="N36" s="35"/>
      <c r="O36" s="35"/>
      <c r="P36" s="29">
        <f t="shared" ref="P36:P37" si="3">AVERAGE(D36:O36)</f>
        <v>2578</v>
      </c>
      <c r="Q36" s="27"/>
    </row>
    <row r="37" spans="2:30" ht="15.75" x14ac:dyDescent="0.25">
      <c r="B37" s="8">
        <v>2026</v>
      </c>
      <c r="C37" s="9" t="s">
        <v>19</v>
      </c>
      <c r="D37" s="30">
        <v>2572</v>
      </c>
      <c r="E37" s="30">
        <v>2593</v>
      </c>
      <c r="F37" s="30"/>
      <c r="G37" s="30"/>
      <c r="H37" s="30"/>
      <c r="I37" s="30"/>
      <c r="J37" s="30"/>
      <c r="K37" s="30"/>
      <c r="L37" s="30"/>
      <c r="M37" s="30"/>
      <c r="N37" s="32"/>
      <c r="O37" s="32"/>
      <c r="P37" s="31">
        <f t="shared" si="3"/>
        <v>2582.5</v>
      </c>
      <c r="Q37" s="13">
        <f>P36-P37</f>
        <v>-4.5</v>
      </c>
    </row>
    <row r="38" spans="2:30" ht="15.75" x14ac:dyDescent="0.25">
      <c r="B38" s="8"/>
      <c r="C38" s="12"/>
      <c r="D38" s="12"/>
      <c r="E38" s="12"/>
      <c r="F38" s="12"/>
      <c r="G38" s="12"/>
      <c r="H38" s="12"/>
      <c r="I38" s="12"/>
      <c r="J38" s="12"/>
      <c r="K38" s="12"/>
      <c r="L38" s="12"/>
      <c r="M38" s="12"/>
      <c r="N38" s="12"/>
      <c r="O38" s="12"/>
      <c r="P38" s="12"/>
      <c r="Q38" s="11"/>
    </row>
    <row r="39" spans="2:30" ht="15.75" x14ac:dyDescent="0.25">
      <c r="B39" s="14"/>
      <c r="C39" s="15"/>
      <c r="D39" s="15"/>
      <c r="E39" s="15"/>
      <c r="F39" s="15"/>
      <c r="G39" s="15"/>
      <c r="H39" s="15"/>
      <c r="I39" s="15"/>
      <c r="J39" s="15"/>
      <c r="K39" s="15"/>
      <c r="L39" s="16"/>
      <c r="M39" s="16"/>
      <c r="N39" s="16"/>
      <c r="O39" s="16"/>
      <c r="P39" s="16"/>
      <c r="Q39" s="17"/>
    </row>
    <row r="41" spans="2:30" ht="15.75" x14ac:dyDescent="0.25">
      <c r="S41" s="18"/>
      <c r="T41" s="18"/>
      <c r="U41" s="18"/>
      <c r="V41" s="54"/>
      <c r="W41" s="18"/>
      <c r="X41" s="18"/>
      <c r="Y41" s="18"/>
      <c r="Z41" s="18"/>
    </row>
    <row r="42" spans="2:30" ht="15.75" x14ac:dyDescent="0.25">
      <c r="S42" s="18"/>
      <c r="T42" s="18"/>
      <c r="U42" s="18"/>
      <c r="V42" s="18"/>
      <c r="W42" s="18"/>
      <c r="X42" s="18"/>
      <c r="Y42" s="18"/>
      <c r="Z42" s="18"/>
    </row>
    <row r="43" spans="2:30" ht="15.75" x14ac:dyDescent="0.25">
      <c r="B43" s="49"/>
      <c r="C43" s="50"/>
      <c r="D43" s="50"/>
      <c r="E43" s="50"/>
      <c r="F43" s="50"/>
      <c r="G43" s="50"/>
      <c r="H43" s="50"/>
      <c r="I43" s="50"/>
      <c r="J43" s="50"/>
      <c r="K43" s="50"/>
      <c r="L43" s="50"/>
      <c r="M43" s="50"/>
      <c r="N43" s="50"/>
      <c r="O43" s="50"/>
      <c r="P43" s="50"/>
      <c r="Q43" s="50"/>
      <c r="S43" s="18"/>
      <c r="T43" s="18"/>
      <c r="U43" s="18"/>
      <c r="V43" s="18"/>
      <c r="W43" s="18"/>
      <c r="X43" s="18"/>
      <c r="Y43" s="18"/>
      <c r="Z43" s="18"/>
    </row>
    <row r="44" spans="2:30" ht="15.75" x14ac:dyDescent="0.25">
      <c r="B44" s="1"/>
      <c r="C44" s="2"/>
      <c r="D44" s="36" t="s">
        <v>0</v>
      </c>
      <c r="E44" s="36" t="s">
        <v>1</v>
      </c>
      <c r="F44" s="36" t="s">
        <v>2</v>
      </c>
      <c r="G44" s="36" t="s">
        <v>3</v>
      </c>
      <c r="H44" s="36" t="s">
        <v>4</v>
      </c>
      <c r="I44" s="36" t="s">
        <v>10</v>
      </c>
      <c r="J44" s="36" t="s">
        <v>11</v>
      </c>
      <c r="K44" s="36" t="s">
        <v>5</v>
      </c>
      <c r="L44" s="36" t="s">
        <v>12</v>
      </c>
      <c r="M44" s="36" t="s">
        <v>6</v>
      </c>
      <c r="N44" s="36" t="s">
        <v>7</v>
      </c>
      <c r="O44" s="36" t="s">
        <v>8</v>
      </c>
      <c r="P44" s="37" t="s">
        <v>13</v>
      </c>
      <c r="Q44" s="4"/>
      <c r="S44" s="53" t="s">
        <v>21</v>
      </c>
      <c r="T44" s="20" t="s">
        <v>15</v>
      </c>
      <c r="U44" s="4" t="s">
        <v>16</v>
      </c>
      <c r="V44" s="18" t="s">
        <v>14</v>
      </c>
      <c r="W44" s="4" t="s">
        <v>17</v>
      </c>
      <c r="X44" s="18"/>
      <c r="Y44" s="18"/>
      <c r="Z44" s="18"/>
    </row>
    <row r="45" spans="2:30" ht="15.75" x14ac:dyDescent="0.25">
      <c r="B45" s="1">
        <v>2021</v>
      </c>
      <c r="C45" s="36" t="s">
        <v>18</v>
      </c>
      <c r="D45" s="38"/>
      <c r="E45" s="38"/>
      <c r="F45" s="38">
        <f>F9+F26</f>
        <v>2432</v>
      </c>
      <c r="G45" s="38">
        <f t="shared" ref="G45:O45" si="4">G9+G26</f>
        <v>2432</v>
      </c>
      <c r="H45" s="38">
        <f t="shared" si="4"/>
        <v>2432</v>
      </c>
      <c r="I45" s="38">
        <f t="shared" si="4"/>
        <v>2434</v>
      </c>
      <c r="J45" s="38">
        <f t="shared" si="4"/>
        <v>2434</v>
      </c>
      <c r="K45" s="38">
        <f t="shared" si="4"/>
        <v>2434</v>
      </c>
      <c r="L45" s="38">
        <f t="shared" si="4"/>
        <v>2432</v>
      </c>
      <c r="M45" s="38">
        <f t="shared" si="4"/>
        <v>2432</v>
      </c>
      <c r="N45" s="38">
        <f t="shared" si="4"/>
        <v>2432</v>
      </c>
      <c r="O45" s="38">
        <f t="shared" si="4"/>
        <v>2432</v>
      </c>
      <c r="P45" s="41">
        <f>AVERAGE(F45:O45)</f>
        <v>2432.6</v>
      </c>
      <c r="Q45" s="4"/>
      <c r="S45" s="54">
        <f>SUM(F45:O45)</f>
        <v>24326</v>
      </c>
      <c r="T45" s="54">
        <f>S45+S48+S51+S54+S57+S60</f>
        <v>155527</v>
      </c>
      <c r="U45" s="54">
        <v>144555</v>
      </c>
      <c r="V45" s="54">
        <f>T45-U45</f>
        <v>10972</v>
      </c>
      <c r="W45" s="18">
        <f>V45/T45</f>
        <v>7.0547236171211433E-2</v>
      </c>
      <c r="X45" s="18"/>
      <c r="Y45" s="18"/>
      <c r="Z45" s="18"/>
    </row>
    <row r="46" spans="2:30" ht="15.75" x14ac:dyDescent="0.25">
      <c r="B46" s="8"/>
      <c r="C46" s="9" t="s">
        <v>19</v>
      </c>
      <c r="D46" s="21"/>
      <c r="E46" s="21"/>
      <c r="F46" s="21">
        <f t="shared" ref="F46:O46" si="5">F10+F27</f>
        <v>2081</v>
      </c>
      <c r="G46" s="21">
        <f t="shared" si="5"/>
        <v>2077</v>
      </c>
      <c r="H46" s="21">
        <f t="shared" si="5"/>
        <v>2070</v>
      </c>
      <c r="I46" s="21">
        <f t="shared" si="5"/>
        <v>2063</v>
      </c>
      <c r="J46" s="21">
        <f t="shared" si="5"/>
        <v>2052</v>
      </c>
      <c r="K46" s="21">
        <f t="shared" si="5"/>
        <v>2072</v>
      </c>
      <c r="L46" s="21">
        <f t="shared" si="5"/>
        <v>2080</v>
      </c>
      <c r="M46" s="21">
        <f t="shared" si="5"/>
        <v>2071</v>
      </c>
      <c r="N46" s="21">
        <f t="shared" si="5"/>
        <v>2106</v>
      </c>
      <c r="O46" s="21">
        <f t="shared" si="5"/>
        <v>2129</v>
      </c>
      <c r="P46" s="41">
        <f>AVERAGE(F46:O46)</f>
        <v>2080.1</v>
      </c>
      <c r="Q46" s="6"/>
      <c r="S46" s="54">
        <f>SUM(F46:O46)</f>
        <v>20801</v>
      </c>
      <c r="T46" s="54">
        <f>S46+S49+S52+S55+S58+S61</f>
        <v>144567</v>
      </c>
      <c r="U46" s="18"/>
      <c r="V46" s="18">
        <v>60</v>
      </c>
      <c r="W46" s="18"/>
      <c r="X46" s="18"/>
      <c r="Y46" s="18"/>
      <c r="Z46" s="18"/>
    </row>
    <row r="47" spans="2:30" ht="15.75" x14ac:dyDescent="0.25">
      <c r="B47" s="1"/>
      <c r="C47" s="36" t="s">
        <v>14</v>
      </c>
      <c r="D47" s="38"/>
      <c r="E47" s="38"/>
      <c r="F47" s="38">
        <f>F45-F46</f>
        <v>351</v>
      </c>
      <c r="G47" s="38">
        <f t="shared" ref="G47:O47" si="6">G45-G46</f>
        <v>355</v>
      </c>
      <c r="H47" s="38">
        <f t="shared" si="6"/>
        <v>362</v>
      </c>
      <c r="I47" s="38">
        <f t="shared" si="6"/>
        <v>371</v>
      </c>
      <c r="J47" s="38">
        <f t="shared" si="6"/>
        <v>382</v>
      </c>
      <c r="K47" s="38">
        <f t="shared" si="6"/>
        <v>362</v>
      </c>
      <c r="L47" s="38">
        <f t="shared" si="6"/>
        <v>352</v>
      </c>
      <c r="M47" s="38">
        <f t="shared" si="6"/>
        <v>361</v>
      </c>
      <c r="N47" s="38">
        <f t="shared" si="6"/>
        <v>326</v>
      </c>
      <c r="O47" s="38">
        <f t="shared" si="6"/>
        <v>303</v>
      </c>
      <c r="P47" s="11">
        <f t="shared" ref="P47:P49" si="7">AVERAGE(D47:O47)</f>
        <v>352.5</v>
      </c>
      <c r="Q47" s="6"/>
      <c r="S47" s="54">
        <f>SUM(F47:O47)</f>
        <v>3525</v>
      </c>
      <c r="T47" s="54">
        <f>S47+S50+S53+S56+S59+S62</f>
        <v>10960</v>
      </c>
      <c r="U47" s="18"/>
      <c r="V47" s="18">
        <f>V45/V46</f>
        <v>182.86666666666667</v>
      </c>
      <c r="W47" s="18"/>
      <c r="X47" s="18"/>
      <c r="Y47" s="18"/>
      <c r="Z47" s="18"/>
    </row>
    <row r="48" spans="2:30" ht="15.75" x14ac:dyDescent="0.25">
      <c r="B48" s="1">
        <v>2022</v>
      </c>
      <c r="C48" s="36" t="s">
        <v>18</v>
      </c>
      <c r="D48" s="38">
        <f t="shared" ref="D48:O48" si="8">D11+D28</f>
        <v>2325</v>
      </c>
      <c r="E48" s="38">
        <f t="shared" si="8"/>
        <v>2307</v>
      </c>
      <c r="F48" s="38">
        <f t="shared" si="8"/>
        <v>2300</v>
      </c>
      <c r="G48" s="38">
        <f t="shared" si="8"/>
        <v>2284</v>
      </c>
      <c r="H48" s="38">
        <f t="shared" si="8"/>
        <v>2276</v>
      </c>
      <c r="I48" s="38">
        <f t="shared" si="8"/>
        <v>2293</v>
      </c>
      <c r="J48" s="38">
        <f t="shared" si="8"/>
        <v>2289</v>
      </c>
      <c r="K48" s="38">
        <f t="shared" si="8"/>
        <v>2285</v>
      </c>
      <c r="L48" s="38">
        <f t="shared" si="8"/>
        <v>2279</v>
      </c>
      <c r="M48" s="38">
        <f t="shared" si="8"/>
        <v>2274</v>
      </c>
      <c r="N48" s="38">
        <f t="shared" si="8"/>
        <v>2268</v>
      </c>
      <c r="O48" s="38">
        <f t="shared" si="8"/>
        <v>2261</v>
      </c>
      <c r="P48" s="41">
        <f>AVERAGE(D48:O48)</f>
        <v>2286.75</v>
      </c>
      <c r="Q48" s="4"/>
      <c r="S48" s="54">
        <f>SUM(D48:O48)</f>
        <v>27441</v>
      </c>
      <c r="T48" s="18"/>
      <c r="U48" s="18"/>
      <c r="V48" s="18"/>
      <c r="W48" s="18"/>
      <c r="X48" s="18"/>
      <c r="Y48" s="18"/>
      <c r="Z48" s="18"/>
    </row>
    <row r="49" spans="2:26" ht="15.75" x14ac:dyDescent="0.25">
      <c r="B49" s="8"/>
      <c r="C49" s="9" t="s">
        <v>19</v>
      </c>
      <c r="D49" s="21">
        <f t="shared" ref="D49:E49" si="9">D12+D29</f>
        <v>2195</v>
      </c>
      <c r="E49" s="21">
        <f t="shared" si="9"/>
        <v>2212</v>
      </c>
      <c r="F49" s="21">
        <f t="shared" ref="F49:O49" si="10">F12+F29</f>
        <v>2208</v>
      </c>
      <c r="G49" s="21">
        <f t="shared" si="10"/>
        <v>2214</v>
      </c>
      <c r="H49" s="21">
        <f t="shared" si="10"/>
        <v>2241</v>
      </c>
      <c r="I49" s="21">
        <f t="shared" si="10"/>
        <v>2224</v>
      </c>
      <c r="J49" s="21">
        <f t="shared" si="10"/>
        <v>2242</v>
      </c>
      <c r="K49" s="21">
        <f t="shared" si="10"/>
        <v>2237</v>
      </c>
      <c r="L49" s="21">
        <f t="shared" si="10"/>
        <v>2241</v>
      </c>
      <c r="M49" s="21">
        <f t="shared" si="10"/>
        <v>2213</v>
      </c>
      <c r="N49" s="21">
        <f t="shared" si="10"/>
        <v>2198</v>
      </c>
      <c r="O49" s="21">
        <f t="shared" si="10"/>
        <v>2189</v>
      </c>
      <c r="P49" s="11">
        <f t="shared" si="7"/>
        <v>2217.8333333333335</v>
      </c>
      <c r="Q49" s="6"/>
      <c r="S49" s="54">
        <f t="shared" ref="S49:S59" si="11">SUM(D49:O49)</f>
        <v>26614</v>
      </c>
      <c r="T49" s="18"/>
      <c r="U49" s="18"/>
      <c r="V49" s="18"/>
      <c r="W49" s="18"/>
      <c r="X49" s="18"/>
      <c r="Y49" s="18"/>
      <c r="Z49" s="18"/>
    </row>
    <row r="50" spans="2:26" ht="15.75" x14ac:dyDescent="0.25">
      <c r="B50" s="1"/>
      <c r="C50" s="36" t="s">
        <v>14</v>
      </c>
      <c r="D50" s="38">
        <f>D48-D49</f>
        <v>130</v>
      </c>
      <c r="E50" s="38">
        <f t="shared" ref="E50:O50" si="12">E48-E49</f>
        <v>95</v>
      </c>
      <c r="F50" s="38">
        <f t="shared" si="12"/>
        <v>92</v>
      </c>
      <c r="G50" s="38">
        <f t="shared" si="12"/>
        <v>70</v>
      </c>
      <c r="H50" s="38">
        <f t="shared" si="12"/>
        <v>35</v>
      </c>
      <c r="I50" s="38">
        <f t="shared" si="12"/>
        <v>69</v>
      </c>
      <c r="J50" s="38">
        <f t="shared" si="12"/>
        <v>47</v>
      </c>
      <c r="K50" s="38">
        <f t="shared" si="12"/>
        <v>48</v>
      </c>
      <c r="L50" s="38">
        <f t="shared" si="12"/>
        <v>38</v>
      </c>
      <c r="M50" s="38">
        <f t="shared" si="12"/>
        <v>61</v>
      </c>
      <c r="N50" s="38">
        <f t="shared" si="12"/>
        <v>70</v>
      </c>
      <c r="O50" s="38">
        <f t="shared" si="12"/>
        <v>72</v>
      </c>
      <c r="P50" s="41">
        <f>AVERAGE(D50:O50)</f>
        <v>68.916666666666671</v>
      </c>
      <c r="Q50" s="6"/>
      <c r="S50" s="54">
        <f t="shared" si="11"/>
        <v>827</v>
      </c>
      <c r="T50" s="18"/>
      <c r="U50" s="18"/>
      <c r="V50" s="18"/>
      <c r="W50" s="18"/>
      <c r="X50" s="18"/>
      <c r="Y50" s="18"/>
      <c r="Z50" s="18"/>
    </row>
    <row r="51" spans="2:26" ht="15.75" x14ac:dyDescent="0.25">
      <c r="B51" s="1">
        <v>2023</v>
      </c>
      <c r="C51" s="36" t="s">
        <v>18</v>
      </c>
      <c r="D51" s="38">
        <f t="shared" ref="D51:O51" si="13">D13+D30</f>
        <v>2537</v>
      </c>
      <c r="E51" s="38">
        <f t="shared" si="13"/>
        <v>2537</v>
      </c>
      <c r="F51" s="38">
        <f t="shared" si="13"/>
        <v>2537</v>
      </c>
      <c r="G51" s="38">
        <f t="shared" si="13"/>
        <v>2537</v>
      </c>
      <c r="H51" s="38">
        <f t="shared" si="13"/>
        <v>2537</v>
      </c>
      <c r="I51" s="38">
        <f t="shared" si="13"/>
        <v>2537</v>
      </c>
      <c r="J51" s="38">
        <f t="shared" si="13"/>
        <v>2537</v>
      </c>
      <c r="K51" s="38">
        <f t="shared" si="13"/>
        <v>2537</v>
      </c>
      <c r="L51" s="38">
        <f t="shared" si="13"/>
        <v>2537</v>
      </c>
      <c r="M51" s="38">
        <f t="shared" si="13"/>
        <v>2537</v>
      </c>
      <c r="N51" s="38">
        <f t="shared" si="13"/>
        <v>2537</v>
      </c>
      <c r="O51" s="38">
        <f t="shared" si="13"/>
        <v>2537</v>
      </c>
      <c r="P51" s="41">
        <f t="shared" ref="P51:P59" si="14">AVERAGE(D51:O51)</f>
        <v>2537</v>
      </c>
      <c r="Q51" s="4"/>
      <c r="S51" s="54">
        <f t="shared" si="11"/>
        <v>30444</v>
      </c>
      <c r="T51" s="18"/>
      <c r="U51" s="18"/>
      <c r="V51" s="18"/>
      <c r="W51" s="18"/>
      <c r="X51" s="18"/>
      <c r="Y51" s="18"/>
      <c r="Z51" s="18"/>
    </row>
    <row r="52" spans="2:26" ht="15.75" x14ac:dyDescent="0.25">
      <c r="B52" s="8"/>
      <c r="C52" s="9" t="s">
        <v>19</v>
      </c>
      <c r="D52" s="21">
        <f t="shared" ref="D52:O52" si="15">D14+D31</f>
        <v>2221</v>
      </c>
      <c r="E52" s="21">
        <f t="shared" si="15"/>
        <v>2243</v>
      </c>
      <c r="F52" s="21">
        <f t="shared" si="15"/>
        <v>2252</v>
      </c>
      <c r="G52" s="21">
        <f t="shared" si="15"/>
        <v>2249</v>
      </c>
      <c r="H52" s="21">
        <f t="shared" si="15"/>
        <v>2247</v>
      </c>
      <c r="I52" s="21">
        <f t="shared" si="15"/>
        <v>2254</v>
      </c>
      <c r="J52" s="21">
        <f t="shared" si="15"/>
        <v>2292</v>
      </c>
      <c r="K52" s="21">
        <f t="shared" si="15"/>
        <v>2310</v>
      </c>
      <c r="L52" s="21">
        <f t="shared" si="15"/>
        <v>2325</v>
      </c>
      <c r="M52" s="21">
        <f t="shared" si="15"/>
        <v>2342</v>
      </c>
      <c r="N52" s="21">
        <f t="shared" si="15"/>
        <v>2371</v>
      </c>
      <c r="O52" s="21">
        <f t="shared" si="15"/>
        <v>2436</v>
      </c>
      <c r="P52" s="41">
        <f t="shared" si="14"/>
        <v>2295.1666666666665</v>
      </c>
      <c r="Q52" s="6"/>
      <c r="S52" s="54">
        <f t="shared" si="11"/>
        <v>27542</v>
      </c>
      <c r="T52" s="18"/>
      <c r="U52" s="18"/>
      <c r="V52" s="18"/>
      <c r="W52" s="18"/>
      <c r="X52" s="18"/>
      <c r="Y52" s="18"/>
      <c r="Z52" s="18"/>
    </row>
    <row r="53" spans="2:26" ht="15.75" x14ac:dyDescent="0.25">
      <c r="B53" s="1"/>
      <c r="C53" s="36" t="s">
        <v>14</v>
      </c>
      <c r="D53" s="38">
        <f t="shared" ref="D53:O53" si="16">D51-D52</f>
        <v>316</v>
      </c>
      <c r="E53" s="38">
        <f t="shared" si="16"/>
        <v>294</v>
      </c>
      <c r="F53" s="38">
        <f t="shared" si="16"/>
        <v>285</v>
      </c>
      <c r="G53" s="38">
        <f t="shared" si="16"/>
        <v>288</v>
      </c>
      <c r="H53" s="38">
        <f t="shared" si="16"/>
        <v>290</v>
      </c>
      <c r="I53" s="38">
        <f t="shared" si="16"/>
        <v>283</v>
      </c>
      <c r="J53" s="38">
        <f t="shared" si="16"/>
        <v>245</v>
      </c>
      <c r="K53" s="38">
        <f t="shared" si="16"/>
        <v>227</v>
      </c>
      <c r="L53" s="38">
        <f t="shared" si="16"/>
        <v>212</v>
      </c>
      <c r="M53" s="38">
        <f t="shared" si="16"/>
        <v>195</v>
      </c>
      <c r="N53" s="38">
        <f t="shared" si="16"/>
        <v>166</v>
      </c>
      <c r="O53" s="38">
        <f t="shared" si="16"/>
        <v>101</v>
      </c>
      <c r="P53" s="41">
        <f t="shared" si="14"/>
        <v>241.83333333333334</v>
      </c>
      <c r="Q53" s="6"/>
      <c r="S53" s="54">
        <f t="shared" si="11"/>
        <v>2902</v>
      </c>
      <c r="T53" s="18"/>
      <c r="U53" s="18"/>
      <c r="V53" s="18"/>
      <c r="W53" s="18"/>
      <c r="X53" s="18"/>
      <c r="Y53" s="18"/>
      <c r="Z53" s="18"/>
    </row>
    <row r="54" spans="2:26" ht="15.75" x14ac:dyDescent="0.25">
      <c r="B54" s="1">
        <v>2024</v>
      </c>
      <c r="C54" s="36" t="s">
        <v>18</v>
      </c>
      <c r="D54" s="38">
        <f t="shared" ref="D54:O54" si="17">D15+D32</f>
        <v>2824</v>
      </c>
      <c r="E54" s="38">
        <f t="shared" si="17"/>
        <v>2824</v>
      </c>
      <c r="F54" s="38">
        <f t="shared" si="17"/>
        <v>2824</v>
      </c>
      <c r="G54" s="38">
        <f t="shared" si="17"/>
        <v>2824</v>
      </c>
      <c r="H54" s="38">
        <f t="shared" si="17"/>
        <v>2824</v>
      </c>
      <c r="I54" s="38">
        <f t="shared" si="17"/>
        <v>2824</v>
      </c>
      <c r="J54" s="38">
        <f t="shared" si="17"/>
        <v>2824</v>
      </c>
      <c r="K54" s="38">
        <f t="shared" si="17"/>
        <v>2824</v>
      </c>
      <c r="L54" s="38">
        <f t="shared" si="17"/>
        <v>2824</v>
      </c>
      <c r="M54" s="38">
        <f t="shared" si="17"/>
        <v>2824</v>
      </c>
      <c r="N54" s="38">
        <f t="shared" si="17"/>
        <v>2824</v>
      </c>
      <c r="O54" s="38">
        <f t="shared" si="17"/>
        <v>2824</v>
      </c>
      <c r="P54" s="41">
        <f t="shared" si="14"/>
        <v>2824</v>
      </c>
      <c r="Q54" s="4"/>
      <c r="S54" s="54">
        <f t="shared" si="11"/>
        <v>33888</v>
      </c>
      <c r="T54" s="18"/>
      <c r="U54" s="18"/>
      <c r="V54" s="18"/>
      <c r="W54" s="18"/>
      <c r="X54" s="18"/>
      <c r="Y54" s="18"/>
      <c r="Z54" s="18"/>
    </row>
    <row r="55" spans="2:26" ht="15.75" x14ac:dyDescent="0.25">
      <c r="B55" s="8"/>
      <c r="C55" s="9" t="s">
        <v>19</v>
      </c>
      <c r="D55" s="21">
        <f t="shared" ref="D55:O55" si="18">D16+D33</f>
        <v>2477</v>
      </c>
      <c r="E55" s="21">
        <f t="shared" si="18"/>
        <v>2485</v>
      </c>
      <c r="F55" s="21">
        <f t="shared" si="18"/>
        <v>2506</v>
      </c>
      <c r="G55" s="21">
        <f t="shared" si="18"/>
        <v>2505</v>
      </c>
      <c r="H55" s="21">
        <f t="shared" si="18"/>
        <v>2561</v>
      </c>
      <c r="I55" s="21">
        <f t="shared" si="18"/>
        <v>2598</v>
      </c>
      <c r="J55" s="21">
        <f t="shared" si="18"/>
        <v>2614</v>
      </c>
      <c r="K55" s="21">
        <f t="shared" si="18"/>
        <v>2625</v>
      </c>
      <c r="L55" s="21">
        <f t="shared" si="18"/>
        <v>2646</v>
      </c>
      <c r="M55" s="21">
        <f t="shared" si="18"/>
        <v>2684</v>
      </c>
      <c r="N55" s="21">
        <f t="shared" si="18"/>
        <v>2697</v>
      </c>
      <c r="O55" s="21">
        <f t="shared" si="18"/>
        <v>2713</v>
      </c>
      <c r="P55" s="41">
        <f t="shared" si="14"/>
        <v>2592.5833333333335</v>
      </c>
      <c r="Q55" s="26"/>
      <c r="S55" s="54">
        <f t="shared" si="11"/>
        <v>31111</v>
      </c>
      <c r="T55" s="18"/>
      <c r="U55" s="18"/>
      <c r="V55" s="18"/>
      <c r="W55" s="18"/>
      <c r="X55" s="18"/>
      <c r="Y55" s="18"/>
      <c r="Z55" s="18"/>
    </row>
    <row r="56" spans="2:26" ht="15.75" x14ac:dyDescent="0.25">
      <c r="B56" s="1"/>
      <c r="C56" s="36" t="s">
        <v>14</v>
      </c>
      <c r="D56" s="38">
        <f>D54-D55</f>
        <v>347</v>
      </c>
      <c r="E56" s="38">
        <f t="shared" ref="E56:O56" si="19">E54-E55</f>
        <v>339</v>
      </c>
      <c r="F56" s="38">
        <f t="shared" si="19"/>
        <v>318</v>
      </c>
      <c r="G56" s="38">
        <f t="shared" si="19"/>
        <v>319</v>
      </c>
      <c r="H56" s="38">
        <f t="shared" si="19"/>
        <v>263</v>
      </c>
      <c r="I56" s="38">
        <f t="shared" si="19"/>
        <v>226</v>
      </c>
      <c r="J56" s="38">
        <f t="shared" si="19"/>
        <v>210</v>
      </c>
      <c r="K56" s="38">
        <f t="shared" si="19"/>
        <v>199</v>
      </c>
      <c r="L56" s="38">
        <f t="shared" si="19"/>
        <v>178</v>
      </c>
      <c r="M56" s="38">
        <f t="shared" si="19"/>
        <v>140</v>
      </c>
      <c r="N56" s="38">
        <f t="shared" si="19"/>
        <v>127</v>
      </c>
      <c r="O56" s="38">
        <f t="shared" si="19"/>
        <v>111</v>
      </c>
      <c r="P56" s="41">
        <f t="shared" si="14"/>
        <v>231.41666666666666</v>
      </c>
      <c r="Q56" s="26"/>
      <c r="S56" s="54">
        <f t="shared" si="11"/>
        <v>2777</v>
      </c>
      <c r="T56" s="18"/>
      <c r="U56" s="18"/>
      <c r="V56" s="18"/>
      <c r="W56" s="18"/>
      <c r="X56" s="18"/>
      <c r="Y56" s="18"/>
      <c r="Z56" s="18"/>
    </row>
    <row r="57" spans="2:26" ht="15.75" x14ac:dyDescent="0.25">
      <c r="B57" s="1">
        <v>2025</v>
      </c>
      <c r="C57" s="36" t="s">
        <v>18</v>
      </c>
      <c r="D57" s="38">
        <f t="shared" ref="D57:O57" si="20">D17+D34</f>
        <v>2821</v>
      </c>
      <c r="E57" s="38">
        <f t="shared" si="20"/>
        <v>2821</v>
      </c>
      <c r="F57" s="38">
        <f t="shared" si="20"/>
        <v>2821</v>
      </c>
      <c r="G57" s="38">
        <f t="shared" si="20"/>
        <v>2821</v>
      </c>
      <c r="H57" s="38">
        <f t="shared" si="20"/>
        <v>2821</v>
      </c>
      <c r="I57" s="38">
        <f t="shared" si="20"/>
        <v>2821</v>
      </c>
      <c r="J57" s="38">
        <f t="shared" si="20"/>
        <v>2821</v>
      </c>
      <c r="K57" s="38">
        <f t="shared" si="20"/>
        <v>2821</v>
      </c>
      <c r="L57" s="38">
        <f t="shared" si="20"/>
        <v>2821</v>
      </c>
      <c r="M57" s="38">
        <f t="shared" si="20"/>
        <v>2821</v>
      </c>
      <c r="N57" s="38">
        <f t="shared" si="20"/>
        <v>2821</v>
      </c>
      <c r="O57" s="38">
        <f t="shared" si="20"/>
        <v>2821</v>
      </c>
      <c r="P57" s="41">
        <f t="shared" si="14"/>
        <v>2821</v>
      </c>
      <c r="Q57" s="26"/>
      <c r="S57" s="54">
        <f t="shared" si="11"/>
        <v>33852</v>
      </c>
      <c r="T57" s="18"/>
      <c r="U57" s="18"/>
      <c r="V57" s="18"/>
      <c r="W57" s="18"/>
      <c r="X57" s="18"/>
      <c r="Y57" s="18"/>
      <c r="Z57" s="18"/>
    </row>
    <row r="58" spans="2:26" ht="15.75" x14ac:dyDescent="0.25">
      <c r="B58" s="8"/>
      <c r="C58" s="9" t="s">
        <v>19</v>
      </c>
      <c r="D58" s="21">
        <f t="shared" ref="D58:O58" si="21">D18+D35</f>
        <v>2727</v>
      </c>
      <c r="E58" s="21">
        <f t="shared" si="21"/>
        <v>2728</v>
      </c>
      <c r="F58" s="21">
        <f t="shared" si="21"/>
        <v>2720</v>
      </c>
      <c r="G58" s="21">
        <f t="shared" si="21"/>
        <v>2748</v>
      </c>
      <c r="H58" s="21">
        <f t="shared" si="21"/>
        <v>2772</v>
      </c>
      <c r="I58" s="21">
        <f t="shared" si="21"/>
        <v>2763</v>
      </c>
      <c r="J58" s="21">
        <f t="shared" si="21"/>
        <v>2754</v>
      </c>
      <c r="K58" s="21">
        <f t="shared" si="21"/>
        <v>2765</v>
      </c>
      <c r="L58" s="21">
        <f t="shared" si="21"/>
        <v>2748</v>
      </c>
      <c r="M58" s="21">
        <f t="shared" si="21"/>
        <v>2738</v>
      </c>
      <c r="N58" s="21">
        <f t="shared" si="21"/>
        <v>2741</v>
      </c>
      <c r="O58" s="21">
        <f t="shared" si="21"/>
        <v>2746</v>
      </c>
      <c r="P58" s="41">
        <f t="shared" si="14"/>
        <v>2745.8333333333335</v>
      </c>
      <c r="Q58" s="26"/>
      <c r="S58" s="54">
        <f t="shared" si="11"/>
        <v>32950</v>
      </c>
      <c r="T58" s="18"/>
      <c r="U58" s="18"/>
      <c r="V58" s="18"/>
      <c r="W58" s="18"/>
      <c r="X58" s="18"/>
      <c r="Y58" s="18"/>
      <c r="Z58" s="18"/>
    </row>
    <row r="59" spans="2:26" ht="15.75" x14ac:dyDescent="0.25">
      <c r="B59" s="1"/>
      <c r="C59" s="36" t="s">
        <v>14</v>
      </c>
      <c r="D59" s="38">
        <f t="shared" ref="D59:O59" si="22">D57-D58</f>
        <v>94</v>
      </c>
      <c r="E59" s="38">
        <f t="shared" si="22"/>
        <v>93</v>
      </c>
      <c r="F59" s="38">
        <f t="shared" si="22"/>
        <v>101</v>
      </c>
      <c r="G59" s="38">
        <f t="shared" si="22"/>
        <v>73</v>
      </c>
      <c r="H59" s="38">
        <f t="shared" si="22"/>
        <v>49</v>
      </c>
      <c r="I59" s="38">
        <f t="shared" si="22"/>
        <v>58</v>
      </c>
      <c r="J59" s="38">
        <f t="shared" si="22"/>
        <v>67</v>
      </c>
      <c r="K59" s="38">
        <f t="shared" si="22"/>
        <v>56</v>
      </c>
      <c r="L59" s="38">
        <f t="shared" si="22"/>
        <v>73</v>
      </c>
      <c r="M59" s="38">
        <f t="shared" si="22"/>
        <v>83</v>
      </c>
      <c r="N59" s="38">
        <f t="shared" si="22"/>
        <v>80</v>
      </c>
      <c r="O59" s="38">
        <f t="shared" si="22"/>
        <v>75</v>
      </c>
      <c r="P59" s="41">
        <f t="shared" si="14"/>
        <v>75.166666666666671</v>
      </c>
      <c r="Q59" s="26"/>
      <c r="S59" s="54">
        <f t="shared" si="11"/>
        <v>902</v>
      </c>
      <c r="T59" s="18"/>
      <c r="U59" s="18"/>
      <c r="V59" s="18"/>
      <c r="W59" s="18"/>
      <c r="X59" s="18"/>
      <c r="Y59" s="18"/>
      <c r="Z59" s="18"/>
    </row>
    <row r="60" spans="2:26" ht="15.75" x14ac:dyDescent="0.25">
      <c r="B60" s="1">
        <v>2026</v>
      </c>
      <c r="C60" s="36" t="s">
        <v>18</v>
      </c>
      <c r="D60" s="38">
        <f>D19+D36</f>
        <v>2788</v>
      </c>
      <c r="E60" s="38">
        <f>E19+E36</f>
        <v>2788</v>
      </c>
      <c r="F60" s="39"/>
      <c r="G60" s="39"/>
      <c r="H60" s="39"/>
      <c r="I60" s="39"/>
      <c r="J60" s="39"/>
      <c r="K60" s="39"/>
      <c r="L60" s="39"/>
      <c r="M60" s="39"/>
      <c r="N60" s="40"/>
      <c r="O60" s="40"/>
      <c r="P60" s="42">
        <f t="shared" ref="P60:P61" si="23">AVERAGE(D60:E60)</f>
        <v>2788</v>
      </c>
      <c r="Q60" s="26"/>
      <c r="S60" s="54">
        <f>SUM(D60:E60)</f>
        <v>5576</v>
      </c>
      <c r="T60" s="18"/>
      <c r="U60" s="18"/>
      <c r="V60" s="18"/>
      <c r="W60" s="18"/>
      <c r="X60" s="18"/>
      <c r="Y60" s="18"/>
      <c r="Z60" s="18"/>
    </row>
    <row r="61" spans="2:26" ht="15.75" x14ac:dyDescent="0.25">
      <c r="B61" s="8"/>
      <c r="C61" s="9" t="s">
        <v>19</v>
      </c>
      <c r="D61" s="21">
        <f>D20+D37</f>
        <v>2764</v>
      </c>
      <c r="E61" s="21">
        <f>E20+E37</f>
        <v>2785</v>
      </c>
      <c r="F61" s="30"/>
      <c r="G61" s="30"/>
      <c r="H61" s="30"/>
      <c r="I61" s="30"/>
      <c r="J61" s="30"/>
      <c r="K61" s="30"/>
      <c r="L61" s="30"/>
      <c r="M61" s="30"/>
      <c r="N61" s="32"/>
      <c r="O61" s="32"/>
      <c r="P61" s="42">
        <f t="shared" si="23"/>
        <v>2774.5</v>
      </c>
      <c r="Q61" s="26"/>
      <c r="S61" s="54">
        <f>SUM(D61:E61)</f>
        <v>5549</v>
      </c>
      <c r="T61" s="18"/>
      <c r="U61" s="18"/>
      <c r="V61" s="18"/>
      <c r="W61" s="18"/>
      <c r="X61" s="18"/>
      <c r="Y61" s="18"/>
      <c r="Z61" s="18"/>
    </row>
    <row r="62" spans="2:26" ht="15.75" x14ac:dyDescent="0.25">
      <c r="B62" s="1"/>
      <c r="C62" s="36" t="s">
        <v>14</v>
      </c>
      <c r="D62" s="38">
        <f t="shared" ref="D62:E62" si="24">D60-D61</f>
        <v>24</v>
      </c>
      <c r="E62" s="38">
        <f t="shared" si="24"/>
        <v>3</v>
      </c>
      <c r="F62" s="30"/>
      <c r="G62" s="30"/>
      <c r="H62" s="30"/>
      <c r="I62" s="30"/>
      <c r="J62" s="30"/>
      <c r="K62" s="30"/>
      <c r="L62" s="30"/>
      <c r="M62" s="30"/>
      <c r="N62" s="32"/>
      <c r="O62" s="32"/>
      <c r="P62" s="42">
        <f>AVERAGE(D62:E62)</f>
        <v>13.5</v>
      </c>
      <c r="Q62" s="26"/>
      <c r="S62" s="54">
        <f>SUM(D62:E62)</f>
        <v>27</v>
      </c>
      <c r="T62" s="18"/>
      <c r="U62" s="18"/>
      <c r="V62" s="18"/>
      <c r="W62" s="18"/>
      <c r="X62" s="18"/>
      <c r="Y62" s="18"/>
      <c r="Z62" s="18"/>
    </row>
    <row r="63" spans="2:26" ht="15.75" x14ac:dyDescent="0.25">
      <c r="B63" s="8"/>
      <c r="C63" s="12"/>
      <c r="D63" s="12"/>
      <c r="E63" s="12"/>
      <c r="F63" s="12"/>
      <c r="G63" s="12"/>
      <c r="H63" s="12" t="s">
        <v>24</v>
      </c>
      <c r="J63" s="12"/>
      <c r="K63" s="12"/>
      <c r="L63" s="12"/>
      <c r="M63" s="12"/>
      <c r="N63" s="18">
        <v>183</v>
      </c>
      <c r="P63" s="43"/>
      <c r="Q63" s="6"/>
      <c r="S63" s="18"/>
      <c r="T63" s="18"/>
      <c r="U63" s="18"/>
      <c r="V63" s="18"/>
      <c r="W63" s="18"/>
      <c r="X63" s="18"/>
      <c r="Y63" s="18"/>
      <c r="Z63" s="18"/>
    </row>
    <row r="64" spans="2:26" ht="15.75" x14ac:dyDescent="0.25">
      <c r="B64" s="14"/>
      <c r="C64" s="15"/>
      <c r="D64" s="15"/>
      <c r="E64" s="15"/>
      <c r="F64" s="15"/>
      <c r="G64" s="15"/>
      <c r="H64" s="15"/>
      <c r="I64" s="16" t="s">
        <v>22</v>
      </c>
      <c r="J64" s="16"/>
      <c r="K64" s="45" t="s">
        <v>22</v>
      </c>
      <c r="L64" s="16" t="s">
        <v>23</v>
      </c>
      <c r="M64" s="15"/>
      <c r="N64" s="45">
        <v>7.0499999999999993E-2</v>
      </c>
      <c r="O64" s="16"/>
      <c r="P64" s="44"/>
      <c r="Q64" s="19"/>
      <c r="S64" s="18"/>
      <c r="T64" s="18"/>
      <c r="U64" s="18"/>
      <c r="V64" s="18"/>
      <c r="W64" s="18"/>
      <c r="X64" s="18"/>
      <c r="Y64" s="18"/>
      <c r="Z64" s="18"/>
    </row>
    <row r="65" spans="2:26" ht="15.75" x14ac:dyDescent="0.25">
      <c r="S65" s="18"/>
      <c r="T65" s="18"/>
      <c r="U65" s="18"/>
      <c r="V65" s="18"/>
      <c r="W65" s="18"/>
      <c r="X65" s="18"/>
      <c r="Y65" s="18"/>
      <c r="Z65" s="18"/>
    </row>
    <row r="66" spans="2:26" ht="15.75" x14ac:dyDescent="0.25">
      <c r="S66" s="18"/>
      <c r="T66" s="18"/>
      <c r="U66" s="18"/>
      <c r="V66" s="18"/>
      <c r="W66" s="18"/>
      <c r="X66" s="18"/>
      <c r="Y66" s="18"/>
      <c r="Z66" s="18"/>
    </row>
    <row r="67" spans="2:26" ht="15.75" x14ac:dyDescent="0.25">
      <c r="S67" s="18"/>
      <c r="T67" s="18"/>
      <c r="U67" s="18"/>
      <c r="V67" s="18"/>
      <c r="W67" s="18"/>
      <c r="X67" s="18"/>
      <c r="Y67" s="18"/>
      <c r="Z67" s="18"/>
    </row>
    <row r="68" spans="2:26" x14ac:dyDescent="0.25">
      <c r="M68">
        <v>7.8E-2</v>
      </c>
      <c r="N68" s="23">
        <v>13008188</v>
      </c>
      <c r="O68" s="24">
        <v>7.0499999999999993E-2</v>
      </c>
      <c r="P68" s="52">
        <f>N68*O68</f>
        <v>917077.25399999996</v>
      </c>
    </row>
    <row r="71" spans="2:26" x14ac:dyDescent="0.25">
      <c r="B71" s="46"/>
      <c r="C71" s="46"/>
      <c r="D71" s="46"/>
      <c r="E71" s="46"/>
      <c r="F71" s="46"/>
      <c r="G71" s="46"/>
      <c r="H71" s="46"/>
      <c r="I71" s="46"/>
      <c r="J71" s="46"/>
      <c r="K71" s="46"/>
      <c r="L71" s="46"/>
      <c r="M71" s="46"/>
      <c r="N71" s="46"/>
      <c r="O71" s="46"/>
      <c r="P71" s="46"/>
      <c r="Q71" s="46"/>
      <c r="R71" s="46"/>
      <c r="S71" s="46"/>
      <c r="T71" s="46"/>
      <c r="U71" s="46"/>
      <c r="V71" s="46"/>
      <c r="W71" s="46"/>
    </row>
    <row r="72" spans="2:26" x14ac:dyDescent="0.25">
      <c r="B72" t="s">
        <v>25</v>
      </c>
    </row>
  </sheetData>
  <mergeCells count="3">
    <mergeCell ref="B7:Q7"/>
    <mergeCell ref="B24:Q24"/>
    <mergeCell ref="B43:Q43"/>
  </mergeCells>
  <pageMargins left="0.7" right="0.7" top="0.75" bottom="0.75" header="0.3" footer="0.3"/>
  <pageSetup scale="8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Payroll</vt:lpstr>
      <vt:lpstr>Payroll!Print_Area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Tina Miller</dc:creator>
  <cp:lastModifiedBy>John Defever</cp:lastModifiedBy>
  <cp:lastPrinted>2026-08-12T19:49:50Z</cp:lastPrinted>
  <dcterms:created xsi:type="dcterms:W3CDTF">2024-07-17T15:15:12Z</dcterms:created>
  <dcterms:modified xsi:type="dcterms:W3CDTF">2026-09-15T21:35:03Z</dcterms:modified>
</cp:coreProperties>
</file>