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461857\AppData\Local\Temp\notesC9812B\"/>
    </mc:Choice>
  </mc:AlternateContent>
  <xr:revisionPtr revIDLastSave="0" documentId="13_ncr:1_{D23141F0-14F1-41E3-9BE0-AE39B9F9C54F}" xr6:coauthVersionLast="47" xr6:coauthVersionMax="47" xr10:uidLastSave="{00000000-0000-0000-0000-000000000000}"/>
  <bookViews>
    <workbookView xWindow="-120" yWindow="-120" windowWidth="29040" windowHeight="15720" xr2:uid="{231FD8A4-44D0-461E-9209-F674EF5A4D75}"/>
  </bookViews>
  <sheets>
    <sheet name="Summary" sheetId="8" r:id="rId1"/>
    <sheet name="Zero-Intercept Regressions" sheetId="9" r:id="rId2"/>
    <sheet name="Aggregate Data" sheetId="6" r:id="rId3"/>
    <sheet name="Pivot" sheetId="5" r:id="rId4"/>
    <sheet name="Data" sheetId="4" r:id="rId5"/>
    <sheet name="HWI" sheetId="2" r:id="rId6"/>
    <sheet name="Orignal Data from CKY&gt;&gt;" sheetId="3" r:id="rId7"/>
    <sheet name="MAINS 122025" sheetId="1" r:id="rId8"/>
  </sheets>
  <definedNames>
    <definedName name="_xlnm._FilterDatabase" localSheetId="4" hidden="1">Data!$A$1:$K$1027</definedName>
  </definedNames>
  <calcPr calcId="191028" iterate="1"/>
  <pivotCaches>
    <pivotCache cacheId="25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8" l="1"/>
  <c r="A3" i="8"/>
  <c r="A4" i="8" s="1"/>
  <c r="A5" i="8" s="1"/>
  <c r="I56" i="9"/>
  <c r="I57" i="9"/>
  <c r="I58" i="9"/>
  <c r="I59" i="9"/>
  <c r="J59" i="9"/>
  <c r="K59" i="9" s="1"/>
  <c r="I60" i="9"/>
  <c r="J60" i="9"/>
  <c r="K60" i="9" s="1"/>
  <c r="B21" i="9"/>
  <c r="B22" i="9"/>
  <c r="B23" i="9"/>
  <c r="B24" i="9"/>
  <c r="B25" i="9"/>
  <c r="B26" i="9"/>
  <c r="B27" i="9"/>
  <c r="B28" i="9"/>
  <c r="B29" i="9"/>
  <c r="B30" i="9"/>
  <c r="B31" i="9"/>
  <c r="B32" i="9"/>
  <c r="K32" i="9" s="1"/>
  <c r="J56" i="9" s="1"/>
  <c r="K56" i="9" s="1"/>
  <c r="B33" i="9"/>
  <c r="B34" i="9"/>
  <c r="B35" i="9"/>
  <c r="B36" i="9"/>
  <c r="K36" i="9" s="1"/>
  <c r="B20" i="9"/>
  <c r="K33" i="9"/>
  <c r="J57" i="9" s="1"/>
  <c r="K57" i="9" s="1"/>
  <c r="K34" i="9"/>
  <c r="J58" i="9" s="1"/>
  <c r="K58" i="9" s="1"/>
  <c r="K35" i="9"/>
  <c r="A6" i="8" l="1"/>
  <c r="A7" i="8" l="1"/>
  <c r="A8" i="8" s="1"/>
  <c r="B6" i="9" l="1"/>
  <c r="B7" i="9"/>
  <c r="K7" i="9" s="1"/>
  <c r="B8" i="9"/>
  <c r="K8" i="9" s="1"/>
  <c r="B9" i="9"/>
  <c r="K9" i="9" s="1"/>
  <c r="B10" i="9"/>
  <c r="K10" i="9" s="1"/>
  <c r="B11" i="9"/>
  <c r="K11" i="9" s="1"/>
  <c r="B12" i="9"/>
  <c r="K12" i="9" s="1"/>
  <c r="B13" i="9"/>
  <c r="K13" i="9" s="1"/>
  <c r="B5" i="9"/>
  <c r="K5" i="9" s="1"/>
  <c r="I55" i="9"/>
  <c r="I54" i="9"/>
  <c r="I53" i="9"/>
  <c r="I52" i="9"/>
  <c r="I51" i="9"/>
  <c r="I50" i="9"/>
  <c r="I49" i="9"/>
  <c r="I48" i="9"/>
  <c r="I47" i="9"/>
  <c r="I46" i="9"/>
  <c r="I45" i="9"/>
  <c r="I44" i="9"/>
  <c r="M43" i="9"/>
  <c r="K31" i="9"/>
  <c r="J55" i="9" s="1"/>
  <c r="K55" i="9" s="1"/>
  <c r="K30" i="9"/>
  <c r="J54" i="9" s="1"/>
  <c r="K54" i="9" s="1"/>
  <c r="K29" i="9"/>
  <c r="J53" i="9" s="1"/>
  <c r="K53" i="9" s="1"/>
  <c r="K28" i="9"/>
  <c r="J52" i="9" s="1"/>
  <c r="K52" i="9" s="1"/>
  <c r="K27" i="9"/>
  <c r="J51" i="9" s="1"/>
  <c r="K51" i="9" s="1"/>
  <c r="K26" i="9"/>
  <c r="J50" i="9" s="1"/>
  <c r="K50" i="9" s="1"/>
  <c r="K25" i="9"/>
  <c r="J49" i="9" s="1"/>
  <c r="K49" i="9" s="1"/>
  <c r="K24" i="9"/>
  <c r="J48" i="9" s="1"/>
  <c r="K48" i="9" s="1"/>
  <c r="K23" i="9"/>
  <c r="J47" i="9" s="1"/>
  <c r="K47" i="9" s="1"/>
  <c r="K22" i="9"/>
  <c r="J46" i="9" s="1"/>
  <c r="K46" i="9" s="1"/>
  <c r="K21" i="9"/>
  <c r="J45" i="9" s="1"/>
  <c r="K45" i="9" s="1"/>
  <c r="K20" i="9"/>
  <c r="J44" i="9" s="1"/>
  <c r="K44" i="9" s="1"/>
  <c r="H19" i="9"/>
  <c r="H18" i="9"/>
  <c r="K6" i="9"/>
  <c r="C36" i="5" l="1"/>
  <c r="B36" i="5"/>
  <c r="J3" i="4"/>
  <c r="K3" i="4" s="1"/>
  <c r="J4" i="4"/>
  <c r="K4" i="4" s="1"/>
  <c r="J5" i="4"/>
  <c r="K5" i="4" s="1"/>
  <c r="J6" i="4"/>
  <c r="K6" i="4" s="1"/>
  <c r="J7" i="4"/>
  <c r="K7" i="4" s="1"/>
  <c r="J8" i="4"/>
  <c r="K8" i="4" s="1"/>
  <c r="J9" i="4"/>
  <c r="K9" i="4" s="1"/>
  <c r="J10" i="4"/>
  <c r="K10" i="4" s="1"/>
  <c r="J11" i="4"/>
  <c r="K11" i="4" s="1"/>
  <c r="J12" i="4"/>
  <c r="K12" i="4" s="1"/>
  <c r="J13" i="4"/>
  <c r="K13" i="4" s="1"/>
  <c r="J14" i="4"/>
  <c r="K14" i="4" s="1"/>
  <c r="J15" i="4"/>
  <c r="K15" i="4" s="1"/>
  <c r="J16" i="4"/>
  <c r="K16" i="4" s="1"/>
  <c r="J17" i="4"/>
  <c r="K17" i="4" s="1"/>
  <c r="J18" i="4"/>
  <c r="K18" i="4" s="1"/>
  <c r="J19" i="4"/>
  <c r="K19" i="4" s="1"/>
  <c r="J20" i="4"/>
  <c r="K20" i="4" s="1"/>
  <c r="J21" i="4"/>
  <c r="K21" i="4" s="1"/>
  <c r="J22" i="4"/>
  <c r="K22" i="4" s="1"/>
  <c r="J23" i="4"/>
  <c r="K23" i="4" s="1"/>
  <c r="J24" i="4"/>
  <c r="K24" i="4" s="1"/>
  <c r="J25" i="4"/>
  <c r="K25" i="4" s="1"/>
  <c r="J26" i="4"/>
  <c r="K26" i="4" s="1"/>
  <c r="J27" i="4"/>
  <c r="K27" i="4" s="1"/>
  <c r="J28" i="4"/>
  <c r="K28" i="4" s="1"/>
  <c r="J29" i="4"/>
  <c r="K29" i="4" s="1"/>
  <c r="J30" i="4"/>
  <c r="K30" i="4" s="1"/>
  <c r="J31" i="4"/>
  <c r="K31" i="4" s="1"/>
  <c r="J32" i="4"/>
  <c r="K32" i="4" s="1"/>
  <c r="J33" i="4"/>
  <c r="K33" i="4" s="1"/>
  <c r="J34" i="4"/>
  <c r="K34" i="4" s="1"/>
  <c r="J35" i="4"/>
  <c r="K35" i="4" s="1"/>
  <c r="J36" i="4"/>
  <c r="K36" i="4" s="1"/>
  <c r="J37" i="4"/>
  <c r="K37" i="4" s="1"/>
  <c r="J38" i="4"/>
  <c r="K38" i="4" s="1"/>
  <c r="J39" i="4"/>
  <c r="K39" i="4" s="1"/>
  <c r="J40" i="4"/>
  <c r="K40" i="4" s="1"/>
  <c r="J41" i="4"/>
  <c r="K41" i="4" s="1"/>
  <c r="J42" i="4"/>
  <c r="K42" i="4" s="1"/>
  <c r="J43" i="4"/>
  <c r="K43" i="4" s="1"/>
  <c r="J44" i="4"/>
  <c r="K44" i="4" s="1"/>
  <c r="J45" i="4"/>
  <c r="K45" i="4" s="1"/>
  <c r="J46" i="4"/>
  <c r="K46" i="4" s="1"/>
  <c r="J47" i="4"/>
  <c r="K47" i="4" s="1"/>
  <c r="J48" i="4"/>
  <c r="K48" i="4" s="1"/>
  <c r="J49" i="4"/>
  <c r="K49" i="4" s="1"/>
  <c r="J50" i="4"/>
  <c r="K50" i="4" s="1"/>
  <c r="J51" i="4"/>
  <c r="K51" i="4" s="1"/>
  <c r="J52" i="4"/>
  <c r="K52" i="4" s="1"/>
  <c r="J53" i="4"/>
  <c r="K53" i="4" s="1"/>
  <c r="J54" i="4"/>
  <c r="K54" i="4" s="1"/>
  <c r="J55" i="4"/>
  <c r="K55" i="4" s="1"/>
  <c r="J56" i="4"/>
  <c r="K56" i="4" s="1"/>
  <c r="J57" i="4"/>
  <c r="K57" i="4" s="1"/>
  <c r="J58" i="4"/>
  <c r="K58" i="4" s="1"/>
  <c r="J59" i="4"/>
  <c r="K59" i="4" s="1"/>
  <c r="J60" i="4"/>
  <c r="K60" i="4" s="1"/>
  <c r="J61" i="4"/>
  <c r="K61" i="4" s="1"/>
  <c r="J62" i="4"/>
  <c r="K62" i="4" s="1"/>
  <c r="J63" i="4"/>
  <c r="K63" i="4" s="1"/>
  <c r="J64" i="4"/>
  <c r="K64" i="4" s="1"/>
  <c r="J65" i="4"/>
  <c r="K65" i="4" s="1"/>
  <c r="J66" i="4"/>
  <c r="K66" i="4" s="1"/>
  <c r="J67" i="4"/>
  <c r="K67" i="4" s="1"/>
  <c r="J68" i="4"/>
  <c r="K68" i="4" s="1"/>
  <c r="J69" i="4"/>
  <c r="K69" i="4" s="1"/>
  <c r="J70" i="4"/>
  <c r="K70" i="4" s="1"/>
  <c r="J71" i="4"/>
  <c r="K71" i="4" s="1"/>
  <c r="J72" i="4"/>
  <c r="K72" i="4" s="1"/>
  <c r="J73" i="4"/>
  <c r="K73" i="4" s="1"/>
  <c r="J74" i="4"/>
  <c r="K74" i="4" s="1"/>
  <c r="J75" i="4"/>
  <c r="K75" i="4" s="1"/>
  <c r="J76" i="4"/>
  <c r="K76" i="4" s="1"/>
  <c r="J77" i="4"/>
  <c r="K77" i="4" s="1"/>
  <c r="J78" i="4"/>
  <c r="K78" i="4" s="1"/>
  <c r="J79" i="4"/>
  <c r="K79" i="4" s="1"/>
  <c r="J80" i="4"/>
  <c r="K80" i="4" s="1"/>
  <c r="J81" i="4"/>
  <c r="K81" i="4" s="1"/>
  <c r="J82" i="4"/>
  <c r="K82" i="4" s="1"/>
  <c r="J83" i="4"/>
  <c r="K83" i="4" s="1"/>
  <c r="J84" i="4"/>
  <c r="K84" i="4" s="1"/>
  <c r="J85" i="4"/>
  <c r="K85" i="4" s="1"/>
  <c r="J86" i="4"/>
  <c r="K86" i="4" s="1"/>
  <c r="J87" i="4"/>
  <c r="K87" i="4" s="1"/>
  <c r="J88" i="4"/>
  <c r="K88" i="4" s="1"/>
  <c r="J89" i="4"/>
  <c r="K89" i="4" s="1"/>
  <c r="J90" i="4"/>
  <c r="K90" i="4" s="1"/>
  <c r="J91" i="4"/>
  <c r="K91" i="4" s="1"/>
  <c r="J92" i="4"/>
  <c r="K92" i="4" s="1"/>
  <c r="J93" i="4"/>
  <c r="K93" i="4" s="1"/>
  <c r="J94" i="4"/>
  <c r="K94" i="4" s="1"/>
  <c r="J95" i="4"/>
  <c r="K95" i="4" s="1"/>
  <c r="J96" i="4"/>
  <c r="K96" i="4" s="1"/>
  <c r="J97" i="4"/>
  <c r="K97" i="4" s="1"/>
  <c r="J98" i="4"/>
  <c r="K98" i="4" s="1"/>
  <c r="J99" i="4"/>
  <c r="K99" i="4" s="1"/>
  <c r="J100" i="4"/>
  <c r="K100" i="4" s="1"/>
  <c r="J101" i="4"/>
  <c r="K101" i="4" s="1"/>
  <c r="J102" i="4"/>
  <c r="K102" i="4" s="1"/>
  <c r="J103" i="4"/>
  <c r="K103" i="4" s="1"/>
  <c r="J104" i="4"/>
  <c r="K104" i="4" s="1"/>
  <c r="J105" i="4"/>
  <c r="K105" i="4" s="1"/>
  <c r="J106" i="4"/>
  <c r="K106" i="4" s="1"/>
  <c r="J107" i="4"/>
  <c r="K107" i="4" s="1"/>
  <c r="J108" i="4"/>
  <c r="K108" i="4" s="1"/>
  <c r="J109" i="4"/>
  <c r="K109" i="4" s="1"/>
  <c r="J110" i="4"/>
  <c r="K110" i="4" s="1"/>
  <c r="J111" i="4"/>
  <c r="K111" i="4" s="1"/>
  <c r="J112" i="4"/>
  <c r="K112" i="4" s="1"/>
  <c r="J113" i="4"/>
  <c r="K113" i="4" s="1"/>
  <c r="J114" i="4"/>
  <c r="K114" i="4" s="1"/>
  <c r="J115" i="4"/>
  <c r="K115" i="4" s="1"/>
  <c r="J116" i="4"/>
  <c r="K116" i="4" s="1"/>
  <c r="J117" i="4"/>
  <c r="K117" i="4" s="1"/>
  <c r="J118" i="4"/>
  <c r="K118" i="4" s="1"/>
  <c r="J119" i="4"/>
  <c r="K119" i="4" s="1"/>
  <c r="J120" i="4"/>
  <c r="K120" i="4" s="1"/>
  <c r="J121" i="4"/>
  <c r="K121" i="4" s="1"/>
  <c r="J122" i="4"/>
  <c r="K122" i="4" s="1"/>
  <c r="J123" i="4"/>
  <c r="K123" i="4" s="1"/>
  <c r="J124" i="4"/>
  <c r="K124" i="4" s="1"/>
  <c r="J125" i="4"/>
  <c r="K125" i="4" s="1"/>
  <c r="J126" i="4"/>
  <c r="K126" i="4" s="1"/>
  <c r="J127" i="4"/>
  <c r="K127" i="4" s="1"/>
  <c r="J128" i="4"/>
  <c r="K128" i="4" s="1"/>
  <c r="J129" i="4"/>
  <c r="K129" i="4" s="1"/>
  <c r="J130" i="4"/>
  <c r="K130" i="4" s="1"/>
  <c r="J131" i="4"/>
  <c r="K131" i="4" s="1"/>
  <c r="J132" i="4"/>
  <c r="K132" i="4" s="1"/>
  <c r="J133" i="4"/>
  <c r="K133" i="4" s="1"/>
  <c r="J134" i="4"/>
  <c r="K134" i="4" s="1"/>
  <c r="J135" i="4"/>
  <c r="K135" i="4" s="1"/>
  <c r="J136" i="4"/>
  <c r="K136" i="4" s="1"/>
  <c r="J137" i="4"/>
  <c r="K137" i="4" s="1"/>
  <c r="J138" i="4"/>
  <c r="K138" i="4" s="1"/>
  <c r="J139" i="4"/>
  <c r="K139" i="4" s="1"/>
  <c r="J140" i="4"/>
  <c r="K140" i="4" s="1"/>
  <c r="J141" i="4"/>
  <c r="K141" i="4" s="1"/>
  <c r="J142" i="4"/>
  <c r="K142" i="4" s="1"/>
  <c r="J143" i="4"/>
  <c r="K143" i="4" s="1"/>
  <c r="J144" i="4"/>
  <c r="K144" i="4" s="1"/>
  <c r="J145" i="4"/>
  <c r="K145" i="4" s="1"/>
  <c r="J146" i="4"/>
  <c r="K146" i="4" s="1"/>
  <c r="J147" i="4"/>
  <c r="K147" i="4" s="1"/>
  <c r="J148" i="4"/>
  <c r="K148" i="4" s="1"/>
  <c r="J149" i="4"/>
  <c r="K149" i="4" s="1"/>
  <c r="J150" i="4"/>
  <c r="K150" i="4" s="1"/>
  <c r="J151" i="4"/>
  <c r="K151" i="4" s="1"/>
  <c r="J152" i="4"/>
  <c r="K152" i="4" s="1"/>
  <c r="J153" i="4"/>
  <c r="K153" i="4" s="1"/>
  <c r="J154" i="4"/>
  <c r="K154" i="4" s="1"/>
  <c r="J155" i="4"/>
  <c r="K155" i="4" s="1"/>
  <c r="J156" i="4"/>
  <c r="K156" i="4" s="1"/>
  <c r="J157" i="4"/>
  <c r="K157" i="4" s="1"/>
  <c r="J158" i="4"/>
  <c r="K158" i="4" s="1"/>
  <c r="J159" i="4"/>
  <c r="K159" i="4" s="1"/>
  <c r="J160" i="4"/>
  <c r="K160" i="4" s="1"/>
  <c r="J161" i="4"/>
  <c r="K161" i="4" s="1"/>
  <c r="J162" i="4"/>
  <c r="K162" i="4" s="1"/>
  <c r="J163" i="4"/>
  <c r="K163" i="4" s="1"/>
  <c r="J164" i="4"/>
  <c r="K164" i="4" s="1"/>
  <c r="J165" i="4"/>
  <c r="K165" i="4" s="1"/>
  <c r="J166" i="4"/>
  <c r="K166" i="4" s="1"/>
  <c r="J167" i="4"/>
  <c r="K167" i="4" s="1"/>
  <c r="J168" i="4"/>
  <c r="K168" i="4" s="1"/>
  <c r="J169" i="4"/>
  <c r="K169" i="4" s="1"/>
  <c r="J170" i="4"/>
  <c r="K170" i="4" s="1"/>
  <c r="J171" i="4"/>
  <c r="K171" i="4" s="1"/>
  <c r="J172" i="4"/>
  <c r="K172" i="4" s="1"/>
  <c r="J173" i="4"/>
  <c r="K173" i="4" s="1"/>
  <c r="J174" i="4"/>
  <c r="K174" i="4" s="1"/>
  <c r="J175" i="4"/>
  <c r="K175" i="4" s="1"/>
  <c r="J176" i="4"/>
  <c r="K176" i="4" s="1"/>
  <c r="J177" i="4"/>
  <c r="K177" i="4" s="1"/>
  <c r="J178" i="4"/>
  <c r="K178" i="4" s="1"/>
  <c r="J179" i="4"/>
  <c r="K179" i="4" s="1"/>
  <c r="J180" i="4"/>
  <c r="K180" i="4" s="1"/>
  <c r="J181" i="4"/>
  <c r="K181" i="4" s="1"/>
  <c r="J182" i="4"/>
  <c r="K182" i="4" s="1"/>
  <c r="J183" i="4"/>
  <c r="K183" i="4" s="1"/>
  <c r="J184" i="4"/>
  <c r="K184" i="4" s="1"/>
  <c r="J185" i="4"/>
  <c r="K185" i="4" s="1"/>
  <c r="J186" i="4"/>
  <c r="K186" i="4" s="1"/>
  <c r="J187" i="4"/>
  <c r="K187" i="4" s="1"/>
  <c r="J188" i="4"/>
  <c r="K188" i="4" s="1"/>
  <c r="J189" i="4"/>
  <c r="K189" i="4" s="1"/>
  <c r="J190" i="4"/>
  <c r="K190" i="4" s="1"/>
  <c r="J191" i="4"/>
  <c r="K191" i="4" s="1"/>
  <c r="J192" i="4"/>
  <c r="K192" i="4" s="1"/>
  <c r="J193" i="4"/>
  <c r="K193" i="4" s="1"/>
  <c r="J194" i="4"/>
  <c r="K194" i="4" s="1"/>
  <c r="J195" i="4"/>
  <c r="K195" i="4" s="1"/>
  <c r="J196" i="4"/>
  <c r="K196" i="4" s="1"/>
  <c r="J197" i="4"/>
  <c r="K197" i="4" s="1"/>
  <c r="J198" i="4"/>
  <c r="K198" i="4" s="1"/>
  <c r="J199" i="4"/>
  <c r="K199" i="4" s="1"/>
  <c r="J200" i="4"/>
  <c r="K200" i="4" s="1"/>
  <c r="J201" i="4"/>
  <c r="K201" i="4" s="1"/>
  <c r="J202" i="4"/>
  <c r="K202" i="4" s="1"/>
  <c r="J203" i="4"/>
  <c r="K203" i="4" s="1"/>
  <c r="J204" i="4"/>
  <c r="K204" i="4" s="1"/>
  <c r="J205" i="4"/>
  <c r="K205" i="4" s="1"/>
  <c r="J206" i="4"/>
  <c r="K206" i="4" s="1"/>
  <c r="J207" i="4"/>
  <c r="K207" i="4" s="1"/>
  <c r="J208" i="4"/>
  <c r="K208" i="4" s="1"/>
  <c r="J209" i="4"/>
  <c r="K209" i="4" s="1"/>
  <c r="J210" i="4"/>
  <c r="K210" i="4" s="1"/>
  <c r="J211" i="4"/>
  <c r="K211" i="4" s="1"/>
  <c r="J212" i="4"/>
  <c r="K212" i="4" s="1"/>
  <c r="J213" i="4"/>
  <c r="K213" i="4" s="1"/>
  <c r="J214" i="4"/>
  <c r="K214" i="4" s="1"/>
  <c r="J215" i="4"/>
  <c r="K215" i="4" s="1"/>
  <c r="J216" i="4"/>
  <c r="K216" i="4" s="1"/>
  <c r="J217" i="4"/>
  <c r="K217" i="4" s="1"/>
  <c r="J218" i="4"/>
  <c r="K218" i="4" s="1"/>
  <c r="J219" i="4"/>
  <c r="K219" i="4" s="1"/>
  <c r="J220" i="4"/>
  <c r="K220" i="4" s="1"/>
  <c r="J221" i="4"/>
  <c r="K221" i="4" s="1"/>
  <c r="J222" i="4"/>
  <c r="K222" i="4" s="1"/>
  <c r="J223" i="4"/>
  <c r="K223" i="4" s="1"/>
  <c r="J224" i="4"/>
  <c r="K224" i="4" s="1"/>
  <c r="J225" i="4"/>
  <c r="K225" i="4" s="1"/>
  <c r="J226" i="4"/>
  <c r="K226" i="4" s="1"/>
  <c r="J227" i="4"/>
  <c r="K227" i="4" s="1"/>
  <c r="J228" i="4"/>
  <c r="K228" i="4" s="1"/>
  <c r="J229" i="4"/>
  <c r="K229" i="4" s="1"/>
  <c r="J230" i="4"/>
  <c r="K230" i="4" s="1"/>
  <c r="J231" i="4"/>
  <c r="K231" i="4" s="1"/>
  <c r="J232" i="4"/>
  <c r="K232" i="4" s="1"/>
  <c r="J233" i="4"/>
  <c r="K233" i="4" s="1"/>
  <c r="J234" i="4"/>
  <c r="K234" i="4" s="1"/>
  <c r="J235" i="4"/>
  <c r="K235" i="4" s="1"/>
  <c r="J236" i="4"/>
  <c r="K236" i="4" s="1"/>
  <c r="J237" i="4"/>
  <c r="K237" i="4" s="1"/>
  <c r="J238" i="4"/>
  <c r="K238" i="4" s="1"/>
  <c r="J239" i="4"/>
  <c r="K239" i="4" s="1"/>
  <c r="J240" i="4"/>
  <c r="K240" i="4" s="1"/>
  <c r="J241" i="4"/>
  <c r="K241" i="4" s="1"/>
  <c r="J242" i="4"/>
  <c r="K242" i="4" s="1"/>
  <c r="J243" i="4"/>
  <c r="K243" i="4" s="1"/>
  <c r="J244" i="4"/>
  <c r="K244" i="4" s="1"/>
  <c r="J245" i="4"/>
  <c r="K245" i="4" s="1"/>
  <c r="J246" i="4"/>
  <c r="K246" i="4" s="1"/>
  <c r="J247" i="4"/>
  <c r="K247" i="4" s="1"/>
  <c r="J248" i="4"/>
  <c r="K248" i="4" s="1"/>
  <c r="J249" i="4"/>
  <c r="K249" i="4" s="1"/>
  <c r="J250" i="4"/>
  <c r="K250" i="4" s="1"/>
  <c r="J251" i="4"/>
  <c r="K251" i="4" s="1"/>
  <c r="J252" i="4"/>
  <c r="K252" i="4" s="1"/>
  <c r="J253" i="4"/>
  <c r="K253" i="4" s="1"/>
  <c r="J254" i="4"/>
  <c r="K254" i="4" s="1"/>
  <c r="J255" i="4"/>
  <c r="K255" i="4" s="1"/>
  <c r="J256" i="4"/>
  <c r="K256" i="4" s="1"/>
  <c r="J257" i="4"/>
  <c r="K257" i="4" s="1"/>
  <c r="J258" i="4"/>
  <c r="K258" i="4" s="1"/>
  <c r="J259" i="4"/>
  <c r="K259" i="4" s="1"/>
  <c r="J260" i="4"/>
  <c r="K260" i="4" s="1"/>
  <c r="J261" i="4"/>
  <c r="K261" i="4" s="1"/>
  <c r="J262" i="4"/>
  <c r="K262" i="4" s="1"/>
  <c r="J263" i="4"/>
  <c r="K263" i="4" s="1"/>
  <c r="J264" i="4"/>
  <c r="K264" i="4" s="1"/>
  <c r="J265" i="4"/>
  <c r="K265" i="4" s="1"/>
  <c r="J266" i="4"/>
  <c r="K266" i="4" s="1"/>
  <c r="J267" i="4"/>
  <c r="K267" i="4" s="1"/>
  <c r="J268" i="4"/>
  <c r="K268" i="4" s="1"/>
  <c r="J269" i="4"/>
  <c r="K269" i="4" s="1"/>
  <c r="J270" i="4"/>
  <c r="K270" i="4" s="1"/>
  <c r="J271" i="4"/>
  <c r="K271" i="4" s="1"/>
  <c r="J272" i="4"/>
  <c r="K272" i="4" s="1"/>
  <c r="J273" i="4"/>
  <c r="K273" i="4" s="1"/>
  <c r="J274" i="4"/>
  <c r="K274" i="4" s="1"/>
  <c r="J275" i="4"/>
  <c r="K275" i="4" s="1"/>
  <c r="J276" i="4"/>
  <c r="K276" i="4" s="1"/>
  <c r="J277" i="4"/>
  <c r="K277" i="4" s="1"/>
  <c r="J278" i="4"/>
  <c r="K278" i="4" s="1"/>
  <c r="J279" i="4"/>
  <c r="K279" i="4" s="1"/>
  <c r="J280" i="4"/>
  <c r="K280" i="4" s="1"/>
  <c r="J281" i="4"/>
  <c r="K281" i="4" s="1"/>
  <c r="J282" i="4"/>
  <c r="K282" i="4" s="1"/>
  <c r="J283" i="4"/>
  <c r="K283" i="4" s="1"/>
  <c r="J284" i="4"/>
  <c r="K284" i="4" s="1"/>
  <c r="J285" i="4"/>
  <c r="K285" i="4" s="1"/>
  <c r="J286" i="4"/>
  <c r="K286" i="4" s="1"/>
  <c r="J287" i="4"/>
  <c r="K287" i="4" s="1"/>
  <c r="J288" i="4"/>
  <c r="K288" i="4" s="1"/>
  <c r="J289" i="4"/>
  <c r="K289" i="4" s="1"/>
  <c r="J290" i="4"/>
  <c r="K290" i="4" s="1"/>
  <c r="J291" i="4"/>
  <c r="K291" i="4" s="1"/>
  <c r="J292" i="4"/>
  <c r="K292" i="4" s="1"/>
  <c r="J293" i="4"/>
  <c r="K293" i="4" s="1"/>
  <c r="J294" i="4"/>
  <c r="K294" i="4" s="1"/>
  <c r="J295" i="4"/>
  <c r="K295" i="4" s="1"/>
  <c r="J296" i="4"/>
  <c r="K296" i="4" s="1"/>
  <c r="J297" i="4"/>
  <c r="K297" i="4" s="1"/>
  <c r="J298" i="4"/>
  <c r="K298" i="4" s="1"/>
  <c r="J299" i="4"/>
  <c r="K299" i="4" s="1"/>
  <c r="J300" i="4"/>
  <c r="K300" i="4" s="1"/>
  <c r="J301" i="4"/>
  <c r="K301" i="4" s="1"/>
  <c r="J302" i="4"/>
  <c r="K302" i="4" s="1"/>
  <c r="J303" i="4"/>
  <c r="K303" i="4" s="1"/>
  <c r="J304" i="4"/>
  <c r="K304" i="4" s="1"/>
  <c r="J305" i="4"/>
  <c r="K305" i="4" s="1"/>
  <c r="J306" i="4"/>
  <c r="K306" i="4" s="1"/>
  <c r="J307" i="4"/>
  <c r="K307" i="4" s="1"/>
  <c r="J308" i="4"/>
  <c r="K308" i="4" s="1"/>
  <c r="J309" i="4"/>
  <c r="K309" i="4" s="1"/>
  <c r="J310" i="4"/>
  <c r="K310" i="4" s="1"/>
  <c r="J311" i="4"/>
  <c r="K311" i="4" s="1"/>
  <c r="J312" i="4"/>
  <c r="K312" i="4" s="1"/>
  <c r="J313" i="4"/>
  <c r="K313" i="4" s="1"/>
  <c r="J314" i="4"/>
  <c r="K314" i="4" s="1"/>
  <c r="J315" i="4"/>
  <c r="K315" i="4" s="1"/>
  <c r="J316" i="4"/>
  <c r="K316" i="4" s="1"/>
  <c r="J317" i="4"/>
  <c r="K317" i="4" s="1"/>
  <c r="J318" i="4"/>
  <c r="K318" i="4" s="1"/>
  <c r="J319" i="4"/>
  <c r="K319" i="4" s="1"/>
  <c r="J320" i="4"/>
  <c r="K320" i="4" s="1"/>
  <c r="J321" i="4"/>
  <c r="K321" i="4" s="1"/>
  <c r="J322" i="4"/>
  <c r="K322" i="4" s="1"/>
  <c r="J323" i="4"/>
  <c r="K323" i="4" s="1"/>
  <c r="J324" i="4"/>
  <c r="K324" i="4" s="1"/>
  <c r="J325" i="4"/>
  <c r="K325" i="4" s="1"/>
  <c r="J326" i="4"/>
  <c r="K326" i="4" s="1"/>
  <c r="J327" i="4"/>
  <c r="K327" i="4" s="1"/>
  <c r="J328" i="4"/>
  <c r="K328" i="4" s="1"/>
  <c r="J329" i="4"/>
  <c r="K329" i="4" s="1"/>
  <c r="J330" i="4"/>
  <c r="K330" i="4" s="1"/>
  <c r="J331" i="4"/>
  <c r="K331" i="4" s="1"/>
  <c r="J332" i="4"/>
  <c r="K332" i="4" s="1"/>
  <c r="J333" i="4"/>
  <c r="K333" i="4" s="1"/>
  <c r="J334" i="4"/>
  <c r="K334" i="4" s="1"/>
  <c r="J335" i="4"/>
  <c r="K335" i="4" s="1"/>
  <c r="J336" i="4"/>
  <c r="K336" i="4" s="1"/>
  <c r="J337" i="4"/>
  <c r="K337" i="4" s="1"/>
  <c r="J338" i="4"/>
  <c r="K338" i="4" s="1"/>
  <c r="J339" i="4"/>
  <c r="K339" i="4" s="1"/>
  <c r="J340" i="4"/>
  <c r="K340" i="4" s="1"/>
  <c r="J341" i="4"/>
  <c r="K341" i="4" s="1"/>
  <c r="J342" i="4"/>
  <c r="K342" i="4" s="1"/>
  <c r="J343" i="4"/>
  <c r="K343" i="4" s="1"/>
  <c r="J344" i="4"/>
  <c r="K344" i="4" s="1"/>
  <c r="J345" i="4"/>
  <c r="K345" i="4" s="1"/>
  <c r="J346" i="4"/>
  <c r="K346" i="4" s="1"/>
  <c r="J347" i="4"/>
  <c r="K347" i="4" s="1"/>
  <c r="J348" i="4"/>
  <c r="K348" i="4" s="1"/>
  <c r="J349" i="4"/>
  <c r="K349" i="4" s="1"/>
  <c r="J350" i="4"/>
  <c r="K350" i="4" s="1"/>
  <c r="J351" i="4"/>
  <c r="K351" i="4" s="1"/>
  <c r="J352" i="4"/>
  <c r="K352" i="4" s="1"/>
  <c r="J353" i="4"/>
  <c r="K353" i="4" s="1"/>
  <c r="J354" i="4"/>
  <c r="K354" i="4" s="1"/>
  <c r="J355" i="4"/>
  <c r="K355" i="4" s="1"/>
  <c r="J356" i="4"/>
  <c r="K356" i="4" s="1"/>
  <c r="J357" i="4"/>
  <c r="K357" i="4" s="1"/>
  <c r="J358" i="4"/>
  <c r="K358" i="4" s="1"/>
  <c r="J359" i="4"/>
  <c r="K359" i="4" s="1"/>
  <c r="J360" i="4"/>
  <c r="K360" i="4" s="1"/>
  <c r="J361" i="4"/>
  <c r="K361" i="4" s="1"/>
  <c r="J362" i="4"/>
  <c r="K362" i="4" s="1"/>
  <c r="J363" i="4"/>
  <c r="K363" i="4" s="1"/>
  <c r="J364" i="4"/>
  <c r="K364" i="4" s="1"/>
  <c r="J365" i="4"/>
  <c r="K365" i="4" s="1"/>
  <c r="J366" i="4"/>
  <c r="K366" i="4" s="1"/>
  <c r="J367" i="4"/>
  <c r="K367" i="4" s="1"/>
  <c r="J368" i="4"/>
  <c r="K368" i="4" s="1"/>
  <c r="J369" i="4"/>
  <c r="K369" i="4" s="1"/>
  <c r="J370" i="4"/>
  <c r="K370" i="4" s="1"/>
  <c r="J371" i="4"/>
  <c r="K371" i="4" s="1"/>
  <c r="J372" i="4"/>
  <c r="K372" i="4" s="1"/>
  <c r="J373" i="4"/>
  <c r="K373" i="4" s="1"/>
  <c r="J374" i="4"/>
  <c r="K374" i="4" s="1"/>
  <c r="J375" i="4"/>
  <c r="K375" i="4" s="1"/>
  <c r="J376" i="4"/>
  <c r="K376" i="4" s="1"/>
  <c r="J377" i="4"/>
  <c r="K377" i="4" s="1"/>
  <c r="J378" i="4"/>
  <c r="K378" i="4" s="1"/>
  <c r="J379" i="4"/>
  <c r="K379" i="4" s="1"/>
  <c r="J380" i="4"/>
  <c r="K380" i="4" s="1"/>
  <c r="J381" i="4"/>
  <c r="K381" i="4" s="1"/>
  <c r="J382" i="4"/>
  <c r="K382" i="4" s="1"/>
  <c r="J383" i="4"/>
  <c r="K383" i="4" s="1"/>
  <c r="J384" i="4"/>
  <c r="K384" i="4" s="1"/>
  <c r="J385" i="4"/>
  <c r="K385" i="4" s="1"/>
  <c r="J386" i="4"/>
  <c r="K386" i="4" s="1"/>
  <c r="J387" i="4"/>
  <c r="K387" i="4" s="1"/>
  <c r="J388" i="4"/>
  <c r="K388" i="4" s="1"/>
  <c r="J389" i="4"/>
  <c r="K389" i="4" s="1"/>
  <c r="J390" i="4"/>
  <c r="K390" i="4" s="1"/>
  <c r="J391" i="4"/>
  <c r="K391" i="4" s="1"/>
  <c r="J392" i="4"/>
  <c r="K392" i="4" s="1"/>
  <c r="J393" i="4"/>
  <c r="K393" i="4" s="1"/>
  <c r="J394" i="4"/>
  <c r="K394" i="4" s="1"/>
  <c r="J395" i="4"/>
  <c r="K395" i="4" s="1"/>
  <c r="J396" i="4"/>
  <c r="K396" i="4" s="1"/>
  <c r="J397" i="4"/>
  <c r="K397" i="4" s="1"/>
  <c r="J398" i="4"/>
  <c r="K398" i="4" s="1"/>
  <c r="J399" i="4"/>
  <c r="K399" i="4" s="1"/>
  <c r="J400" i="4"/>
  <c r="K400" i="4" s="1"/>
  <c r="J401" i="4"/>
  <c r="K401" i="4" s="1"/>
  <c r="J402" i="4"/>
  <c r="K402" i="4" s="1"/>
  <c r="J403" i="4"/>
  <c r="K403" i="4" s="1"/>
  <c r="J404" i="4"/>
  <c r="K404" i="4" s="1"/>
  <c r="J405" i="4"/>
  <c r="K405" i="4" s="1"/>
  <c r="J406" i="4"/>
  <c r="K406" i="4" s="1"/>
  <c r="J407" i="4"/>
  <c r="K407" i="4" s="1"/>
  <c r="J408" i="4"/>
  <c r="K408" i="4" s="1"/>
  <c r="J409" i="4"/>
  <c r="K409" i="4" s="1"/>
  <c r="J410" i="4"/>
  <c r="K410" i="4" s="1"/>
  <c r="J411" i="4"/>
  <c r="K411" i="4" s="1"/>
  <c r="J412" i="4"/>
  <c r="K412" i="4" s="1"/>
  <c r="J413" i="4"/>
  <c r="K413" i="4" s="1"/>
  <c r="J414" i="4"/>
  <c r="K414" i="4" s="1"/>
  <c r="J415" i="4"/>
  <c r="K415" i="4" s="1"/>
  <c r="J416" i="4"/>
  <c r="K416" i="4" s="1"/>
  <c r="J417" i="4"/>
  <c r="K417" i="4" s="1"/>
  <c r="J418" i="4"/>
  <c r="K418" i="4" s="1"/>
  <c r="J419" i="4"/>
  <c r="K419" i="4" s="1"/>
  <c r="J420" i="4"/>
  <c r="K420" i="4" s="1"/>
  <c r="J421" i="4"/>
  <c r="K421" i="4" s="1"/>
  <c r="J422" i="4"/>
  <c r="K422" i="4" s="1"/>
  <c r="J423" i="4"/>
  <c r="K423" i="4" s="1"/>
  <c r="J424" i="4"/>
  <c r="K424" i="4" s="1"/>
  <c r="J425" i="4"/>
  <c r="K425" i="4" s="1"/>
  <c r="J426" i="4"/>
  <c r="K426" i="4" s="1"/>
  <c r="J427" i="4"/>
  <c r="K427" i="4" s="1"/>
  <c r="J428" i="4"/>
  <c r="K428" i="4" s="1"/>
  <c r="J429" i="4"/>
  <c r="K429" i="4" s="1"/>
  <c r="J430" i="4"/>
  <c r="K430" i="4" s="1"/>
  <c r="J431" i="4"/>
  <c r="K431" i="4" s="1"/>
  <c r="J432" i="4"/>
  <c r="K432" i="4" s="1"/>
  <c r="J433" i="4"/>
  <c r="K433" i="4" s="1"/>
  <c r="J434" i="4"/>
  <c r="K434" i="4" s="1"/>
  <c r="J435" i="4"/>
  <c r="K435" i="4" s="1"/>
  <c r="J436" i="4"/>
  <c r="K436" i="4" s="1"/>
  <c r="J437" i="4"/>
  <c r="K437" i="4" s="1"/>
  <c r="J438" i="4"/>
  <c r="K438" i="4" s="1"/>
  <c r="J439" i="4"/>
  <c r="K439" i="4" s="1"/>
  <c r="J440" i="4"/>
  <c r="K440" i="4" s="1"/>
  <c r="J441" i="4"/>
  <c r="K441" i="4" s="1"/>
  <c r="J442" i="4"/>
  <c r="K442" i="4" s="1"/>
  <c r="J443" i="4"/>
  <c r="K443" i="4" s="1"/>
  <c r="J444" i="4"/>
  <c r="K444" i="4" s="1"/>
  <c r="J445" i="4"/>
  <c r="K445" i="4" s="1"/>
  <c r="J446" i="4"/>
  <c r="K446" i="4" s="1"/>
  <c r="J447" i="4"/>
  <c r="K447" i="4" s="1"/>
  <c r="J448" i="4"/>
  <c r="K448" i="4" s="1"/>
  <c r="J449" i="4"/>
  <c r="K449" i="4" s="1"/>
  <c r="J450" i="4"/>
  <c r="K450" i="4" s="1"/>
  <c r="J451" i="4"/>
  <c r="K451" i="4" s="1"/>
  <c r="J452" i="4"/>
  <c r="K452" i="4" s="1"/>
  <c r="J453" i="4"/>
  <c r="K453" i="4" s="1"/>
  <c r="J454" i="4"/>
  <c r="K454" i="4" s="1"/>
  <c r="J455" i="4"/>
  <c r="K455" i="4" s="1"/>
  <c r="J456" i="4"/>
  <c r="K456" i="4" s="1"/>
  <c r="J457" i="4"/>
  <c r="K457" i="4" s="1"/>
  <c r="J458" i="4"/>
  <c r="K458" i="4" s="1"/>
  <c r="J459" i="4"/>
  <c r="K459" i="4" s="1"/>
  <c r="J460" i="4"/>
  <c r="K460" i="4" s="1"/>
  <c r="J461" i="4"/>
  <c r="K461" i="4" s="1"/>
  <c r="J462" i="4"/>
  <c r="K462" i="4" s="1"/>
  <c r="J463" i="4"/>
  <c r="K463" i="4" s="1"/>
  <c r="J464" i="4"/>
  <c r="K464" i="4" s="1"/>
  <c r="J465" i="4"/>
  <c r="K465" i="4" s="1"/>
  <c r="J466" i="4"/>
  <c r="K466" i="4" s="1"/>
  <c r="J467" i="4"/>
  <c r="K467" i="4" s="1"/>
  <c r="J468" i="4"/>
  <c r="K468" i="4" s="1"/>
  <c r="J469" i="4"/>
  <c r="K469" i="4" s="1"/>
  <c r="J470" i="4"/>
  <c r="K470" i="4" s="1"/>
  <c r="J471" i="4"/>
  <c r="K471" i="4" s="1"/>
  <c r="J472" i="4"/>
  <c r="K472" i="4" s="1"/>
  <c r="J473" i="4"/>
  <c r="K473" i="4" s="1"/>
  <c r="J474" i="4"/>
  <c r="K474" i="4" s="1"/>
  <c r="J475" i="4"/>
  <c r="K475" i="4" s="1"/>
  <c r="J476" i="4"/>
  <c r="K476" i="4" s="1"/>
  <c r="J477" i="4"/>
  <c r="K477" i="4" s="1"/>
  <c r="J478" i="4"/>
  <c r="K478" i="4" s="1"/>
  <c r="J479" i="4"/>
  <c r="K479" i="4" s="1"/>
  <c r="J480" i="4"/>
  <c r="K480" i="4" s="1"/>
  <c r="J481" i="4"/>
  <c r="K481" i="4" s="1"/>
  <c r="J482" i="4"/>
  <c r="K482" i="4" s="1"/>
  <c r="J483" i="4"/>
  <c r="K483" i="4" s="1"/>
  <c r="J484" i="4"/>
  <c r="K484" i="4" s="1"/>
  <c r="J485" i="4"/>
  <c r="K485" i="4" s="1"/>
  <c r="J486" i="4"/>
  <c r="K486" i="4" s="1"/>
  <c r="J487" i="4"/>
  <c r="K487" i="4" s="1"/>
  <c r="J488" i="4"/>
  <c r="K488" i="4" s="1"/>
  <c r="J489" i="4"/>
  <c r="K489" i="4" s="1"/>
  <c r="J490" i="4"/>
  <c r="K490" i="4" s="1"/>
  <c r="J491" i="4"/>
  <c r="K491" i="4" s="1"/>
  <c r="J492" i="4"/>
  <c r="K492" i="4" s="1"/>
  <c r="J493" i="4"/>
  <c r="K493" i="4" s="1"/>
  <c r="J494" i="4"/>
  <c r="K494" i="4" s="1"/>
  <c r="J495" i="4"/>
  <c r="K495" i="4" s="1"/>
  <c r="J496" i="4"/>
  <c r="K496" i="4" s="1"/>
  <c r="J497" i="4"/>
  <c r="K497" i="4" s="1"/>
  <c r="J498" i="4"/>
  <c r="K498" i="4" s="1"/>
  <c r="J499" i="4"/>
  <c r="K499" i="4" s="1"/>
  <c r="J500" i="4"/>
  <c r="K500" i="4" s="1"/>
  <c r="J501" i="4"/>
  <c r="K501" i="4" s="1"/>
  <c r="J502" i="4"/>
  <c r="K502" i="4" s="1"/>
  <c r="J503" i="4"/>
  <c r="K503" i="4" s="1"/>
  <c r="J504" i="4"/>
  <c r="K504" i="4" s="1"/>
  <c r="J505" i="4"/>
  <c r="K505" i="4" s="1"/>
  <c r="J506" i="4"/>
  <c r="K506" i="4" s="1"/>
  <c r="J507" i="4"/>
  <c r="K507" i="4" s="1"/>
  <c r="J508" i="4"/>
  <c r="K508" i="4" s="1"/>
  <c r="J509" i="4"/>
  <c r="K509" i="4" s="1"/>
  <c r="J510" i="4"/>
  <c r="K510" i="4" s="1"/>
  <c r="J511" i="4"/>
  <c r="K511" i="4" s="1"/>
  <c r="J512" i="4"/>
  <c r="K512" i="4" s="1"/>
  <c r="J513" i="4"/>
  <c r="K513" i="4" s="1"/>
  <c r="J514" i="4"/>
  <c r="K514" i="4" s="1"/>
  <c r="J515" i="4"/>
  <c r="K515" i="4" s="1"/>
  <c r="J516" i="4"/>
  <c r="K516" i="4" s="1"/>
  <c r="J517" i="4"/>
  <c r="K517" i="4" s="1"/>
  <c r="J518" i="4"/>
  <c r="K518" i="4" s="1"/>
  <c r="J519" i="4"/>
  <c r="K519" i="4" s="1"/>
  <c r="J520" i="4"/>
  <c r="K520" i="4" s="1"/>
  <c r="J521" i="4"/>
  <c r="K521" i="4" s="1"/>
  <c r="J522" i="4"/>
  <c r="K522" i="4" s="1"/>
  <c r="J523" i="4"/>
  <c r="K523" i="4" s="1"/>
  <c r="J524" i="4"/>
  <c r="K524" i="4" s="1"/>
  <c r="J525" i="4"/>
  <c r="K525" i="4" s="1"/>
  <c r="J526" i="4"/>
  <c r="K526" i="4" s="1"/>
  <c r="J527" i="4"/>
  <c r="K527" i="4" s="1"/>
  <c r="J528" i="4"/>
  <c r="K528" i="4" s="1"/>
  <c r="J529" i="4"/>
  <c r="K529" i="4" s="1"/>
  <c r="J530" i="4"/>
  <c r="K530" i="4" s="1"/>
  <c r="J531" i="4"/>
  <c r="K531" i="4" s="1"/>
  <c r="J532" i="4"/>
  <c r="K532" i="4" s="1"/>
  <c r="J533" i="4"/>
  <c r="K533" i="4" s="1"/>
  <c r="J534" i="4"/>
  <c r="K534" i="4" s="1"/>
  <c r="J535" i="4"/>
  <c r="K535" i="4" s="1"/>
  <c r="J536" i="4"/>
  <c r="K536" i="4" s="1"/>
  <c r="J537" i="4"/>
  <c r="K537" i="4" s="1"/>
  <c r="J538" i="4"/>
  <c r="K538" i="4" s="1"/>
  <c r="J539" i="4"/>
  <c r="K539" i="4" s="1"/>
  <c r="J540" i="4"/>
  <c r="K540" i="4" s="1"/>
  <c r="J541" i="4"/>
  <c r="K541" i="4" s="1"/>
  <c r="J542" i="4"/>
  <c r="K542" i="4" s="1"/>
  <c r="J543" i="4"/>
  <c r="K543" i="4" s="1"/>
  <c r="J544" i="4"/>
  <c r="K544" i="4" s="1"/>
  <c r="J545" i="4"/>
  <c r="K545" i="4" s="1"/>
  <c r="J546" i="4"/>
  <c r="K546" i="4" s="1"/>
  <c r="J547" i="4"/>
  <c r="K547" i="4" s="1"/>
  <c r="J548" i="4"/>
  <c r="K548" i="4" s="1"/>
  <c r="J549" i="4"/>
  <c r="K549" i="4" s="1"/>
  <c r="J550" i="4"/>
  <c r="K550" i="4" s="1"/>
  <c r="J551" i="4"/>
  <c r="K551" i="4" s="1"/>
  <c r="J552" i="4"/>
  <c r="K552" i="4" s="1"/>
  <c r="J553" i="4"/>
  <c r="K553" i="4" s="1"/>
  <c r="J554" i="4"/>
  <c r="K554" i="4" s="1"/>
  <c r="J555" i="4"/>
  <c r="K555" i="4" s="1"/>
  <c r="J556" i="4"/>
  <c r="K556" i="4" s="1"/>
  <c r="J557" i="4"/>
  <c r="K557" i="4" s="1"/>
  <c r="J558" i="4"/>
  <c r="K558" i="4" s="1"/>
  <c r="J559" i="4"/>
  <c r="K559" i="4" s="1"/>
  <c r="J560" i="4"/>
  <c r="K560" i="4" s="1"/>
  <c r="J561" i="4"/>
  <c r="K561" i="4" s="1"/>
  <c r="J562" i="4"/>
  <c r="K562" i="4" s="1"/>
  <c r="J563" i="4"/>
  <c r="K563" i="4" s="1"/>
  <c r="J564" i="4"/>
  <c r="K564" i="4" s="1"/>
  <c r="J565" i="4"/>
  <c r="K565" i="4" s="1"/>
  <c r="J566" i="4"/>
  <c r="K566" i="4" s="1"/>
  <c r="J567" i="4"/>
  <c r="K567" i="4" s="1"/>
  <c r="J568" i="4"/>
  <c r="K568" i="4" s="1"/>
  <c r="J569" i="4"/>
  <c r="K569" i="4" s="1"/>
  <c r="J570" i="4"/>
  <c r="K570" i="4" s="1"/>
  <c r="J571" i="4"/>
  <c r="K571" i="4" s="1"/>
  <c r="J572" i="4"/>
  <c r="K572" i="4" s="1"/>
  <c r="J573" i="4"/>
  <c r="K573" i="4" s="1"/>
  <c r="J574" i="4"/>
  <c r="K574" i="4" s="1"/>
  <c r="J575" i="4"/>
  <c r="K575" i="4" s="1"/>
  <c r="J576" i="4"/>
  <c r="K576" i="4" s="1"/>
  <c r="J577" i="4"/>
  <c r="K577" i="4" s="1"/>
  <c r="J578" i="4"/>
  <c r="K578" i="4" s="1"/>
  <c r="J579" i="4"/>
  <c r="K579" i="4" s="1"/>
  <c r="J580" i="4"/>
  <c r="K580" i="4" s="1"/>
  <c r="J581" i="4"/>
  <c r="K581" i="4" s="1"/>
  <c r="J582" i="4"/>
  <c r="K582" i="4" s="1"/>
  <c r="J583" i="4"/>
  <c r="K583" i="4" s="1"/>
  <c r="J584" i="4"/>
  <c r="K584" i="4" s="1"/>
  <c r="J585" i="4"/>
  <c r="K585" i="4" s="1"/>
  <c r="J586" i="4"/>
  <c r="K586" i="4" s="1"/>
  <c r="J587" i="4"/>
  <c r="K587" i="4" s="1"/>
  <c r="J588" i="4"/>
  <c r="K588" i="4" s="1"/>
  <c r="J589" i="4"/>
  <c r="K589" i="4" s="1"/>
  <c r="J590" i="4"/>
  <c r="K590" i="4" s="1"/>
  <c r="J591" i="4"/>
  <c r="K591" i="4" s="1"/>
  <c r="J592" i="4"/>
  <c r="K592" i="4" s="1"/>
  <c r="J593" i="4"/>
  <c r="K593" i="4" s="1"/>
  <c r="J594" i="4"/>
  <c r="K594" i="4" s="1"/>
  <c r="J595" i="4"/>
  <c r="K595" i="4" s="1"/>
  <c r="J596" i="4"/>
  <c r="K596" i="4" s="1"/>
  <c r="J597" i="4"/>
  <c r="K597" i="4" s="1"/>
  <c r="J598" i="4"/>
  <c r="K598" i="4" s="1"/>
  <c r="J599" i="4"/>
  <c r="K599" i="4" s="1"/>
  <c r="J600" i="4"/>
  <c r="K600" i="4" s="1"/>
  <c r="J601" i="4"/>
  <c r="K601" i="4" s="1"/>
  <c r="J602" i="4"/>
  <c r="K602" i="4" s="1"/>
  <c r="J603" i="4"/>
  <c r="K603" i="4" s="1"/>
  <c r="J604" i="4"/>
  <c r="K604" i="4" s="1"/>
  <c r="J605" i="4"/>
  <c r="K605" i="4" s="1"/>
  <c r="J606" i="4"/>
  <c r="K606" i="4" s="1"/>
  <c r="J607" i="4"/>
  <c r="K607" i="4" s="1"/>
  <c r="J608" i="4"/>
  <c r="K608" i="4" s="1"/>
  <c r="J609" i="4"/>
  <c r="K609" i="4" s="1"/>
  <c r="J610" i="4"/>
  <c r="K610" i="4" s="1"/>
  <c r="J611" i="4"/>
  <c r="K611" i="4" s="1"/>
  <c r="J612" i="4"/>
  <c r="K612" i="4" s="1"/>
  <c r="J613" i="4"/>
  <c r="K613" i="4" s="1"/>
  <c r="J614" i="4"/>
  <c r="K614" i="4" s="1"/>
  <c r="J615" i="4"/>
  <c r="K615" i="4" s="1"/>
  <c r="J616" i="4"/>
  <c r="K616" i="4" s="1"/>
  <c r="J617" i="4"/>
  <c r="K617" i="4" s="1"/>
  <c r="J618" i="4"/>
  <c r="K618" i="4" s="1"/>
  <c r="J619" i="4"/>
  <c r="K619" i="4" s="1"/>
  <c r="J620" i="4"/>
  <c r="K620" i="4" s="1"/>
  <c r="J621" i="4"/>
  <c r="K621" i="4" s="1"/>
  <c r="J622" i="4"/>
  <c r="K622" i="4" s="1"/>
  <c r="J623" i="4"/>
  <c r="K623" i="4" s="1"/>
  <c r="J624" i="4"/>
  <c r="K624" i="4" s="1"/>
  <c r="J625" i="4"/>
  <c r="K625" i="4" s="1"/>
  <c r="J626" i="4"/>
  <c r="K626" i="4" s="1"/>
  <c r="J627" i="4"/>
  <c r="K627" i="4" s="1"/>
  <c r="J628" i="4"/>
  <c r="K628" i="4" s="1"/>
  <c r="J629" i="4"/>
  <c r="K629" i="4" s="1"/>
  <c r="J630" i="4"/>
  <c r="K630" i="4" s="1"/>
  <c r="J631" i="4"/>
  <c r="K631" i="4" s="1"/>
  <c r="J632" i="4"/>
  <c r="K632" i="4" s="1"/>
  <c r="J633" i="4"/>
  <c r="K633" i="4" s="1"/>
  <c r="J634" i="4"/>
  <c r="K634" i="4" s="1"/>
  <c r="J635" i="4"/>
  <c r="K635" i="4" s="1"/>
  <c r="J636" i="4"/>
  <c r="K636" i="4" s="1"/>
  <c r="J637" i="4"/>
  <c r="K637" i="4" s="1"/>
  <c r="J638" i="4"/>
  <c r="K638" i="4" s="1"/>
  <c r="J639" i="4"/>
  <c r="K639" i="4" s="1"/>
  <c r="J640" i="4"/>
  <c r="K640" i="4" s="1"/>
  <c r="J641" i="4"/>
  <c r="K641" i="4" s="1"/>
  <c r="J642" i="4"/>
  <c r="K642" i="4" s="1"/>
  <c r="J643" i="4"/>
  <c r="K643" i="4" s="1"/>
  <c r="J644" i="4"/>
  <c r="K644" i="4" s="1"/>
  <c r="J645" i="4"/>
  <c r="K645" i="4" s="1"/>
  <c r="J646" i="4"/>
  <c r="K646" i="4" s="1"/>
  <c r="J647" i="4"/>
  <c r="K647" i="4" s="1"/>
  <c r="J648" i="4"/>
  <c r="K648" i="4" s="1"/>
  <c r="J649" i="4"/>
  <c r="K649" i="4" s="1"/>
  <c r="J650" i="4"/>
  <c r="K650" i="4" s="1"/>
  <c r="J651" i="4"/>
  <c r="K651" i="4" s="1"/>
  <c r="J652" i="4"/>
  <c r="K652" i="4" s="1"/>
  <c r="J653" i="4"/>
  <c r="K653" i="4" s="1"/>
  <c r="J654" i="4"/>
  <c r="K654" i="4" s="1"/>
  <c r="J655" i="4"/>
  <c r="K655" i="4" s="1"/>
  <c r="J656" i="4"/>
  <c r="K656" i="4" s="1"/>
  <c r="J657" i="4"/>
  <c r="K657" i="4" s="1"/>
  <c r="J658" i="4"/>
  <c r="K658" i="4" s="1"/>
  <c r="J659" i="4"/>
  <c r="K659" i="4" s="1"/>
  <c r="J660" i="4"/>
  <c r="K660" i="4" s="1"/>
  <c r="J661" i="4"/>
  <c r="K661" i="4" s="1"/>
  <c r="J662" i="4"/>
  <c r="K662" i="4" s="1"/>
  <c r="J663" i="4"/>
  <c r="K663" i="4" s="1"/>
  <c r="J664" i="4"/>
  <c r="K664" i="4" s="1"/>
  <c r="J665" i="4"/>
  <c r="K665" i="4" s="1"/>
  <c r="J666" i="4"/>
  <c r="K666" i="4" s="1"/>
  <c r="J667" i="4"/>
  <c r="K667" i="4" s="1"/>
  <c r="J668" i="4"/>
  <c r="K668" i="4" s="1"/>
  <c r="J669" i="4"/>
  <c r="K669" i="4" s="1"/>
  <c r="J670" i="4"/>
  <c r="K670" i="4" s="1"/>
  <c r="J671" i="4"/>
  <c r="K671" i="4" s="1"/>
  <c r="J672" i="4"/>
  <c r="K672" i="4" s="1"/>
  <c r="J673" i="4"/>
  <c r="K673" i="4" s="1"/>
  <c r="J674" i="4"/>
  <c r="K674" i="4" s="1"/>
  <c r="J675" i="4"/>
  <c r="K675" i="4" s="1"/>
  <c r="J676" i="4"/>
  <c r="K676" i="4" s="1"/>
  <c r="J677" i="4"/>
  <c r="K677" i="4" s="1"/>
  <c r="J678" i="4"/>
  <c r="K678" i="4" s="1"/>
  <c r="J679" i="4"/>
  <c r="K679" i="4" s="1"/>
  <c r="J680" i="4"/>
  <c r="K680" i="4" s="1"/>
  <c r="J681" i="4"/>
  <c r="K681" i="4" s="1"/>
  <c r="J682" i="4"/>
  <c r="K682" i="4" s="1"/>
  <c r="J683" i="4"/>
  <c r="K683" i="4" s="1"/>
  <c r="J684" i="4"/>
  <c r="K684" i="4" s="1"/>
  <c r="J685" i="4"/>
  <c r="K685" i="4" s="1"/>
  <c r="J686" i="4"/>
  <c r="K686" i="4" s="1"/>
  <c r="J687" i="4"/>
  <c r="K687" i="4" s="1"/>
  <c r="J688" i="4"/>
  <c r="K688" i="4" s="1"/>
  <c r="J689" i="4"/>
  <c r="K689" i="4" s="1"/>
  <c r="J690" i="4"/>
  <c r="K690" i="4" s="1"/>
  <c r="J691" i="4"/>
  <c r="K691" i="4" s="1"/>
  <c r="J692" i="4"/>
  <c r="K692" i="4" s="1"/>
  <c r="J693" i="4"/>
  <c r="K693" i="4" s="1"/>
  <c r="J694" i="4"/>
  <c r="K694" i="4" s="1"/>
  <c r="J695" i="4"/>
  <c r="K695" i="4" s="1"/>
  <c r="J696" i="4"/>
  <c r="K696" i="4" s="1"/>
  <c r="J697" i="4"/>
  <c r="K697" i="4" s="1"/>
  <c r="J698" i="4"/>
  <c r="K698" i="4" s="1"/>
  <c r="J699" i="4"/>
  <c r="K699" i="4" s="1"/>
  <c r="J700" i="4"/>
  <c r="K700" i="4" s="1"/>
  <c r="J701" i="4"/>
  <c r="K701" i="4" s="1"/>
  <c r="J702" i="4"/>
  <c r="K702" i="4" s="1"/>
  <c r="J703" i="4"/>
  <c r="K703" i="4" s="1"/>
  <c r="J704" i="4"/>
  <c r="K704" i="4" s="1"/>
  <c r="J705" i="4"/>
  <c r="K705" i="4" s="1"/>
  <c r="J706" i="4"/>
  <c r="K706" i="4" s="1"/>
  <c r="J707" i="4"/>
  <c r="K707" i="4" s="1"/>
  <c r="J708" i="4"/>
  <c r="K708" i="4" s="1"/>
  <c r="J709" i="4"/>
  <c r="K709" i="4" s="1"/>
  <c r="J710" i="4"/>
  <c r="K710" i="4" s="1"/>
  <c r="J711" i="4"/>
  <c r="K711" i="4" s="1"/>
  <c r="J712" i="4"/>
  <c r="K712" i="4" s="1"/>
  <c r="J713" i="4"/>
  <c r="K713" i="4" s="1"/>
  <c r="J714" i="4"/>
  <c r="K714" i="4" s="1"/>
  <c r="J715" i="4"/>
  <c r="K715" i="4" s="1"/>
  <c r="J716" i="4"/>
  <c r="K716" i="4" s="1"/>
  <c r="J717" i="4"/>
  <c r="K717" i="4" s="1"/>
  <c r="J718" i="4"/>
  <c r="K718" i="4" s="1"/>
  <c r="J719" i="4"/>
  <c r="K719" i="4" s="1"/>
  <c r="J720" i="4"/>
  <c r="K720" i="4" s="1"/>
  <c r="J721" i="4"/>
  <c r="K721" i="4" s="1"/>
  <c r="J722" i="4"/>
  <c r="K722" i="4" s="1"/>
  <c r="J723" i="4"/>
  <c r="K723" i="4" s="1"/>
  <c r="J724" i="4"/>
  <c r="K724" i="4" s="1"/>
  <c r="J725" i="4"/>
  <c r="K725" i="4" s="1"/>
  <c r="J726" i="4"/>
  <c r="K726" i="4" s="1"/>
  <c r="J727" i="4"/>
  <c r="K727" i="4" s="1"/>
  <c r="J728" i="4"/>
  <c r="K728" i="4" s="1"/>
  <c r="J729" i="4"/>
  <c r="K729" i="4" s="1"/>
  <c r="J730" i="4"/>
  <c r="K730" i="4" s="1"/>
  <c r="J731" i="4"/>
  <c r="K731" i="4" s="1"/>
  <c r="J732" i="4"/>
  <c r="K732" i="4" s="1"/>
  <c r="J733" i="4"/>
  <c r="K733" i="4" s="1"/>
  <c r="J734" i="4"/>
  <c r="K734" i="4" s="1"/>
  <c r="J735" i="4"/>
  <c r="K735" i="4" s="1"/>
  <c r="J736" i="4"/>
  <c r="K736" i="4" s="1"/>
  <c r="J737" i="4"/>
  <c r="K737" i="4" s="1"/>
  <c r="J738" i="4"/>
  <c r="K738" i="4" s="1"/>
  <c r="J739" i="4"/>
  <c r="K739" i="4" s="1"/>
  <c r="J740" i="4"/>
  <c r="K740" i="4" s="1"/>
  <c r="J741" i="4"/>
  <c r="K741" i="4" s="1"/>
  <c r="J742" i="4"/>
  <c r="K742" i="4" s="1"/>
  <c r="J743" i="4"/>
  <c r="K743" i="4" s="1"/>
  <c r="J744" i="4"/>
  <c r="K744" i="4" s="1"/>
  <c r="J745" i="4"/>
  <c r="K745" i="4" s="1"/>
  <c r="J746" i="4"/>
  <c r="K746" i="4" s="1"/>
  <c r="J747" i="4"/>
  <c r="K747" i="4" s="1"/>
  <c r="J748" i="4"/>
  <c r="K748" i="4" s="1"/>
  <c r="J749" i="4"/>
  <c r="K749" i="4" s="1"/>
  <c r="J750" i="4"/>
  <c r="K750" i="4" s="1"/>
  <c r="J751" i="4"/>
  <c r="K751" i="4" s="1"/>
  <c r="J752" i="4"/>
  <c r="K752" i="4" s="1"/>
  <c r="J753" i="4"/>
  <c r="K753" i="4" s="1"/>
  <c r="J754" i="4"/>
  <c r="K754" i="4" s="1"/>
  <c r="J755" i="4"/>
  <c r="K755" i="4" s="1"/>
  <c r="J756" i="4"/>
  <c r="K756" i="4" s="1"/>
  <c r="J757" i="4"/>
  <c r="K757" i="4" s="1"/>
  <c r="J758" i="4"/>
  <c r="K758" i="4" s="1"/>
  <c r="J759" i="4"/>
  <c r="K759" i="4" s="1"/>
  <c r="J760" i="4"/>
  <c r="K760" i="4" s="1"/>
  <c r="J761" i="4"/>
  <c r="K761" i="4" s="1"/>
  <c r="J762" i="4"/>
  <c r="K762" i="4" s="1"/>
  <c r="J763" i="4"/>
  <c r="K763" i="4" s="1"/>
  <c r="J764" i="4"/>
  <c r="K764" i="4" s="1"/>
  <c r="J765" i="4"/>
  <c r="K765" i="4" s="1"/>
  <c r="J766" i="4"/>
  <c r="K766" i="4" s="1"/>
  <c r="J767" i="4"/>
  <c r="K767" i="4" s="1"/>
  <c r="J768" i="4"/>
  <c r="K768" i="4" s="1"/>
  <c r="J769" i="4"/>
  <c r="K769" i="4" s="1"/>
  <c r="J770" i="4"/>
  <c r="K770" i="4" s="1"/>
  <c r="J771" i="4"/>
  <c r="K771" i="4" s="1"/>
  <c r="J772" i="4"/>
  <c r="K772" i="4" s="1"/>
  <c r="J773" i="4"/>
  <c r="K773" i="4" s="1"/>
  <c r="J774" i="4"/>
  <c r="K774" i="4" s="1"/>
  <c r="J775" i="4"/>
  <c r="K775" i="4" s="1"/>
  <c r="J776" i="4"/>
  <c r="K776" i="4" s="1"/>
  <c r="J777" i="4"/>
  <c r="K777" i="4" s="1"/>
  <c r="J778" i="4"/>
  <c r="K778" i="4" s="1"/>
  <c r="J779" i="4"/>
  <c r="K779" i="4" s="1"/>
  <c r="J780" i="4"/>
  <c r="K780" i="4" s="1"/>
  <c r="J781" i="4"/>
  <c r="K781" i="4" s="1"/>
  <c r="J782" i="4"/>
  <c r="K782" i="4" s="1"/>
  <c r="J783" i="4"/>
  <c r="K783" i="4" s="1"/>
  <c r="J784" i="4"/>
  <c r="K784" i="4" s="1"/>
  <c r="J785" i="4"/>
  <c r="K785" i="4" s="1"/>
  <c r="J786" i="4"/>
  <c r="K786" i="4" s="1"/>
  <c r="J787" i="4"/>
  <c r="K787" i="4" s="1"/>
  <c r="J788" i="4"/>
  <c r="K788" i="4" s="1"/>
  <c r="J789" i="4"/>
  <c r="K789" i="4" s="1"/>
  <c r="J790" i="4"/>
  <c r="K790" i="4" s="1"/>
  <c r="J791" i="4"/>
  <c r="K791" i="4" s="1"/>
  <c r="J792" i="4"/>
  <c r="K792" i="4" s="1"/>
  <c r="J793" i="4"/>
  <c r="K793" i="4" s="1"/>
  <c r="J794" i="4"/>
  <c r="K794" i="4" s="1"/>
  <c r="J795" i="4"/>
  <c r="K795" i="4" s="1"/>
  <c r="J796" i="4"/>
  <c r="K796" i="4" s="1"/>
  <c r="J797" i="4"/>
  <c r="K797" i="4" s="1"/>
  <c r="J798" i="4"/>
  <c r="K798" i="4" s="1"/>
  <c r="J799" i="4"/>
  <c r="K799" i="4" s="1"/>
  <c r="J800" i="4"/>
  <c r="K800" i="4" s="1"/>
  <c r="J801" i="4"/>
  <c r="K801" i="4" s="1"/>
  <c r="J802" i="4"/>
  <c r="K802" i="4" s="1"/>
  <c r="J803" i="4"/>
  <c r="K803" i="4" s="1"/>
  <c r="J804" i="4"/>
  <c r="K804" i="4" s="1"/>
  <c r="J805" i="4"/>
  <c r="K805" i="4" s="1"/>
  <c r="J806" i="4"/>
  <c r="K806" i="4" s="1"/>
  <c r="J807" i="4"/>
  <c r="K807" i="4" s="1"/>
  <c r="J808" i="4"/>
  <c r="K808" i="4" s="1"/>
  <c r="J809" i="4"/>
  <c r="K809" i="4" s="1"/>
  <c r="J810" i="4"/>
  <c r="K810" i="4" s="1"/>
  <c r="J811" i="4"/>
  <c r="K811" i="4" s="1"/>
  <c r="J812" i="4"/>
  <c r="K812" i="4" s="1"/>
  <c r="J813" i="4"/>
  <c r="K813" i="4" s="1"/>
  <c r="J814" i="4"/>
  <c r="K814" i="4" s="1"/>
  <c r="J815" i="4"/>
  <c r="K815" i="4" s="1"/>
  <c r="J816" i="4"/>
  <c r="K816" i="4" s="1"/>
  <c r="J817" i="4"/>
  <c r="K817" i="4" s="1"/>
  <c r="J818" i="4"/>
  <c r="K818" i="4" s="1"/>
  <c r="J819" i="4"/>
  <c r="K819" i="4" s="1"/>
  <c r="J820" i="4"/>
  <c r="K820" i="4" s="1"/>
  <c r="J821" i="4"/>
  <c r="K821" i="4" s="1"/>
  <c r="J822" i="4"/>
  <c r="K822" i="4" s="1"/>
  <c r="J823" i="4"/>
  <c r="K823" i="4" s="1"/>
  <c r="J824" i="4"/>
  <c r="K824" i="4" s="1"/>
  <c r="J825" i="4"/>
  <c r="K825" i="4" s="1"/>
  <c r="J826" i="4"/>
  <c r="K826" i="4" s="1"/>
  <c r="J827" i="4"/>
  <c r="K827" i="4" s="1"/>
  <c r="J828" i="4"/>
  <c r="K828" i="4" s="1"/>
  <c r="J829" i="4"/>
  <c r="K829" i="4" s="1"/>
  <c r="J830" i="4"/>
  <c r="K830" i="4" s="1"/>
  <c r="J831" i="4"/>
  <c r="K831" i="4" s="1"/>
  <c r="J832" i="4"/>
  <c r="K832" i="4" s="1"/>
  <c r="J833" i="4"/>
  <c r="K833" i="4" s="1"/>
  <c r="J834" i="4"/>
  <c r="K834" i="4" s="1"/>
  <c r="J835" i="4"/>
  <c r="K835" i="4" s="1"/>
  <c r="J836" i="4"/>
  <c r="K836" i="4" s="1"/>
  <c r="J837" i="4"/>
  <c r="K837" i="4" s="1"/>
  <c r="J838" i="4"/>
  <c r="K838" i="4" s="1"/>
  <c r="J839" i="4"/>
  <c r="K839" i="4" s="1"/>
  <c r="J840" i="4"/>
  <c r="K840" i="4" s="1"/>
  <c r="J841" i="4"/>
  <c r="K841" i="4" s="1"/>
  <c r="J842" i="4"/>
  <c r="K842" i="4" s="1"/>
  <c r="J843" i="4"/>
  <c r="K843" i="4" s="1"/>
  <c r="J844" i="4"/>
  <c r="K844" i="4" s="1"/>
  <c r="J845" i="4"/>
  <c r="K845" i="4" s="1"/>
  <c r="J846" i="4"/>
  <c r="K846" i="4" s="1"/>
  <c r="J847" i="4"/>
  <c r="K847" i="4" s="1"/>
  <c r="J848" i="4"/>
  <c r="K848" i="4" s="1"/>
  <c r="J849" i="4"/>
  <c r="K849" i="4" s="1"/>
  <c r="J850" i="4"/>
  <c r="K850" i="4" s="1"/>
  <c r="J851" i="4"/>
  <c r="K851" i="4" s="1"/>
  <c r="J852" i="4"/>
  <c r="K852" i="4" s="1"/>
  <c r="J853" i="4"/>
  <c r="K853" i="4" s="1"/>
  <c r="J854" i="4"/>
  <c r="K854" i="4" s="1"/>
  <c r="J855" i="4"/>
  <c r="K855" i="4" s="1"/>
  <c r="J856" i="4"/>
  <c r="K856" i="4" s="1"/>
  <c r="J857" i="4"/>
  <c r="K857" i="4" s="1"/>
  <c r="J858" i="4"/>
  <c r="K858" i="4" s="1"/>
  <c r="J859" i="4"/>
  <c r="K859" i="4" s="1"/>
  <c r="J860" i="4"/>
  <c r="K860" i="4" s="1"/>
  <c r="J861" i="4"/>
  <c r="K861" i="4" s="1"/>
  <c r="J862" i="4"/>
  <c r="K862" i="4" s="1"/>
  <c r="J863" i="4"/>
  <c r="K863" i="4" s="1"/>
  <c r="J864" i="4"/>
  <c r="K864" i="4" s="1"/>
  <c r="J865" i="4"/>
  <c r="K865" i="4" s="1"/>
  <c r="J866" i="4"/>
  <c r="K866" i="4" s="1"/>
  <c r="J867" i="4"/>
  <c r="K867" i="4" s="1"/>
  <c r="J868" i="4"/>
  <c r="K868" i="4" s="1"/>
  <c r="J869" i="4"/>
  <c r="K869" i="4" s="1"/>
  <c r="J870" i="4"/>
  <c r="K870" i="4" s="1"/>
  <c r="J871" i="4"/>
  <c r="K871" i="4" s="1"/>
  <c r="J872" i="4"/>
  <c r="K872" i="4" s="1"/>
  <c r="J873" i="4"/>
  <c r="K873" i="4" s="1"/>
  <c r="J874" i="4"/>
  <c r="K874" i="4" s="1"/>
  <c r="J875" i="4"/>
  <c r="K875" i="4" s="1"/>
  <c r="J876" i="4"/>
  <c r="K876" i="4" s="1"/>
  <c r="J877" i="4"/>
  <c r="K877" i="4" s="1"/>
  <c r="J878" i="4"/>
  <c r="K878" i="4" s="1"/>
  <c r="J879" i="4"/>
  <c r="K879" i="4" s="1"/>
  <c r="J880" i="4"/>
  <c r="K880" i="4" s="1"/>
  <c r="J881" i="4"/>
  <c r="K881" i="4" s="1"/>
  <c r="J882" i="4"/>
  <c r="K882" i="4" s="1"/>
  <c r="J883" i="4"/>
  <c r="K883" i="4" s="1"/>
  <c r="J884" i="4"/>
  <c r="K884" i="4" s="1"/>
  <c r="J885" i="4"/>
  <c r="K885" i="4" s="1"/>
  <c r="J886" i="4"/>
  <c r="K886" i="4" s="1"/>
  <c r="J887" i="4"/>
  <c r="K887" i="4" s="1"/>
  <c r="J888" i="4"/>
  <c r="K888" i="4" s="1"/>
  <c r="J889" i="4"/>
  <c r="K889" i="4" s="1"/>
  <c r="J890" i="4"/>
  <c r="K890" i="4" s="1"/>
  <c r="J891" i="4"/>
  <c r="K891" i="4" s="1"/>
  <c r="J892" i="4"/>
  <c r="K892" i="4" s="1"/>
  <c r="J893" i="4"/>
  <c r="K893" i="4" s="1"/>
  <c r="J894" i="4"/>
  <c r="K894" i="4" s="1"/>
  <c r="J895" i="4"/>
  <c r="K895" i="4" s="1"/>
  <c r="J896" i="4"/>
  <c r="K896" i="4" s="1"/>
  <c r="J897" i="4"/>
  <c r="K897" i="4" s="1"/>
  <c r="J898" i="4"/>
  <c r="K898" i="4" s="1"/>
  <c r="J899" i="4"/>
  <c r="K899" i="4" s="1"/>
  <c r="J900" i="4"/>
  <c r="K900" i="4" s="1"/>
  <c r="J901" i="4"/>
  <c r="K901" i="4" s="1"/>
  <c r="J902" i="4"/>
  <c r="K902" i="4" s="1"/>
  <c r="J903" i="4"/>
  <c r="K903" i="4" s="1"/>
  <c r="J904" i="4"/>
  <c r="K904" i="4" s="1"/>
  <c r="J905" i="4"/>
  <c r="K905" i="4" s="1"/>
  <c r="J906" i="4"/>
  <c r="K906" i="4" s="1"/>
  <c r="J907" i="4"/>
  <c r="K907" i="4" s="1"/>
  <c r="J908" i="4"/>
  <c r="K908" i="4" s="1"/>
  <c r="J909" i="4"/>
  <c r="K909" i="4" s="1"/>
  <c r="J910" i="4"/>
  <c r="K910" i="4" s="1"/>
  <c r="J911" i="4"/>
  <c r="K911" i="4" s="1"/>
  <c r="J912" i="4"/>
  <c r="K912" i="4" s="1"/>
  <c r="J913" i="4"/>
  <c r="K913" i="4" s="1"/>
  <c r="J914" i="4"/>
  <c r="K914" i="4" s="1"/>
  <c r="J915" i="4"/>
  <c r="K915" i="4" s="1"/>
  <c r="J916" i="4"/>
  <c r="K916" i="4" s="1"/>
  <c r="J917" i="4"/>
  <c r="K917" i="4" s="1"/>
  <c r="J918" i="4"/>
  <c r="K918" i="4" s="1"/>
  <c r="J919" i="4"/>
  <c r="K919" i="4" s="1"/>
  <c r="J920" i="4"/>
  <c r="K920" i="4" s="1"/>
  <c r="J921" i="4"/>
  <c r="K921" i="4" s="1"/>
  <c r="J922" i="4"/>
  <c r="K922" i="4" s="1"/>
  <c r="J923" i="4"/>
  <c r="K923" i="4" s="1"/>
  <c r="J924" i="4"/>
  <c r="K924" i="4" s="1"/>
  <c r="J925" i="4"/>
  <c r="K925" i="4" s="1"/>
  <c r="J926" i="4"/>
  <c r="K926" i="4" s="1"/>
  <c r="J927" i="4"/>
  <c r="K927" i="4" s="1"/>
  <c r="J928" i="4"/>
  <c r="K928" i="4" s="1"/>
  <c r="J929" i="4"/>
  <c r="K929" i="4" s="1"/>
  <c r="J930" i="4"/>
  <c r="K930" i="4" s="1"/>
  <c r="J931" i="4"/>
  <c r="K931" i="4" s="1"/>
  <c r="J932" i="4"/>
  <c r="K932" i="4" s="1"/>
  <c r="J933" i="4"/>
  <c r="K933" i="4" s="1"/>
  <c r="J934" i="4"/>
  <c r="K934" i="4" s="1"/>
  <c r="J935" i="4"/>
  <c r="K935" i="4" s="1"/>
  <c r="J936" i="4"/>
  <c r="K936" i="4" s="1"/>
  <c r="J937" i="4"/>
  <c r="K937" i="4" s="1"/>
  <c r="J938" i="4"/>
  <c r="K938" i="4" s="1"/>
  <c r="J939" i="4"/>
  <c r="K939" i="4" s="1"/>
  <c r="J940" i="4"/>
  <c r="K940" i="4" s="1"/>
  <c r="J941" i="4"/>
  <c r="K941" i="4" s="1"/>
  <c r="J942" i="4"/>
  <c r="K942" i="4" s="1"/>
  <c r="J943" i="4"/>
  <c r="K943" i="4" s="1"/>
  <c r="J944" i="4"/>
  <c r="K944" i="4" s="1"/>
  <c r="J945" i="4"/>
  <c r="K945" i="4" s="1"/>
  <c r="J946" i="4"/>
  <c r="K946" i="4" s="1"/>
  <c r="J947" i="4"/>
  <c r="K947" i="4" s="1"/>
  <c r="J948" i="4"/>
  <c r="K948" i="4" s="1"/>
  <c r="J949" i="4"/>
  <c r="K949" i="4" s="1"/>
  <c r="J950" i="4"/>
  <c r="K950" i="4" s="1"/>
  <c r="J951" i="4"/>
  <c r="K951" i="4" s="1"/>
  <c r="J952" i="4"/>
  <c r="K952" i="4" s="1"/>
  <c r="J953" i="4"/>
  <c r="K953" i="4" s="1"/>
  <c r="J954" i="4"/>
  <c r="K954" i="4" s="1"/>
  <c r="J955" i="4"/>
  <c r="K955" i="4" s="1"/>
  <c r="J956" i="4"/>
  <c r="K956" i="4" s="1"/>
  <c r="J957" i="4"/>
  <c r="K957" i="4" s="1"/>
  <c r="J958" i="4"/>
  <c r="K958" i="4" s="1"/>
  <c r="J959" i="4"/>
  <c r="K959" i="4" s="1"/>
  <c r="J960" i="4"/>
  <c r="K960" i="4" s="1"/>
  <c r="J961" i="4"/>
  <c r="K961" i="4" s="1"/>
  <c r="J962" i="4"/>
  <c r="K962" i="4" s="1"/>
  <c r="J963" i="4"/>
  <c r="K963" i="4" s="1"/>
  <c r="J964" i="4"/>
  <c r="K964" i="4" s="1"/>
  <c r="J965" i="4"/>
  <c r="K965" i="4" s="1"/>
  <c r="J966" i="4"/>
  <c r="K966" i="4" s="1"/>
  <c r="J967" i="4"/>
  <c r="K967" i="4" s="1"/>
  <c r="J968" i="4"/>
  <c r="K968" i="4" s="1"/>
  <c r="J969" i="4"/>
  <c r="K969" i="4" s="1"/>
  <c r="J970" i="4"/>
  <c r="K970" i="4" s="1"/>
  <c r="J971" i="4"/>
  <c r="K971" i="4" s="1"/>
  <c r="J972" i="4"/>
  <c r="K972" i="4" s="1"/>
  <c r="J973" i="4"/>
  <c r="K973" i="4" s="1"/>
  <c r="J974" i="4"/>
  <c r="K974" i="4" s="1"/>
  <c r="J975" i="4"/>
  <c r="K975" i="4" s="1"/>
  <c r="J976" i="4"/>
  <c r="K976" i="4" s="1"/>
  <c r="J977" i="4"/>
  <c r="K977" i="4" s="1"/>
  <c r="J978" i="4"/>
  <c r="K978" i="4" s="1"/>
  <c r="J979" i="4"/>
  <c r="K979" i="4" s="1"/>
  <c r="J980" i="4"/>
  <c r="K980" i="4" s="1"/>
  <c r="J981" i="4"/>
  <c r="K981" i="4" s="1"/>
  <c r="J982" i="4"/>
  <c r="K982" i="4" s="1"/>
  <c r="J983" i="4"/>
  <c r="K983" i="4" s="1"/>
  <c r="J984" i="4"/>
  <c r="K984" i="4" s="1"/>
  <c r="J985" i="4"/>
  <c r="K985" i="4" s="1"/>
  <c r="J986" i="4"/>
  <c r="K986" i="4" s="1"/>
  <c r="J987" i="4"/>
  <c r="K987" i="4" s="1"/>
  <c r="J988" i="4"/>
  <c r="K988" i="4" s="1"/>
  <c r="J989" i="4"/>
  <c r="K989" i="4" s="1"/>
  <c r="J990" i="4"/>
  <c r="K990" i="4" s="1"/>
  <c r="J991" i="4"/>
  <c r="K991" i="4" s="1"/>
  <c r="J992" i="4"/>
  <c r="K992" i="4" s="1"/>
  <c r="J993" i="4"/>
  <c r="K993" i="4" s="1"/>
  <c r="J994" i="4"/>
  <c r="K994" i="4" s="1"/>
  <c r="J995" i="4"/>
  <c r="K995" i="4" s="1"/>
  <c r="J996" i="4"/>
  <c r="K996" i="4" s="1"/>
  <c r="J997" i="4"/>
  <c r="K997" i="4" s="1"/>
  <c r="J998" i="4"/>
  <c r="K998" i="4" s="1"/>
  <c r="J999" i="4"/>
  <c r="K999" i="4" s="1"/>
  <c r="J1000" i="4"/>
  <c r="K1000" i="4" s="1"/>
  <c r="J1001" i="4"/>
  <c r="K1001" i="4" s="1"/>
  <c r="J1002" i="4"/>
  <c r="K1002" i="4" s="1"/>
  <c r="J1003" i="4"/>
  <c r="K1003" i="4" s="1"/>
  <c r="J1004" i="4"/>
  <c r="K1004" i="4" s="1"/>
  <c r="J1005" i="4"/>
  <c r="K1005" i="4" s="1"/>
  <c r="J1006" i="4"/>
  <c r="K1006" i="4" s="1"/>
  <c r="J1007" i="4"/>
  <c r="K1007" i="4" s="1"/>
  <c r="J1008" i="4"/>
  <c r="K1008" i="4" s="1"/>
  <c r="J1009" i="4"/>
  <c r="K1009" i="4" s="1"/>
  <c r="J1010" i="4"/>
  <c r="K1010" i="4" s="1"/>
  <c r="J1011" i="4"/>
  <c r="K1011" i="4" s="1"/>
  <c r="J1012" i="4"/>
  <c r="K1012" i="4" s="1"/>
  <c r="J1013" i="4"/>
  <c r="K1013" i="4" s="1"/>
  <c r="J1014" i="4"/>
  <c r="K1014" i="4" s="1"/>
  <c r="J1015" i="4"/>
  <c r="K1015" i="4" s="1"/>
  <c r="J1016" i="4"/>
  <c r="K1016" i="4" s="1"/>
  <c r="J1017" i="4"/>
  <c r="K1017" i="4" s="1"/>
  <c r="J1018" i="4"/>
  <c r="K1018" i="4" s="1"/>
  <c r="J1019" i="4"/>
  <c r="K1019" i="4" s="1"/>
  <c r="J1020" i="4"/>
  <c r="K1020" i="4" s="1"/>
  <c r="J1021" i="4"/>
  <c r="K1021" i="4" s="1"/>
  <c r="J1022" i="4"/>
  <c r="K1022" i="4" s="1"/>
  <c r="J1023" i="4"/>
  <c r="K1023" i="4" s="1"/>
  <c r="J1024" i="4"/>
  <c r="K1024" i="4" s="1"/>
  <c r="J1025" i="4"/>
  <c r="K1025" i="4" s="1"/>
  <c r="J1026" i="4"/>
  <c r="K1026" i="4" s="1"/>
  <c r="J2" i="4"/>
  <c r="K2" i="4" s="1"/>
  <c r="F3" i="4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  <c r="F577" i="4"/>
  <c r="F578" i="4"/>
  <c r="F579" i="4"/>
  <c r="F580" i="4"/>
  <c r="F581" i="4"/>
  <c r="F582" i="4"/>
  <c r="F583" i="4"/>
  <c r="F584" i="4"/>
  <c r="F585" i="4"/>
  <c r="F586" i="4"/>
  <c r="F587" i="4"/>
  <c r="F588" i="4"/>
  <c r="F589" i="4"/>
  <c r="F590" i="4"/>
  <c r="F591" i="4"/>
  <c r="F592" i="4"/>
  <c r="F593" i="4"/>
  <c r="F594" i="4"/>
  <c r="F595" i="4"/>
  <c r="F596" i="4"/>
  <c r="F597" i="4"/>
  <c r="F598" i="4"/>
  <c r="F599" i="4"/>
  <c r="F600" i="4"/>
  <c r="F601" i="4"/>
  <c r="F602" i="4"/>
  <c r="F603" i="4"/>
  <c r="F604" i="4"/>
  <c r="F605" i="4"/>
  <c r="F606" i="4"/>
  <c r="F607" i="4"/>
  <c r="F608" i="4"/>
  <c r="F609" i="4"/>
  <c r="F610" i="4"/>
  <c r="F611" i="4"/>
  <c r="F612" i="4"/>
  <c r="F613" i="4"/>
  <c r="F614" i="4"/>
  <c r="F615" i="4"/>
  <c r="F616" i="4"/>
  <c r="F617" i="4"/>
  <c r="F618" i="4"/>
  <c r="F619" i="4"/>
  <c r="F620" i="4"/>
  <c r="F621" i="4"/>
  <c r="F622" i="4"/>
  <c r="F623" i="4"/>
  <c r="F624" i="4"/>
  <c r="F625" i="4"/>
  <c r="F626" i="4"/>
  <c r="F627" i="4"/>
  <c r="F628" i="4"/>
  <c r="F629" i="4"/>
  <c r="F630" i="4"/>
  <c r="F631" i="4"/>
  <c r="F632" i="4"/>
  <c r="F633" i="4"/>
  <c r="F634" i="4"/>
  <c r="F635" i="4"/>
  <c r="F636" i="4"/>
  <c r="F637" i="4"/>
  <c r="F638" i="4"/>
  <c r="F639" i="4"/>
  <c r="F640" i="4"/>
  <c r="F641" i="4"/>
  <c r="F642" i="4"/>
  <c r="F643" i="4"/>
  <c r="F644" i="4"/>
  <c r="F645" i="4"/>
  <c r="F646" i="4"/>
  <c r="F647" i="4"/>
  <c r="F648" i="4"/>
  <c r="F649" i="4"/>
  <c r="F650" i="4"/>
  <c r="F651" i="4"/>
  <c r="F652" i="4"/>
  <c r="F653" i="4"/>
  <c r="F654" i="4"/>
  <c r="F655" i="4"/>
  <c r="F656" i="4"/>
  <c r="F657" i="4"/>
  <c r="F658" i="4"/>
  <c r="F659" i="4"/>
  <c r="F660" i="4"/>
  <c r="F661" i="4"/>
  <c r="F662" i="4"/>
  <c r="F663" i="4"/>
  <c r="F664" i="4"/>
  <c r="F665" i="4"/>
  <c r="F666" i="4"/>
  <c r="F667" i="4"/>
  <c r="F668" i="4"/>
  <c r="F669" i="4"/>
  <c r="F670" i="4"/>
  <c r="F671" i="4"/>
  <c r="F672" i="4"/>
  <c r="F673" i="4"/>
  <c r="F674" i="4"/>
  <c r="F675" i="4"/>
  <c r="F676" i="4"/>
  <c r="F677" i="4"/>
  <c r="F678" i="4"/>
  <c r="F679" i="4"/>
  <c r="F680" i="4"/>
  <c r="F681" i="4"/>
  <c r="F682" i="4"/>
  <c r="F683" i="4"/>
  <c r="F684" i="4"/>
  <c r="F685" i="4"/>
  <c r="F686" i="4"/>
  <c r="F687" i="4"/>
  <c r="F688" i="4"/>
  <c r="F689" i="4"/>
  <c r="F690" i="4"/>
  <c r="F691" i="4"/>
  <c r="F692" i="4"/>
  <c r="F693" i="4"/>
  <c r="F694" i="4"/>
  <c r="F695" i="4"/>
  <c r="F696" i="4"/>
  <c r="F697" i="4"/>
  <c r="F698" i="4"/>
  <c r="F699" i="4"/>
  <c r="F700" i="4"/>
  <c r="F701" i="4"/>
  <c r="F702" i="4"/>
  <c r="F703" i="4"/>
  <c r="F704" i="4"/>
  <c r="F705" i="4"/>
  <c r="F706" i="4"/>
  <c r="F707" i="4"/>
  <c r="F708" i="4"/>
  <c r="F709" i="4"/>
  <c r="F710" i="4"/>
  <c r="F711" i="4"/>
  <c r="F712" i="4"/>
  <c r="F713" i="4"/>
  <c r="F714" i="4"/>
  <c r="F715" i="4"/>
  <c r="F716" i="4"/>
  <c r="F717" i="4"/>
  <c r="F718" i="4"/>
  <c r="F719" i="4"/>
  <c r="F720" i="4"/>
  <c r="F721" i="4"/>
  <c r="F722" i="4"/>
  <c r="F723" i="4"/>
  <c r="F724" i="4"/>
  <c r="F725" i="4"/>
  <c r="F726" i="4"/>
  <c r="F727" i="4"/>
  <c r="F728" i="4"/>
  <c r="F729" i="4"/>
  <c r="F730" i="4"/>
  <c r="F731" i="4"/>
  <c r="F732" i="4"/>
  <c r="F733" i="4"/>
  <c r="F734" i="4"/>
  <c r="F735" i="4"/>
  <c r="F736" i="4"/>
  <c r="F737" i="4"/>
  <c r="F738" i="4"/>
  <c r="F739" i="4"/>
  <c r="F740" i="4"/>
  <c r="F741" i="4"/>
  <c r="F742" i="4"/>
  <c r="F743" i="4"/>
  <c r="F744" i="4"/>
  <c r="F745" i="4"/>
  <c r="F746" i="4"/>
  <c r="F747" i="4"/>
  <c r="F748" i="4"/>
  <c r="F749" i="4"/>
  <c r="F750" i="4"/>
  <c r="F751" i="4"/>
  <c r="F752" i="4"/>
  <c r="F753" i="4"/>
  <c r="F754" i="4"/>
  <c r="F755" i="4"/>
  <c r="F756" i="4"/>
  <c r="F757" i="4"/>
  <c r="F758" i="4"/>
  <c r="F759" i="4"/>
  <c r="F760" i="4"/>
  <c r="F761" i="4"/>
  <c r="F762" i="4"/>
  <c r="F763" i="4"/>
  <c r="F764" i="4"/>
  <c r="F765" i="4"/>
  <c r="F766" i="4"/>
  <c r="F767" i="4"/>
  <c r="F768" i="4"/>
  <c r="F769" i="4"/>
  <c r="F770" i="4"/>
  <c r="F771" i="4"/>
  <c r="F772" i="4"/>
  <c r="F773" i="4"/>
  <c r="F774" i="4"/>
  <c r="F775" i="4"/>
  <c r="F776" i="4"/>
  <c r="F777" i="4"/>
  <c r="F778" i="4"/>
  <c r="F779" i="4"/>
  <c r="F780" i="4"/>
  <c r="F781" i="4"/>
  <c r="F782" i="4"/>
  <c r="F783" i="4"/>
  <c r="F784" i="4"/>
  <c r="F785" i="4"/>
  <c r="F786" i="4"/>
  <c r="F787" i="4"/>
  <c r="F788" i="4"/>
  <c r="F789" i="4"/>
  <c r="F790" i="4"/>
  <c r="F791" i="4"/>
  <c r="F792" i="4"/>
  <c r="F793" i="4"/>
  <c r="F794" i="4"/>
  <c r="F795" i="4"/>
  <c r="F796" i="4"/>
  <c r="F797" i="4"/>
  <c r="F798" i="4"/>
  <c r="F799" i="4"/>
  <c r="F800" i="4"/>
  <c r="F801" i="4"/>
  <c r="F802" i="4"/>
  <c r="F803" i="4"/>
  <c r="F804" i="4"/>
  <c r="F805" i="4"/>
  <c r="F806" i="4"/>
  <c r="F807" i="4"/>
  <c r="F808" i="4"/>
  <c r="F809" i="4"/>
  <c r="F810" i="4"/>
  <c r="F811" i="4"/>
  <c r="F812" i="4"/>
  <c r="F813" i="4"/>
  <c r="F814" i="4"/>
  <c r="F815" i="4"/>
  <c r="F816" i="4"/>
  <c r="F817" i="4"/>
  <c r="F818" i="4"/>
  <c r="F819" i="4"/>
  <c r="F820" i="4"/>
  <c r="F821" i="4"/>
  <c r="F822" i="4"/>
  <c r="F823" i="4"/>
  <c r="F824" i="4"/>
  <c r="F825" i="4"/>
  <c r="F826" i="4"/>
  <c r="F827" i="4"/>
  <c r="F828" i="4"/>
  <c r="F829" i="4"/>
  <c r="F830" i="4"/>
  <c r="F831" i="4"/>
  <c r="F832" i="4"/>
  <c r="F833" i="4"/>
  <c r="F834" i="4"/>
  <c r="F835" i="4"/>
  <c r="F836" i="4"/>
  <c r="F837" i="4"/>
  <c r="F838" i="4"/>
  <c r="F839" i="4"/>
  <c r="F840" i="4"/>
  <c r="F841" i="4"/>
  <c r="F842" i="4"/>
  <c r="F843" i="4"/>
  <c r="F844" i="4"/>
  <c r="F845" i="4"/>
  <c r="F846" i="4"/>
  <c r="F847" i="4"/>
  <c r="F848" i="4"/>
  <c r="F849" i="4"/>
  <c r="F850" i="4"/>
  <c r="F851" i="4"/>
  <c r="F852" i="4"/>
  <c r="F853" i="4"/>
  <c r="F854" i="4"/>
  <c r="F855" i="4"/>
  <c r="F856" i="4"/>
  <c r="F857" i="4"/>
  <c r="F858" i="4"/>
  <c r="F859" i="4"/>
  <c r="F860" i="4"/>
  <c r="F861" i="4"/>
  <c r="F862" i="4"/>
  <c r="F863" i="4"/>
  <c r="F864" i="4"/>
  <c r="F865" i="4"/>
  <c r="F866" i="4"/>
  <c r="F867" i="4"/>
  <c r="F868" i="4"/>
  <c r="F869" i="4"/>
  <c r="F870" i="4"/>
  <c r="F871" i="4"/>
  <c r="F872" i="4"/>
  <c r="F873" i="4"/>
  <c r="F874" i="4"/>
  <c r="F875" i="4"/>
  <c r="F876" i="4"/>
  <c r="F877" i="4"/>
  <c r="F878" i="4"/>
  <c r="F879" i="4"/>
  <c r="F880" i="4"/>
  <c r="F881" i="4"/>
  <c r="F882" i="4"/>
  <c r="F883" i="4"/>
  <c r="F884" i="4"/>
  <c r="F885" i="4"/>
  <c r="F886" i="4"/>
  <c r="F887" i="4"/>
  <c r="F888" i="4"/>
  <c r="F889" i="4"/>
  <c r="F890" i="4"/>
  <c r="F891" i="4"/>
  <c r="F892" i="4"/>
  <c r="F893" i="4"/>
  <c r="F894" i="4"/>
  <c r="F895" i="4"/>
  <c r="F896" i="4"/>
  <c r="F897" i="4"/>
  <c r="F898" i="4"/>
  <c r="F899" i="4"/>
  <c r="F900" i="4"/>
  <c r="F901" i="4"/>
  <c r="F902" i="4"/>
  <c r="F903" i="4"/>
  <c r="F904" i="4"/>
  <c r="F905" i="4"/>
  <c r="F906" i="4"/>
  <c r="F907" i="4"/>
  <c r="F908" i="4"/>
  <c r="F909" i="4"/>
  <c r="F910" i="4"/>
  <c r="F911" i="4"/>
  <c r="F912" i="4"/>
  <c r="F913" i="4"/>
  <c r="F914" i="4"/>
  <c r="F915" i="4"/>
  <c r="F916" i="4"/>
  <c r="F917" i="4"/>
  <c r="F918" i="4"/>
  <c r="F919" i="4"/>
  <c r="F920" i="4"/>
  <c r="F921" i="4"/>
  <c r="F922" i="4"/>
  <c r="F923" i="4"/>
  <c r="F924" i="4"/>
  <c r="F925" i="4"/>
  <c r="F926" i="4"/>
  <c r="F927" i="4"/>
  <c r="F928" i="4"/>
  <c r="F929" i="4"/>
  <c r="F930" i="4"/>
  <c r="F931" i="4"/>
  <c r="F932" i="4"/>
  <c r="F933" i="4"/>
  <c r="F934" i="4"/>
  <c r="F935" i="4"/>
  <c r="F936" i="4"/>
  <c r="F937" i="4"/>
  <c r="F938" i="4"/>
  <c r="F939" i="4"/>
  <c r="F940" i="4"/>
  <c r="F941" i="4"/>
  <c r="F942" i="4"/>
  <c r="F943" i="4"/>
  <c r="F944" i="4"/>
  <c r="F945" i="4"/>
  <c r="F946" i="4"/>
  <c r="F947" i="4"/>
  <c r="F948" i="4"/>
  <c r="F949" i="4"/>
  <c r="F950" i="4"/>
  <c r="F951" i="4"/>
  <c r="F952" i="4"/>
  <c r="F953" i="4"/>
  <c r="F954" i="4"/>
  <c r="F955" i="4"/>
  <c r="F956" i="4"/>
  <c r="F957" i="4"/>
  <c r="F958" i="4"/>
  <c r="F959" i="4"/>
  <c r="F960" i="4"/>
  <c r="F961" i="4"/>
  <c r="F962" i="4"/>
  <c r="F963" i="4"/>
  <c r="F964" i="4"/>
  <c r="F965" i="4"/>
  <c r="F966" i="4"/>
  <c r="F967" i="4"/>
  <c r="F968" i="4"/>
  <c r="F969" i="4"/>
  <c r="F970" i="4"/>
  <c r="F971" i="4"/>
  <c r="F972" i="4"/>
  <c r="F973" i="4"/>
  <c r="F974" i="4"/>
  <c r="F975" i="4"/>
  <c r="F976" i="4"/>
  <c r="F977" i="4"/>
  <c r="F978" i="4"/>
  <c r="F979" i="4"/>
  <c r="F980" i="4"/>
  <c r="F981" i="4"/>
  <c r="F982" i="4"/>
  <c r="F983" i="4"/>
  <c r="F984" i="4"/>
  <c r="F985" i="4"/>
  <c r="F986" i="4"/>
  <c r="F987" i="4"/>
  <c r="F988" i="4"/>
  <c r="F989" i="4"/>
  <c r="F990" i="4"/>
  <c r="F991" i="4"/>
  <c r="F992" i="4"/>
  <c r="F993" i="4"/>
  <c r="F994" i="4"/>
  <c r="F995" i="4"/>
  <c r="F996" i="4"/>
  <c r="F997" i="4"/>
  <c r="F998" i="4"/>
  <c r="F999" i="4"/>
  <c r="F1000" i="4"/>
  <c r="F1001" i="4"/>
  <c r="F1002" i="4"/>
  <c r="F1003" i="4"/>
  <c r="F1004" i="4"/>
  <c r="F1005" i="4"/>
  <c r="F1006" i="4"/>
  <c r="F1007" i="4"/>
  <c r="F1008" i="4"/>
  <c r="F1009" i="4"/>
  <c r="F1010" i="4"/>
  <c r="F1011" i="4"/>
  <c r="F1012" i="4"/>
  <c r="F1013" i="4"/>
  <c r="F1014" i="4"/>
  <c r="F1015" i="4"/>
  <c r="F1016" i="4"/>
  <c r="F1017" i="4"/>
  <c r="F2" i="4"/>
  <c r="I1031" i="4"/>
  <c r="I1027" i="4"/>
  <c r="H1027" i="4"/>
  <c r="D17" i="6" l="1"/>
  <c r="C21" i="9" s="1"/>
  <c r="D21" i="6"/>
  <c r="D25" i="6"/>
  <c r="C29" i="9" s="1"/>
  <c r="D29" i="6"/>
  <c r="C33" i="9" s="1"/>
  <c r="F16" i="6"/>
  <c r="E25" i="6"/>
  <c r="E29" i="6"/>
  <c r="E16" i="6"/>
  <c r="E22" i="6"/>
  <c r="E30" i="6"/>
  <c r="E17" i="6"/>
  <c r="E21" i="6"/>
  <c r="F17" i="6"/>
  <c r="F21" i="6"/>
  <c r="F25" i="6"/>
  <c r="F29" i="6"/>
  <c r="D16" i="6"/>
  <c r="C20" i="9" s="1"/>
  <c r="D18" i="6"/>
  <c r="C22" i="9" s="1"/>
  <c r="D22" i="6"/>
  <c r="D26" i="6"/>
  <c r="D30" i="6"/>
  <c r="E18" i="6"/>
  <c r="E26" i="6"/>
  <c r="F18" i="6"/>
  <c r="F22" i="6"/>
  <c r="F26" i="6"/>
  <c r="F30" i="6"/>
  <c r="D19" i="6"/>
  <c r="D23" i="6"/>
  <c r="C27" i="9" s="1"/>
  <c r="D27" i="6"/>
  <c r="D31" i="6"/>
  <c r="C35" i="9" s="1"/>
  <c r="F31" i="6"/>
  <c r="F24" i="6"/>
  <c r="E19" i="6"/>
  <c r="E23" i="6"/>
  <c r="E27" i="6"/>
  <c r="E31" i="6"/>
  <c r="F27" i="6"/>
  <c r="F19" i="6"/>
  <c r="F23" i="6"/>
  <c r="D20" i="6"/>
  <c r="D24" i="6"/>
  <c r="D28" i="6"/>
  <c r="D32" i="6"/>
  <c r="C36" i="9" s="1"/>
  <c r="E20" i="6"/>
  <c r="E24" i="6"/>
  <c r="E28" i="6"/>
  <c r="E32" i="6"/>
  <c r="F20" i="6"/>
  <c r="F28" i="6"/>
  <c r="F32" i="6"/>
  <c r="D7" i="6"/>
  <c r="D11" i="6"/>
  <c r="C13" i="9" s="1"/>
  <c r="AK13" i="9" s="1"/>
  <c r="E7" i="6"/>
  <c r="F7" i="6"/>
  <c r="F11" i="6"/>
  <c r="D4" i="6"/>
  <c r="C6" i="9" s="1"/>
  <c r="AD6" i="9" s="1"/>
  <c r="D8" i="6"/>
  <c r="E4" i="6"/>
  <c r="F4" i="6"/>
  <c r="F8" i="6"/>
  <c r="D3" i="6"/>
  <c r="C5" i="9" s="1"/>
  <c r="E10" i="6"/>
  <c r="E11" i="6"/>
  <c r="D5" i="6"/>
  <c r="C7" i="9" s="1"/>
  <c r="AE7" i="9" s="1"/>
  <c r="D9" i="6"/>
  <c r="F9" i="6"/>
  <c r="F6" i="6"/>
  <c r="E8" i="6"/>
  <c r="E5" i="6"/>
  <c r="E9" i="6"/>
  <c r="F5" i="6"/>
  <c r="E6" i="6"/>
  <c r="F3" i="6"/>
  <c r="D6" i="6"/>
  <c r="D10" i="6"/>
  <c r="F10" i="6"/>
  <c r="E3" i="6"/>
  <c r="C34" i="9"/>
  <c r="K1027" i="4"/>
  <c r="D36" i="5" s="1"/>
  <c r="I1033" i="4"/>
  <c r="C30" i="9" l="1"/>
  <c r="C26" i="9"/>
  <c r="AI26" i="9" s="1"/>
  <c r="C8" i="9"/>
  <c r="AF8" i="9" s="1"/>
  <c r="C10" i="9"/>
  <c r="AH10" i="9" s="1"/>
  <c r="C25" i="9"/>
  <c r="AH25" i="9" s="1"/>
  <c r="C32" i="9"/>
  <c r="AO32" i="9" s="1"/>
  <c r="C31" i="9"/>
  <c r="AN31" i="9" s="1"/>
  <c r="C11" i="9"/>
  <c r="AI11" i="9" s="1"/>
  <c r="C28" i="9"/>
  <c r="AK28" i="9" s="1"/>
  <c r="C24" i="9"/>
  <c r="AG24" i="9" s="1"/>
  <c r="C12" i="9"/>
  <c r="AJ12" i="9" s="1"/>
  <c r="C9" i="9"/>
  <c r="AG9" i="9" s="1"/>
  <c r="AL29" i="9"/>
  <c r="AC20" i="9"/>
  <c r="G19" i="6"/>
  <c r="D23" i="9" s="1"/>
  <c r="H23" i="9" s="1"/>
  <c r="C23" i="9"/>
  <c r="AQ34" i="9"/>
  <c r="AD21" i="9"/>
  <c r="AR35" i="9"/>
  <c r="AE22" i="9"/>
  <c r="AS36" i="9"/>
  <c r="AP33" i="9"/>
  <c r="AJ27" i="9"/>
  <c r="AM30" i="9"/>
  <c r="G27" i="6"/>
  <c r="G10" i="6"/>
  <c r="G26" i="6"/>
  <c r="G30" i="6"/>
  <c r="D34" i="9" s="1"/>
  <c r="H34" i="9" s="1"/>
  <c r="G23" i="6"/>
  <c r="D27" i="9" s="1"/>
  <c r="H27" i="9" s="1"/>
  <c r="G24" i="6"/>
  <c r="G21" i="6"/>
  <c r="E33" i="6"/>
  <c r="G29" i="6"/>
  <c r="D33" i="9" s="1"/>
  <c r="H33" i="9" s="1"/>
  <c r="G18" i="6"/>
  <c r="D22" i="9" s="1"/>
  <c r="H22" i="9" s="1"/>
  <c r="G4" i="6"/>
  <c r="D6" i="9" s="1"/>
  <c r="H6" i="9" s="1"/>
  <c r="G17" i="6"/>
  <c r="D21" i="9" s="1"/>
  <c r="H21" i="9" s="1"/>
  <c r="G25" i="6"/>
  <c r="D29" i="9" s="1"/>
  <c r="H29" i="9" s="1"/>
  <c r="G7" i="6"/>
  <c r="G20" i="6"/>
  <c r="F33" i="6"/>
  <c r="G16" i="6"/>
  <c r="D20" i="9" s="1"/>
  <c r="H20" i="9" s="1"/>
  <c r="G28" i="6"/>
  <c r="D33" i="6"/>
  <c r="G22" i="6"/>
  <c r="G32" i="6"/>
  <c r="D36" i="9" s="1"/>
  <c r="H36" i="9" s="1"/>
  <c r="G31" i="6"/>
  <c r="D35" i="9" s="1"/>
  <c r="H35" i="9" s="1"/>
  <c r="G5" i="6"/>
  <c r="D7" i="9" s="1"/>
  <c r="H7" i="9" s="1"/>
  <c r="G3" i="6"/>
  <c r="D5" i="9" s="1"/>
  <c r="H5" i="9" s="1"/>
  <c r="G9" i="6"/>
  <c r="G8" i="6"/>
  <c r="G6" i="6"/>
  <c r="E12" i="6"/>
  <c r="G11" i="6"/>
  <c r="D13" i="9" s="1"/>
  <c r="H13" i="9" s="1"/>
  <c r="D12" i="6"/>
  <c r="F12" i="6"/>
  <c r="F28" i="9" l="1"/>
  <c r="D11" i="9"/>
  <c r="H11" i="9" s="1"/>
  <c r="F32" i="9"/>
  <c r="D26" i="9"/>
  <c r="H26" i="9" s="1"/>
  <c r="D31" i="9"/>
  <c r="H31" i="9" s="1"/>
  <c r="D6" i="8"/>
  <c r="D7" i="8"/>
  <c r="D30" i="9"/>
  <c r="H30" i="9" s="1"/>
  <c r="D10" i="9"/>
  <c r="H10" i="9" s="1"/>
  <c r="D12" i="9"/>
  <c r="H12" i="9" s="1"/>
  <c r="D25" i="9"/>
  <c r="H25" i="9" s="1"/>
  <c r="D32" i="9"/>
  <c r="H32" i="9" s="1"/>
  <c r="D28" i="9"/>
  <c r="H28" i="9" s="1"/>
  <c r="D9" i="9"/>
  <c r="H9" i="9" s="1"/>
  <c r="F33" i="9"/>
  <c r="F35" i="9"/>
  <c r="F27" i="9"/>
  <c r="F21" i="9"/>
  <c r="F34" i="9"/>
  <c r="F30" i="9"/>
  <c r="F36" i="9"/>
  <c r="F26" i="9"/>
  <c r="F22" i="9"/>
  <c r="F25" i="9"/>
  <c r="F31" i="9"/>
  <c r="F24" i="9"/>
  <c r="C37" i="9"/>
  <c r="F20" i="9"/>
  <c r="F23" i="9"/>
  <c r="AF23" i="9"/>
  <c r="N43" i="9" s="1" a="1"/>
  <c r="I18" i="6"/>
  <c r="C7" i="8"/>
  <c r="I5" i="6"/>
  <c r="C6" i="8"/>
  <c r="D8" i="9"/>
  <c r="H8" i="9" s="1"/>
  <c r="D24" i="9"/>
  <c r="H24" i="9" s="1"/>
  <c r="F29" i="9"/>
  <c r="G12" i="6"/>
  <c r="I11" i="6"/>
  <c r="I28" i="6"/>
  <c r="I6" i="6"/>
  <c r="I17" i="6"/>
  <c r="I9" i="6"/>
  <c r="I29" i="6"/>
  <c r="I19" i="6"/>
  <c r="I21" i="6"/>
  <c r="I10" i="6"/>
  <c r="I8" i="6"/>
  <c r="I31" i="6"/>
  <c r="I4" i="6"/>
  <c r="I20" i="6"/>
  <c r="I30" i="6"/>
  <c r="I32" i="6"/>
  <c r="I26" i="6"/>
  <c r="I7" i="6"/>
  <c r="I3" i="6"/>
  <c r="I25" i="6"/>
  <c r="I22" i="6"/>
  <c r="I27" i="6"/>
  <c r="I16" i="6"/>
  <c r="I24" i="6"/>
  <c r="I23" i="6"/>
  <c r="G33" i="6"/>
  <c r="D8" i="8" l="1"/>
  <c r="N19" i="9" a="1"/>
  <c r="N20" i="9" s="1"/>
  <c r="C8" i="8"/>
  <c r="I33" i="6"/>
  <c r="I12" i="6"/>
  <c r="N43" i="9"/>
  <c r="N45" i="9"/>
  <c r="N44" i="9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F29" i="2"/>
  <c r="G29" i="2"/>
  <c r="H29" i="2"/>
  <c r="F30" i="2"/>
  <c r="G30" i="2"/>
  <c r="H30" i="2"/>
  <c r="F31" i="2"/>
  <c r="G31" i="2"/>
  <c r="H31" i="2"/>
  <c r="F32" i="2"/>
  <c r="G32" i="2"/>
  <c r="H32" i="2"/>
  <c r="F33" i="2"/>
  <c r="G33" i="2"/>
  <c r="H33" i="2"/>
  <c r="F34" i="2"/>
  <c r="G34" i="2"/>
  <c r="H34" i="2"/>
  <c r="F35" i="2"/>
  <c r="G35" i="2"/>
  <c r="H35" i="2"/>
  <c r="F36" i="2"/>
  <c r="G36" i="2"/>
  <c r="H36" i="2"/>
  <c r="F37" i="2"/>
  <c r="G37" i="2"/>
  <c r="H37" i="2"/>
  <c r="F38" i="2"/>
  <c r="G38" i="2"/>
  <c r="H38" i="2"/>
  <c r="F39" i="2"/>
  <c r="G39" i="2"/>
  <c r="H39" i="2"/>
  <c r="F40" i="2"/>
  <c r="G40" i="2"/>
  <c r="H40" i="2"/>
  <c r="F41" i="2"/>
  <c r="G41" i="2"/>
  <c r="H41" i="2"/>
  <c r="F42" i="2"/>
  <c r="G42" i="2"/>
  <c r="H42" i="2"/>
  <c r="F43" i="2"/>
  <c r="G43" i="2"/>
  <c r="H43" i="2"/>
  <c r="F44" i="2"/>
  <c r="G44" i="2"/>
  <c r="H44" i="2"/>
  <c r="F45" i="2"/>
  <c r="G45" i="2"/>
  <c r="H45" i="2"/>
  <c r="F46" i="2"/>
  <c r="G46" i="2"/>
  <c r="H46" i="2"/>
  <c r="F47" i="2"/>
  <c r="G47" i="2"/>
  <c r="H47" i="2"/>
  <c r="F48" i="2"/>
  <c r="G48" i="2"/>
  <c r="H48" i="2"/>
  <c r="F49" i="2"/>
  <c r="G49" i="2"/>
  <c r="H49" i="2"/>
  <c r="F50" i="2"/>
  <c r="G50" i="2"/>
  <c r="H50" i="2"/>
  <c r="F51" i="2"/>
  <c r="G51" i="2"/>
  <c r="H51" i="2"/>
  <c r="F52" i="2"/>
  <c r="G52" i="2"/>
  <c r="H52" i="2"/>
  <c r="F53" i="2"/>
  <c r="G53" i="2"/>
  <c r="H53" i="2"/>
  <c r="F54" i="2"/>
  <c r="G54" i="2"/>
  <c r="H54" i="2"/>
  <c r="F55" i="2"/>
  <c r="G55" i="2"/>
  <c r="H55" i="2"/>
  <c r="F56" i="2"/>
  <c r="G56" i="2"/>
  <c r="H56" i="2"/>
  <c r="F57" i="2"/>
  <c r="G57" i="2"/>
  <c r="H57" i="2"/>
  <c r="F58" i="2"/>
  <c r="G58" i="2"/>
  <c r="H58" i="2"/>
  <c r="F59" i="2"/>
  <c r="G59" i="2"/>
  <c r="H59" i="2"/>
  <c r="F60" i="2"/>
  <c r="G60" i="2"/>
  <c r="H60" i="2"/>
  <c r="F61" i="2"/>
  <c r="G61" i="2"/>
  <c r="H61" i="2"/>
  <c r="F62" i="2"/>
  <c r="G62" i="2"/>
  <c r="H62" i="2"/>
  <c r="F63" i="2"/>
  <c r="G63" i="2"/>
  <c r="H63" i="2"/>
  <c r="F64" i="2"/>
  <c r="G64" i="2"/>
  <c r="H64" i="2"/>
  <c r="F65" i="2"/>
  <c r="G65" i="2"/>
  <c r="H65" i="2"/>
  <c r="F66" i="2"/>
  <c r="G66" i="2"/>
  <c r="H66" i="2"/>
  <c r="F67" i="2"/>
  <c r="G67" i="2"/>
  <c r="H67" i="2"/>
  <c r="F68" i="2"/>
  <c r="G68" i="2"/>
  <c r="H68" i="2"/>
  <c r="F69" i="2"/>
  <c r="G69" i="2"/>
  <c r="H69" i="2"/>
  <c r="F70" i="2"/>
  <c r="G70" i="2"/>
  <c r="H70" i="2"/>
  <c r="F71" i="2"/>
  <c r="G71" i="2"/>
  <c r="H71" i="2"/>
  <c r="F72" i="2"/>
  <c r="G72" i="2"/>
  <c r="H72" i="2"/>
  <c r="F73" i="2"/>
  <c r="G73" i="2"/>
  <c r="H73" i="2"/>
  <c r="F74" i="2"/>
  <c r="G74" i="2"/>
  <c r="H74" i="2"/>
  <c r="F75" i="2"/>
  <c r="G75" i="2"/>
  <c r="H75" i="2"/>
  <c r="F76" i="2"/>
  <c r="G76" i="2"/>
  <c r="H76" i="2"/>
  <c r="F77" i="2"/>
  <c r="G77" i="2"/>
  <c r="H77" i="2"/>
  <c r="F78" i="2"/>
  <c r="G78" i="2"/>
  <c r="H78" i="2"/>
  <c r="F79" i="2"/>
  <c r="G79" i="2"/>
  <c r="H79" i="2"/>
  <c r="F80" i="2"/>
  <c r="G80" i="2"/>
  <c r="H80" i="2"/>
  <c r="F81" i="2"/>
  <c r="G81" i="2"/>
  <c r="H81" i="2"/>
  <c r="F82" i="2"/>
  <c r="G82" i="2"/>
  <c r="H82" i="2"/>
  <c r="F83" i="2"/>
  <c r="G83" i="2"/>
  <c r="H83" i="2"/>
  <c r="F84" i="2"/>
  <c r="G84" i="2"/>
  <c r="H84" i="2"/>
  <c r="F85" i="2"/>
  <c r="G85" i="2"/>
  <c r="H85" i="2"/>
  <c r="F86" i="2"/>
  <c r="G86" i="2"/>
  <c r="H86" i="2"/>
  <c r="F87" i="2"/>
  <c r="G87" i="2"/>
  <c r="H87" i="2"/>
  <c r="F88" i="2"/>
  <c r="G88" i="2"/>
  <c r="H88" i="2"/>
  <c r="F89" i="2"/>
  <c r="G89" i="2"/>
  <c r="H89" i="2"/>
  <c r="F90" i="2"/>
  <c r="G90" i="2"/>
  <c r="H90" i="2"/>
  <c r="F91" i="2"/>
  <c r="G91" i="2"/>
  <c r="H91" i="2"/>
  <c r="F92" i="2"/>
  <c r="G92" i="2"/>
  <c r="H92" i="2"/>
  <c r="F93" i="2"/>
  <c r="G93" i="2"/>
  <c r="H93" i="2"/>
  <c r="F94" i="2"/>
  <c r="G94" i="2"/>
  <c r="H94" i="2"/>
  <c r="F95" i="2"/>
  <c r="G95" i="2"/>
  <c r="H95" i="2"/>
  <c r="F96" i="2"/>
  <c r="G96" i="2"/>
  <c r="H96" i="2"/>
  <c r="F97" i="2"/>
  <c r="G97" i="2"/>
  <c r="H97" i="2"/>
  <c r="F98" i="2"/>
  <c r="G98" i="2"/>
  <c r="H98" i="2"/>
  <c r="F99" i="2"/>
  <c r="G99" i="2"/>
  <c r="H99" i="2"/>
  <c r="F100" i="2"/>
  <c r="G100" i="2"/>
  <c r="H100" i="2"/>
  <c r="F101" i="2"/>
  <c r="G101" i="2"/>
  <c r="H101" i="2"/>
  <c r="F102" i="2"/>
  <c r="G102" i="2"/>
  <c r="H102" i="2"/>
  <c r="F103" i="2"/>
  <c r="G103" i="2"/>
  <c r="H103" i="2"/>
  <c r="F104" i="2"/>
  <c r="G104" i="2"/>
  <c r="H104" i="2"/>
  <c r="F105" i="2"/>
  <c r="G105" i="2"/>
  <c r="H105" i="2"/>
  <c r="F106" i="2"/>
  <c r="G106" i="2"/>
  <c r="H106" i="2"/>
  <c r="F107" i="2"/>
  <c r="G107" i="2"/>
  <c r="H107" i="2"/>
  <c r="F108" i="2"/>
  <c r="G108" i="2"/>
  <c r="H108" i="2"/>
  <c r="F109" i="2"/>
  <c r="G109" i="2"/>
  <c r="H109" i="2"/>
  <c r="F110" i="2"/>
  <c r="G110" i="2"/>
  <c r="H110" i="2"/>
  <c r="F111" i="2"/>
  <c r="G111" i="2"/>
  <c r="H111" i="2"/>
  <c r="F112" i="2"/>
  <c r="G112" i="2"/>
  <c r="H112" i="2"/>
  <c r="F113" i="2"/>
  <c r="G113" i="2"/>
  <c r="H113" i="2"/>
  <c r="F114" i="2"/>
  <c r="G114" i="2"/>
  <c r="H114" i="2"/>
  <c r="F115" i="2"/>
  <c r="G115" i="2"/>
  <c r="H115" i="2"/>
  <c r="F116" i="2"/>
  <c r="G116" i="2"/>
  <c r="H116" i="2"/>
  <c r="F117" i="2"/>
  <c r="G117" i="2"/>
  <c r="H117" i="2"/>
  <c r="F118" i="2"/>
  <c r="G118" i="2"/>
  <c r="H118" i="2"/>
  <c r="F119" i="2"/>
  <c r="G119" i="2"/>
  <c r="H119" i="2"/>
  <c r="F120" i="2"/>
  <c r="G120" i="2"/>
  <c r="H120" i="2"/>
  <c r="F121" i="2"/>
  <c r="G121" i="2"/>
  <c r="H121" i="2"/>
  <c r="F122" i="2"/>
  <c r="G122" i="2"/>
  <c r="H122" i="2"/>
  <c r="F123" i="2"/>
  <c r="G123" i="2"/>
  <c r="H123" i="2"/>
  <c r="F124" i="2"/>
  <c r="G124" i="2"/>
  <c r="H124" i="2"/>
  <c r="F125" i="2"/>
  <c r="G125" i="2"/>
  <c r="H125" i="2"/>
  <c r="F126" i="2"/>
  <c r="G126" i="2"/>
  <c r="H126" i="2"/>
  <c r="F127" i="2"/>
  <c r="G127" i="2"/>
  <c r="H127" i="2"/>
  <c r="F128" i="2"/>
  <c r="G128" i="2"/>
  <c r="H128" i="2"/>
  <c r="F129" i="2"/>
  <c r="G129" i="2"/>
  <c r="H129" i="2"/>
  <c r="F130" i="2"/>
  <c r="G130" i="2"/>
  <c r="H130" i="2"/>
  <c r="F131" i="2"/>
  <c r="G131" i="2"/>
  <c r="H131" i="2"/>
  <c r="G132" i="2"/>
  <c r="H132" i="2"/>
  <c r="F132" i="2"/>
  <c r="D18" i="2"/>
  <c r="D17" i="2" s="1"/>
  <c r="C18" i="2"/>
  <c r="B18" i="2"/>
  <c r="N19" i="9" l="1"/>
  <c r="AA20" i="9" s="1" a="1"/>
  <c r="E7" i="8"/>
  <c r="F7" i="8" s="1"/>
  <c r="G7" i="8" s="1"/>
  <c r="AA44" i="9" a="1"/>
  <c r="D16" i="2"/>
  <c r="B17" i="2"/>
  <c r="C17" i="2"/>
  <c r="AA51" i="9" l="1"/>
  <c r="AA49" i="9"/>
  <c r="AA46" i="9"/>
  <c r="AA60" i="9"/>
  <c r="AA48" i="9"/>
  <c r="AA59" i="9"/>
  <c r="AA54" i="9"/>
  <c r="AA50" i="9"/>
  <c r="AA53" i="9"/>
  <c r="AA47" i="9"/>
  <c r="AA56" i="9"/>
  <c r="AA58" i="9"/>
  <c r="AA57" i="9"/>
  <c r="AA52" i="9"/>
  <c r="AA45" i="9"/>
  <c r="AA44" i="9"/>
  <c r="AA55" i="9"/>
  <c r="AA20" i="9"/>
  <c r="AA33" i="9"/>
  <c r="AA31" i="9"/>
  <c r="AA30" i="9"/>
  <c r="AA23" i="9"/>
  <c r="AA35" i="9"/>
  <c r="AA27" i="9"/>
  <c r="AA24" i="9"/>
  <c r="AA32" i="9"/>
  <c r="AA36" i="9"/>
  <c r="AA28" i="9"/>
  <c r="AA25" i="9"/>
  <c r="AA21" i="9"/>
  <c r="AA26" i="9"/>
  <c r="AA29" i="9"/>
  <c r="AA22" i="9"/>
  <c r="AA34" i="9"/>
  <c r="C16" i="2"/>
  <c r="B16" i="2"/>
  <c r="D15" i="2"/>
  <c r="D14" i="2" l="1"/>
  <c r="B15" i="2"/>
  <c r="C15" i="2"/>
  <c r="B14" i="2" l="1"/>
  <c r="C14" i="2"/>
  <c r="D13" i="2"/>
  <c r="D12" i="2" l="1"/>
  <c r="C13" i="2"/>
  <c r="B13" i="2"/>
  <c r="C12" i="2" l="1"/>
  <c r="B12" i="2"/>
  <c r="D11" i="2"/>
  <c r="D10" i="2" l="1"/>
  <c r="B11" i="2"/>
  <c r="C11" i="2"/>
  <c r="C10" i="2" l="1"/>
  <c r="B10" i="2"/>
  <c r="D9" i="2"/>
  <c r="D8" i="2" l="1"/>
  <c r="B9" i="2"/>
  <c r="C9" i="2"/>
  <c r="C8" i="2" l="1"/>
  <c r="B8" i="2"/>
  <c r="D7" i="2"/>
  <c r="B7" i="2" l="1"/>
  <c r="C7" i="2"/>
  <c r="G1033" i="1" l="1"/>
  <c r="G1031" i="1"/>
  <c r="G1027" i="1" l="1"/>
  <c r="F1027" i="1"/>
  <c r="AC5" i="9" l="1"/>
  <c r="N4" i="9" s="1" a="1"/>
  <c r="F7" i="9"/>
  <c r="F13" i="9"/>
  <c r="F12" i="9"/>
  <c r="C14" i="9"/>
  <c r="F11" i="9"/>
  <c r="F8" i="9"/>
  <c r="F10" i="9"/>
  <c r="F6" i="9"/>
  <c r="F9" i="9"/>
  <c r="F5" i="9"/>
  <c r="N5" i="9" l="1"/>
  <c r="N4" i="9"/>
  <c r="AA5" i="9" l="1" a="1"/>
  <c r="E6" i="8"/>
  <c r="F6" i="8" s="1"/>
  <c r="G6" i="8" l="1"/>
  <c r="F8" i="8"/>
  <c r="G8" i="8" s="1"/>
  <c r="AA13" i="9"/>
  <c r="AA7" i="9"/>
  <c r="AA8" i="9"/>
  <c r="AA9" i="9"/>
  <c r="AA10" i="9"/>
  <c r="AA11" i="9"/>
  <c r="AA12" i="9"/>
  <c r="AA6" i="9"/>
  <c r="AA5" i="9"/>
</calcChain>
</file>

<file path=xl/sharedStrings.xml><?xml version="1.0" encoding="utf-8"?>
<sst xmlns="http://schemas.openxmlformats.org/spreadsheetml/2006/main" count="6996" uniqueCount="110">
  <si>
    <t>Line No.</t>
  </si>
  <si>
    <t>Zero-Intercept</t>
  </si>
  <si>
    <t xml:space="preserve">Plastic - Weighted Linear Regression </t>
  </si>
  <si>
    <t>Steel - Weighted Linear Regression</t>
  </si>
  <si>
    <t>Material</t>
  </si>
  <si>
    <t>Footage</t>
  </si>
  <si>
    <t>Cost 2025</t>
  </si>
  <si>
    <t>Zero-Intercept Unit Cost</t>
  </si>
  <si>
    <t>Customer Component ($)</t>
  </si>
  <si>
    <t>Customer Component (%)</t>
  </si>
  <si>
    <t>Plastic</t>
  </si>
  <si>
    <t>Steel</t>
  </si>
  <si>
    <t>Total</t>
  </si>
  <si>
    <t>Plastic - Weighted Linear Regression</t>
  </si>
  <si>
    <t>Regression Coefficients</t>
  </si>
  <si>
    <t>Y</t>
  </si>
  <si>
    <t>X</t>
  </si>
  <si>
    <r>
      <t>β</t>
    </r>
    <r>
      <rPr>
        <b/>
        <i/>
        <vertAlign val="subscript"/>
        <sz val="11"/>
        <color theme="1"/>
        <rFont val="Calibri"/>
        <family val="2"/>
      </rPr>
      <t>WLS</t>
    </r>
    <r>
      <rPr>
        <b/>
        <sz val="11"/>
        <color theme="1"/>
        <rFont val="Calibri"/>
        <family val="2"/>
      </rPr>
      <t xml:space="preserve"> = (X'WX)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X'Wy</t>
    </r>
  </si>
  <si>
    <t>Diameter (D)</t>
  </si>
  <si>
    <t>Unit Cost</t>
  </si>
  <si>
    <t>Ft. %</t>
  </si>
  <si>
    <t>C</t>
  </si>
  <si>
    <r>
      <t>D</t>
    </r>
    <r>
      <rPr>
        <b/>
        <vertAlign val="superscript"/>
        <sz val="11"/>
        <color theme="1"/>
        <rFont val="Aptos Narrow"/>
        <family val="2"/>
        <scheme val="minor"/>
      </rPr>
      <t>2</t>
    </r>
  </si>
  <si>
    <t>Intercept</t>
  </si>
  <si>
    <t>Fit</t>
  </si>
  <si>
    <r>
      <t>Weights (</t>
    </r>
    <r>
      <rPr>
        <b/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)</t>
    </r>
  </si>
  <si>
    <r>
      <t>D</t>
    </r>
    <r>
      <rPr>
        <vertAlign val="superscript"/>
        <sz val="11"/>
        <color theme="1"/>
        <rFont val="Aptos Narrow"/>
        <family val="2"/>
        <scheme val="minor"/>
      </rPr>
      <t>2</t>
    </r>
  </si>
  <si>
    <t>Steel - Weighted Polynomial Regression</t>
  </si>
  <si>
    <t>Regression Coefficiants</t>
  </si>
  <si>
    <r>
      <t>D</t>
    </r>
    <r>
      <rPr>
        <b/>
        <vertAlign val="superscript"/>
        <sz val="10"/>
        <rFont val="Arial"/>
        <family val="2"/>
      </rPr>
      <t>2</t>
    </r>
  </si>
  <si>
    <r>
      <t>(D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)</t>
    </r>
    <r>
      <rPr>
        <b/>
        <vertAlign val="superscript"/>
        <sz val="10"/>
        <rFont val="Arial"/>
        <family val="2"/>
      </rPr>
      <t>2</t>
    </r>
  </si>
  <si>
    <r>
      <t>(D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  <r>
      <rPr>
        <vertAlign val="superscript"/>
        <sz val="10"/>
        <rFont val="Arial"/>
        <family val="2"/>
      </rPr>
      <t>2</t>
    </r>
  </si>
  <si>
    <t>Diamater (inches)</t>
  </si>
  <si>
    <t>Book Cost</t>
  </si>
  <si>
    <t>Cost (2025 $)</t>
  </si>
  <si>
    <t>Unit Cost (2025 $)</t>
  </si>
  <si>
    <t>% Footage</t>
  </si>
  <si>
    <t>Data Screens</t>
  </si>
  <si>
    <t>Cost &gt;= 0</t>
  </si>
  <si>
    <t>Row Labels</t>
  </si>
  <si>
    <t xml:space="preserve">Sum of  Sum of Ft </t>
  </si>
  <si>
    <t xml:space="preserve">Sum of  Sum of Amt </t>
  </si>
  <si>
    <t>Sum of Cost 2025$</t>
  </si>
  <si>
    <t>Non-Pipe/Other</t>
  </si>
  <si>
    <t>(blank)</t>
  </si>
  <si>
    <t>Grand Total</t>
  </si>
  <si>
    <t>Check</t>
  </si>
  <si>
    <t>Kind</t>
  </si>
  <si>
    <t>Description</t>
  </si>
  <si>
    <t>Size Code</t>
  </si>
  <si>
    <t>Size</t>
  </si>
  <si>
    <t>Size (Formatted)</t>
  </si>
  <si>
    <t>ISY</t>
  </si>
  <si>
    <t xml:space="preserve"> Sum of Ft </t>
  </si>
  <si>
    <t xml:space="preserve"> Sum of Amt </t>
  </si>
  <si>
    <t>HWI</t>
  </si>
  <si>
    <t>Cost 2025$</t>
  </si>
  <si>
    <t>Size Key</t>
  </si>
  <si>
    <t>STEEL</t>
  </si>
  <si>
    <t>003</t>
  </si>
  <si>
    <t>3/4"</t>
  </si>
  <si>
    <t>1"</t>
  </si>
  <si>
    <t>1-1/8"</t>
  </si>
  <si>
    <t>1-1/2"</t>
  </si>
  <si>
    <t>010</t>
  </si>
  <si>
    <t>2"</t>
  </si>
  <si>
    <t>3"</t>
  </si>
  <si>
    <t>4"</t>
  </si>
  <si>
    <t>5"</t>
  </si>
  <si>
    <t>6"</t>
  </si>
  <si>
    <t>7"</t>
  </si>
  <si>
    <t>8"</t>
  </si>
  <si>
    <t>10"</t>
  </si>
  <si>
    <t>12"</t>
  </si>
  <si>
    <t>14"</t>
  </si>
  <si>
    <t>16"</t>
  </si>
  <si>
    <t>20"</t>
  </si>
  <si>
    <t>24"</t>
  </si>
  <si>
    <t>1-1/4"</t>
  </si>
  <si>
    <t>011</t>
  </si>
  <si>
    <t>015</t>
  </si>
  <si>
    <t>020</t>
  </si>
  <si>
    <t>030</t>
  </si>
  <si>
    <t>040</t>
  </si>
  <si>
    <t>060</t>
  </si>
  <si>
    <t>070</t>
  </si>
  <si>
    <t>080</t>
  </si>
  <si>
    <t>PLASTIC</t>
  </si>
  <si>
    <t>012</t>
  </si>
  <si>
    <t>,PIPE - OTHER</t>
  </si>
  <si>
    <t>,</t>
  </si>
  <si>
    <t>,NON-PIPE - CASING</t>
  </si>
  <si>
    <t>,NON-PIPE - CIAC</t>
  </si>
  <si>
    <t>,NON-PIPE - ANODE</t>
  </si>
  <si>
    <t>,NON-PIPE - INSTALLATION CPLN</t>
  </si>
  <si>
    <t>,NON-PIPE - SHUT OFF VALVE</t>
  </si>
  <si>
    <t>,NON-PIPE - TRESTLE</t>
  </si>
  <si>
    <t>,NON-PIPE - VALVE</t>
  </si>
  <si>
    <t>,ACCOUNT 106 IN SERVICE NOT YET CLASSIFIED</t>
  </si>
  <si>
    <t>_x001A_</t>
  </si>
  <si>
    <t xml:space="preserve">Handy Whitman Index </t>
  </si>
  <si>
    <t>(South Atlantic Region)</t>
  </si>
  <si>
    <t>Index Value (1973 = 100)</t>
  </si>
  <si>
    <t>Index Value (2025 = 1.0000)</t>
  </si>
  <si>
    <t>Year</t>
  </si>
  <si>
    <t xml:space="preserve">   Mains, Cast Iron</t>
  </si>
  <si>
    <t xml:space="preserve">   Mains, Steel</t>
  </si>
  <si>
    <t xml:space="preserve">   Mains, Plastic</t>
  </si>
  <si>
    <t>Cast Iron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</si>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</sst>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0"/>
    <numFmt numFmtId="166" formatCode="0.0000"/>
    <numFmt numFmtId="167" formatCode="_(* #,##0.0000_);_(* \(#,##0.0000\);_(* &quot;-&quot;??_);_(@_)"/>
    <numFmt numFmtId="168" formatCode="[$-409]mmm\-yy;@"/>
    <numFmt numFmtId="169" formatCode="_(&quot;$&quot;* #,##0_);_(&quot;$&quot;* \(#,##0\);_(&quot;$&quot;* &quot;-&quot;??_);_(@_)"/>
    <numFmt numFmtId="170" formatCode="&quot;$&quot;#,##0.00"/>
    <numFmt numFmtId="171" formatCode="0.000"/>
    <numFmt numFmtId="172" formatCode="0.000000"/>
    <numFmt numFmtId="173" formatCode="0.0%"/>
  </numFmts>
  <fonts count="3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 val="singleAccounting"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vertAlign val="sub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147">
    <xf numFmtId="0" fontId="0" fillId="0" borderId="0" xfId="0"/>
    <xf numFmtId="0" fontId="0" fillId="0" borderId="0" xfId="0" quotePrefix="1"/>
    <xf numFmtId="43" fontId="0" fillId="0" borderId="0" xfId="1" applyFont="1"/>
    <xf numFmtId="43" fontId="18" fillId="0" borderId="0" xfId="1" applyFont="1"/>
    <xf numFmtId="43" fontId="0" fillId="0" borderId="0" xfId="0" applyNumberFormat="1"/>
    <xf numFmtId="0" fontId="19" fillId="0" borderId="0" xfId="0" applyFont="1" applyAlignment="1">
      <alignment horizontal="center"/>
    </xf>
    <xf numFmtId="43" fontId="19" fillId="0" borderId="0" xfId="1" applyFont="1" applyAlignment="1">
      <alignment horizontal="center"/>
    </xf>
    <xf numFmtId="0" fontId="21" fillId="0" borderId="0" xfId="45" applyFont="1"/>
    <xf numFmtId="0" fontId="22" fillId="0" borderId="0" xfId="45" applyFont="1"/>
    <xf numFmtId="164" fontId="21" fillId="0" borderId="0" xfId="46" applyNumberFormat="1" applyFont="1" applyAlignment="1">
      <alignment horizontal="right"/>
    </xf>
    <xf numFmtId="165" fontId="21" fillId="0" borderId="0" xfId="45" applyNumberFormat="1" applyFont="1"/>
    <xf numFmtId="166" fontId="21" fillId="0" borderId="0" xfId="45" applyNumberFormat="1" applyFont="1"/>
    <xf numFmtId="167" fontId="21" fillId="0" borderId="0" xfId="1" applyNumberFormat="1" applyFont="1"/>
    <xf numFmtId="3" fontId="21" fillId="0" borderId="0" xfId="45" applyNumberFormat="1" applyFont="1" applyAlignment="1">
      <alignment horizontal="right"/>
    </xf>
    <xf numFmtId="164" fontId="21" fillId="0" borderId="0" xfId="1" applyNumberFormat="1" applyFont="1"/>
    <xf numFmtId="4" fontId="21" fillId="0" borderId="0" xfId="45" applyNumberFormat="1" applyFont="1"/>
    <xf numFmtId="164" fontId="21" fillId="33" borderId="0" xfId="1" applyNumberFormat="1" applyFont="1" applyFill="1"/>
    <xf numFmtId="168" fontId="21" fillId="33" borderId="0" xfId="45" applyNumberFormat="1" applyFont="1" applyFill="1" applyAlignment="1">
      <alignment horizontal="right"/>
    </xf>
    <xf numFmtId="0" fontId="0" fillId="0" borderId="0" xfId="1" applyNumberFormat="1" applyFont="1"/>
    <xf numFmtId="0" fontId="0" fillId="0" borderId="13" xfId="0" applyBorder="1"/>
    <xf numFmtId="0" fontId="0" fillId="0" borderId="10" xfId="0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19" fillId="34" borderId="0" xfId="0" applyFont="1" applyFill="1" applyAlignment="1">
      <alignment horizontal="center"/>
    </xf>
    <xf numFmtId="43" fontId="19" fillId="34" borderId="0" xfId="1" applyFont="1" applyFill="1" applyAlignment="1">
      <alignment horizontal="center"/>
    </xf>
    <xf numFmtId="164" fontId="0" fillId="0" borderId="0" xfId="1" applyNumberFormat="1" applyFont="1"/>
    <xf numFmtId="169" fontId="0" fillId="0" borderId="0" xfId="43" applyNumberFormat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0" fontId="23" fillId="0" borderId="0" xfId="0" applyFont="1"/>
    <xf numFmtId="170" fontId="24" fillId="35" borderId="0" xfId="43" applyNumberFormat="1" applyFont="1" applyFill="1" applyAlignment="1">
      <alignment horizontal="center" wrapText="1"/>
    </xf>
    <xf numFmtId="170" fontId="24" fillId="35" borderId="14" xfId="43" applyNumberFormat="1" applyFont="1" applyFill="1" applyBorder="1" applyAlignment="1">
      <alignment horizontal="center" wrapText="1"/>
    </xf>
    <xf numFmtId="170" fontId="24" fillId="35" borderId="0" xfId="43" applyNumberFormat="1" applyFont="1" applyFill="1" applyBorder="1" applyAlignment="1">
      <alignment horizontal="center" wrapText="1"/>
    </xf>
    <xf numFmtId="0" fontId="1" fillId="0" borderId="0" xfId="0" applyFont="1"/>
    <xf numFmtId="0" fontId="25" fillId="0" borderId="0" xfId="0" applyFont="1"/>
    <xf numFmtId="164" fontId="23" fillId="0" borderId="14" xfId="1" applyNumberFormat="1" applyFont="1" applyFill="1" applyBorder="1"/>
    <xf numFmtId="44" fontId="25" fillId="0" borderId="0" xfId="43" applyFont="1" applyFill="1" applyBorder="1"/>
    <xf numFmtId="10" fontId="0" fillId="0" borderId="0" xfId="44" applyNumberFormat="1" applyFont="1"/>
    <xf numFmtId="164" fontId="23" fillId="0" borderId="14" xfId="1" applyNumberFormat="1" applyFont="1" applyBorder="1"/>
    <xf numFmtId="0" fontId="25" fillId="0" borderId="0" xfId="0" applyFont="1" applyAlignment="1">
      <alignment horizontal="center"/>
    </xf>
    <xf numFmtId="10" fontId="1" fillId="0" borderId="0" xfId="44" applyNumberFormat="1" applyFont="1" applyFill="1"/>
    <xf numFmtId="164" fontId="23" fillId="0" borderId="0" xfId="1" applyNumberFormat="1" applyFont="1" applyFill="1" applyBorder="1"/>
    <xf numFmtId="10" fontId="1" fillId="0" borderId="0" xfId="44" applyNumberFormat="1" applyFont="1" applyFill="1" applyBorder="1"/>
    <xf numFmtId="0" fontId="25" fillId="0" borderId="16" xfId="0" applyFont="1" applyBorder="1"/>
    <xf numFmtId="0" fontId="26" fillId="0" borderId="16" xfId="0" applyFont="1" applyBorder="1"/>
    <xf numFmtId="164" fontId="24" fillId="0" borderId="15" xfId="1" applyNumberFormat="1" applyFont="1" applyBorder="1"/>
    <xf numFmtId="164" fontId="24" fillId="0" borderId="16" xfId="1" applyNumberFormat="1" applyFont="1" applyBorder="1"/>
    <xf numFmtId="44" fontId="26" fillId="0" borderId="16" xfId="43" applyFont="1" applyBorder="1"/>
    <xf numFmtId="0" fontId="23" fillId="0" borderId="16" xfId="0" applyFont="1" applyBorder="1"/>
    <xf numFmtId="0" fontId="16" fillId="0" borderId="15" xfId="45" applyFont="1" applyBorder="1"/>
    <xf numFmtId="0" fontId="20" fillId="0" borderId="16" xfId="45" applyBorder="1"/>
    <xf numFmtId="0" fontId="20" fillId="0" borderId="17" xfId="45" applyBorder="1"/>
    <xf numFmtId="0" fontId="20" fillId="0" borderId="0" xfId="45"/>
    <xf numFmtId="0" fontId="20" fillId="0" borderId="14" xfId="45" applyBorder="1" applyAlignment="1">
      <alignment horizontal="left" indent="2"/>
    </xf>
    <xf numFmtId="0" fontId="20" fillId="0" borderId="18" xfId="45" applyBorder="1"/>
    <xf numFmtId="0" fontId="16" fillId="35" borderId="14" xfId="45" applyFont="1" applyFill="1" applyBorder="1" applyAlignment="1">
      <alignment horizontal="center" wrapText="1"/>
    </xf>
    <xf numFmtId="0" fontId="16" fillId="35" borderId="0" xfId="45" applyFont="1" applyFill="1" applyAlignment="1">
      <alignment horizontal="center" wrapText="1"/>
    </xf>
    <xf numFmtId="0" fontId="16" fillId="35" borderId="18" xfId="45" applyFont="1" applyFill="1" applyBorder="1" applyAlignment="1">
      <alignment horizontal="center" wrapText="1"/>
    </xf>
    <xf numFmtId="0" fontId="20" fillId="0" borderId="14" xfId="45" applyBorder="1"/>
    <xf numFmtId="164" fontId="0" fillId="0" borderId="0" xfId="47" applyNumberFormat="1" applyFont="1" applyBorder="1"/>
    <xf numFmtId="169" fontId="0" fillId="0" borderId="0" xfId="48" applyNumberFormat="1" applyFont="1" applyBorder="1"/>
    <xf numFmtId="44" fontId="0" fillId="0" borderId="0" xfId="48" applyFont="1" applyBorder="1"/>
    <xf numFmtId="9" fontId="0" fillId="0" borderId="18" xfId="49" applyFont="1" applyBorder="1"/>
    <xf numFmtId="0" fontId="20" fillId="0" borderId="19" xfId="45" applyBorder="1"/>
    <xf numFmtId="164" fontId="0" fillId="0" borderId="20" xfId="47" applyNumberFormat="1" applyFont="1" applyBorder="1"/>
    <xf numFmtId="169" fontId="0" fillId="0" borderId="20" xfId="48" applyNumberFormat="1" applyFont="1" applyBorder="1"/>
    <xf numFmtId="44" fontId="0" fillId="0" borderId="20" xfId="48" applyFont="1" applyBorder="1"/>
    <xf numFmtId="9" fontId="0" fillId="0" borderId="21" xfId="49" applyFont="1" applyBorder="1"/>
    <xf numFmtId="0" fontId="16" fillId="0" borderId="19" xfId="45" applyFont="1" applyBorder="1"/>
    <xf numFmtId="164" fontId="16" fillId="0" borderId="20" xfId="45" applyNumberFormat="1" applyFont="1" applyBorder="1"/>
    <xf numFmtId="169" fontId="16" fillId="0" borderId="20" xfId="48" applyNumberFormat="1" applyFont="1" applyBorder="1"/>
    <xf numFmtId="0" fontId="16" fillId="0" borderId="13" xfId="45" applyFont="1" applyBorder="1" applyAlignment="1">
      <alignment horizontal="center"/>
    </xf>
    <xf numFmtId="0" fontId="16" fillId="0" borderId="10" xfId="45" applyFont="1" applyBorder="1" applyAlignment="1">
      <alignment horizontal="center"/>
    </xf>
    <xf numFmtId="0" fontId="20" fillId="0" borderId="0" xfId="45" applyAlignment="1">
      <alignment horizontal="center"/>
    </xf>
    <xf numFmtId="0" fontId="20" fillId="0" borderId="22" xfId="45" applyBorder="1" applyAlignment="1">
      <alignment horizontal="center"/>
    </xf>
    <xf numFmtId="0" fontId="16" fillId="0" borderId="14" xfId="45" applyFont="1" applyBorder="1" applyAlignment="1">
      <alignment horizontal="center"/>
    </xf>
    <xf numFmtId="0" fontId="16" fillId="0" borderId="18" xfId="45" applyFont="1" applyBorder="1" applyAlignment="1">
      <alignment horizontal="center" vertical="center"/>
    </xf>
    <xf numFmtId="0" fontId="23" fillId="36" borderId="14" xfId="45" applyFont="1" applyFill="1" applyBorder="1" applyAlignment="1">
      <alignment horizontal="center"/>
    </xf>
    <xf numFmtId="171" fontId="23" fillId="36" borderId="18" xfId="45" applyNumberFormat="1" applyFont="1" applyFill="1" applyBorder="1"/>
    <xf numFmtId="171" fontId="23" fillId="0" borderId="21" xfId="45" applyNumberFormat="1" applyFont="1" applyBorder="1"/>
    <xf numFmtId="0" fontId="16" fillId="0" borderId="23" xfId="45" applyFont="1" applyBorder="1" applyAlignment="1">
      <alignment horizontal="center"/>
    </xf>
    <xf numFmtId="0" fontId="20" fillId="0" borderId="10" xfId="45" applyBorder="1"/>
    <xf numFmtId="0" fontId="20" fillId="0" borderId="11" xfId="45" applyBorder="1"/>
    <xf numFmtId="0" fontId="20" fillId="0" borderId="12" xfId="45" applyBorder="1"/>
    <xf numFmtId="164" fontId="0" fillId="0" borderId="0" xfId="47" applyNumberFormat="1" applyFont="1"/>
    <xf numFmtId="44" fontId="20" fillId="0" borderId="0" xfId="45" applyNumberFormat="1"/>
    <xf numFmtId="10" fontId="0" fillId="0" borderId="0" xfId="49" applyNumberFormat="1" applyFont="1"/>
    <xf numFmtId="44" fontId="20" fillId="0" borderId="23" xfId="45" applyNumberFormat="1" applyBorder="1"/>
    <xf numFmtId="0" fontId="20" fillId="0" borderId="15" xfId="45" applyBorder="1"/>
    <xf numFmtId="43" fontId="0" fillId="0" borderId="17" xfId="47" applyFont="1" applyBorder="1"/>
    <xf numFmtId="0" fontId="20" fillId="0" borderId="19" xfId="45" applyBorder="1" applyAlignment="1">
      <alignment horizontal="center" vertical="center"/>
    </xf>
    <xf numFmtId="44" fontId="0" fillId="0" borderId="23" xfId="48" applyFont="1" applyBorder="1"/>
    <xf numFmtId="44" fontId="0" fillId="0" borderId="22" xfId="48" applyFont="1" applyBorder="1"/>
    <xf numFmtId="44" fontId="0" fillId="0" borderId="24" xfId="48" applyFont="1" applyBorder="1"/>
    <xf numFmtId="164" fontId="20" fillId="0" borderId="14" xfId="45" applyNumberFormat="1" applyBorder="1"/>
    <xf numFmtId="44" fontId="20" fillId="0" borderId="22" xfId="45" applyNumberFormat="1" applyBorder="1"/>
    <xf numFmtId="43" fontId="0" fillId="0" borderId="18" xfId="47" applyFont="1" applyBorder="1"/>
    <xf numFmtId="164" fontId="20" fillId="0" borderId="0" xfId="45" applyNumberFormat="1"/>
    <xf numFmtId="44" fontId="20" fillId="0" borderId="24" xfId="45" applyNumberFormat="1" applyBorder="1"/>
    <xf numFmtId="43" fontId="0" fillId="0" borderId="21" xfId="47" applyFont="1" applyBorder="1"/>
    <xf numFmtId="0" fontId="20" fillId="0" borderId="20" xfId="45" applyBorder="1"/>
    <xf numFmtId="164" fontId="20" fillId="0" borderId="21" xfId="45" applyNumberFormat="1" applyBorder="1"/>
    <xf numFmtId="164" fontId="31" fillId="0" borderId="0" xfId="47" applyNumberFormat="1" applyFont="1"/>
    <xf numFmtId="0" fontId="20" fillId="0" borderId="24" xfId="45" applyBorder="1" applyAlignment="1">
      <alignment horizontal="center"/>
    </xf>
    <xf numFmtId="0" fontId="16" fillId="0" borderId="12" xfId="45" applyFont="1" applyBorder="1" applyAlignment="1">
      <alignment horizontal="center" vertical="center"/>
    </xf>
    <xf numFmtId="2" fontId="23" fillId="36" borderId="18" xfId="45" applyNumberFormat="1" applyFont="1" applyFill="1" applyBorder="1"/>
    <xf numFmtId="2" fontId="23" fillId="0" borderId="21" xfId="45" applyNumberFormat="1" applyFont="1" applyBorder="1"/>
    <xf numFmtId="0" fontId="20" fillId="0" borderId="21" xfId="45" applyBorder="1"/>
    <xf numFmtId="164" fontId="31" fillId="0" borderId="0" xfId="45" applyNumberFormat="1" applyFont="1"/>
    <xf numFmtId="0" fontId="16" fillId="0" borderId="11" xfId="45" applyFont="1" applyBorder="1" applyAlignment="1">
      <alignment horizontal="center" vertical="center"/>
    </xf>
    <xf numFmtId="0" fontId="23" fillId="36" borderId="15" xfId="45" applyFont="1" applyFill="1" applyBorder="1" applyAlignment="1">
      <alignment horizontal="center"/>
    </xf>
    <xf numFmtId="172" fontId="23" fillId="36" borderId="17" xfId="45" applyNumberFormat="1" applyFont="1" applyFill="1" applyBorder="1"/>
    <xf numFmtId="172" fontId="23" fillId="0" borderId="18" xfId="45" applyNumberFormat="1" applyFont="1" applyBorder="1"/>
    <xf numFmtId="172" fontId="23" fillId="0" borderId="21" xfId="45" applyNumberFormat="1" applyFont="1" applyBorder="1"/>
    <xf numFmtId="43" fontId="0" fillId="0" borderId="0" xfId="47" applyFont="1" applyBorder="1"/>
    <xf numFmtId="0" fontId="20" fillId="0" borderId="14" xfId="45" applyBorder="1" applyAlignment="1">
      <alignment horizontal="center" vertical="center"/>
    </xf>
    <xf numFmtId="167" fontId="0" fillId="0" borderId="0" xfId="47" applyNumberFormat="1" applyFont="1" applyBorder="1"/>
    <xf numFmtId="167" fontId="0" fillId="0" borderId="18" xfId="47" applyNumberFormat="1" applyFont="1" applyBorder="1"/>
    <xf numFmtId="0" fontId="1" fillId="0" borderId="19" xfId="45" applyFont="1" applyBorder="1" applyAlignment="1">
      <alignment horizontal="center" vertical="center"/>
    </xf>
    <xf numFmtId="164" fontId="0" fillId="0" borderId="18" xfId="47" applyNumberFormat="1" applyFont="1" applyBorder="1"/>
    <xf numFmtId="164" fontId="0" fillId="0" borderId="21" xfId="47" applyNumberFormat="1" applyFont="1" applyBorder="1"/>
    <xf numFmtId="10" fontId="0" fillId="0" borderId="0" xfId="49" applyNumberFormat="1" applyFont="1" applyFill="1"/>
    <xf numFmtId="164" fontId="32" fillId="0" borderId="0" xfId="47" applyNumberFormat="1" applyFont="1" applyBorder="1"/>
    <xf numFmtId="43" fontId="0" fillId="0" borderId="16" xfId="47" applyFont="1" applyBorder="1"/>
    <xf numFmtId="0" fontId="1" fillId="0" borderId="0" xfId="50" applyAlignment="1">
      <alignment horizontal="center"/>
    </xf>
    <xf numFmtId="10" fontId="16" fillId="0" borderId="16" xfId="0" applyNumberFormat="1" applyFont="1" applyBorder="1"/>
    <xf numFmtId="0" fontId="0" fillId="0" borderId="0" xfId="0" applyAlignment="1">
      <alignment horizontal="center"/>
    </xf>
    <xf numFmtId="0" fontId="16" fillId="0" borderId="23" xfId="0" applyFont="1" applyBorder="1"/>
    <xf numFmtId="0" fontId="0" fillId="0" borderId="24" xfId="0" applyBorder="1" applyAlignment="1">
      <alignment horizontal="left" indent="1"/>
    </xf>
    <xf numFmtId="173" fontId="0" fillId="0" borderId="0" xfId="44" applyNumberFormat="1" applyFont="1"/>
    <xf numFmtId="10" fontId="16" fillId="0" borderId="21" xfId="49" applyNumberFormat="1" applyFont="1" applyBorder="1"/>
    <xf numFmtId="0" fontId="16" fillId="0" borderId="0" xfId="45" applyFont="1" applyAlignment="1">
      <alignment horizontal="left"/>
    </xf>
    <xf numFmtId="0" fontId="31" fillId="0" borderId="10" xfId="45" applyFont="1" applyBorder="1" applyAlignment="1">
      <alignment horizontal="center"/>
    </xf>
    <xf numFmtId="0" fontId="31" fillId="0" borderId="11" xfId="45" applyFont="1" applyBorder="1" applyAlignment="1">
      <alignment horizontal="center"/>
    </xf>
    <xf numFmtId="0" fontId="31" fillId="0" borderId="12" xfId="45" applyFont="1" applyBorder="1" applyAlignment="1">
      <alignment horizontal="center"/>
    </xf>
    <xf numFmtId="0" fontId="24" fillId="0" borderId="15" xfId="45" applyFont="1" applyBorder="1" applyAlignment="1">
      <alignment horizontal="center"/>
    </xf>
    <xf numFmtId="0" fontId="24" fillId="0" borderId="17" xfId="45" applyFont="1" applyBorder="1" applyAlignment="1">
      <alignment horizontal="center"/>
    </xf>
    <xf numFmtId="0" fontId="16" fillId="0" borderId="10" xfId="45" applyFont="1" applyBorder="1" applyAlignment="1">
      <alignment horizontal="center"/>
    </xf>
    <xf numFmtId="0" fontId="16" fillId="0" borderId="12" xfId="45" applyFont="1" applyBorder="1" applyAlignment="1">
      <alignment horizontal="center"/>
    </xf>
    <xf numFmtId="0" fontId="24" fillId="0" borderId="10" xfId="45" applyFont="1" applyBorder="1" applyAlignment="1">
      <alignment horizontal="center"/>
    </xf>
    <xf numFmtId="0" fontId="24" fillId="0" borderId="12" xfId="45" applyFont="1" applyBorder="1" applyAlignment="1">
      <alignment horizontal="center"/>
    </xf>
    <xf numFmtId="164" fontId="24" fillId="0" borderId="14" xfId="1" applyNumberFormat="1" applyFont="1" applyBorder="1" applyAlignment="1">
      <alignment horizontal="center"/>
    </xf>
    <xf numFmtId="164" fontId="24" fillId="0" borderId="0" xfId="1" applyNumberFormat="1" applyFont="1" applyBorder="1" applyAlignment="1">
      <alignment horizontal="center"/>
    </xf>
    <xf numFmtId="0" fontId="21" fillId="0" borderId="10" xfId="45" applyFont="1" applyBorder="1" applyAlignment="1">
      <alignment horizontal="center"/>
    </xf>
    <xf numFmtId="0" fontId="21" fillId="0" borderId="11" xfId="45" applyFont="1" applyBorder="1" applyAlignment="1">
      <alignment horizontal="center"/>
    </xf>
    <xf numFmtId="0" fontId="21" fillId="0" borderId="12" xfId="45" applyFont="1" applyBorder="1" applyAlignment="1">
      <alignment horizontal="center"/>
    </xf>
  </cellXfs>
  <cellStyles count="5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7" xr:uid="{D9C47F78-D143-48B6-92A8-6C9469A3B1B9}"/>
    <cellStyle name="Comma 3" xfId="52" xr:uid="{F5DD20BC-EDC9-4A81-92BA-AB00F52CBC11}"/>
    <cellStyle name="Comma 4" xfId="46" xr:uid="{B16C904C-7237-48C2-B656-3C4FC8329EAD}"/>
    <cellStyle name="Currency" xfId="43" builtinId="4"/>
    <cellStyle name="Currency 2" xfId="48" xr:uid="{B8757046-DEFF-4B90-A209-8525468C0345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 2" xfId="45" xr:uid="{A73FA5AA-BA2F-4174-B867-58A215D6DFE9}"/>
    <cellStyle name="Normal 3" xfId="50" xr:uid="{D6DD9750-5F22-4182-BDC7-418AF9E1A7B7}"/>
    <cellStyle name="Note" xfId="16" builtinId="10" customBuiltin="1"/>
    <cellStyle name="Output" xfId="11" builtinId="21" customBuiltin="1"/>
    <cellStyle name="Percent" xfId="44" builtinId="5"/>
    <cellStyle name="Percent 2" xfId="49" xr:uid="{ADDDEB03-B485-4EDB-97EE-7FC1FEB5C59F}"/>
    <cellStyle name="Percent 3" xfId="51" xr:uid="{D85E6DFD-72D1-49AC-B923-237A28906E24}"/>
    <cellStyle name="Title" xfId="2" builtinId="15" customBuiltin="1"/>
    <cellStyle name="Total" xfId="18" builtinId="25" customBuiltin="1"/>
    <cellStyle name="Warning Text" xfId="15" builtinId="11" customBuiltin="1"/>
  </cellStyles>
  <dxfs count="4"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  <dxf>
      <numFmt numFmtId="164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Zero-Intercept - Plastic</a:t>
            </a:r>
          </a:p>
          <a:p>
            <a:pPr>
              <a:defRPr b="1"/>
            </a:pPr>
            <a:r>
              <a:rPr lang="en-US" sz="1200" b="1"/>
              <a:t>Weighted</a:t>
            </a:r>
            <a:r>
              <a:rPr lang="en-US" sz="1200" b="1" baseline="0"/>
              <a:t> Linear Regression</a:t>
            </a:r>
          </a:p>
        </c:rich>
      </c:tx>
      <c:layout>
        <c:manualLayout>
          <c:xMode val="edge"/>
          <c:yMode val="edge"/>
          <c:x val="0.3350148529621606"/>
          <c:y val="1.56289235528681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38364092501056"/>
          <c:y val="0.23028450767324249"/>
          <c:w val="0.81064407958468909"/>
          <c:h val="0.58861259166619539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3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F00-49C9-88DD-D2E98565B04E}"/>
              </c:ext>
            </c:extLst>
          </c:dPt>
          <c:dPt>
            <c:idx val="4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F00-49C9-88DD-D2E98565B04E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F00-49C9-88DD-D2E98565B04E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F00-49C9-88DD-D2E98565B04E}"/>
              </c:ext>
            </c:extLst>
          </c:dPt>
          <c:xVal>
            <c:numRef>
              <c:f>'Zero-Intercept Regressions'!$K$5:$K$13</c:f>
              <c:numCache>
                <c:formatCode>_(* #,##0.00_);_(* \(#,##0.00\);_(* "-"??_);_(@_)</c:formatCode>
                <c:ptCount val="9"/>
                <c:pt idx="0">
                  <c:v>1</c:v>
                </c:pt>
                <c:pt idx="1">
                  <c:v>1.5625</c:v>
                </c:pt>
                <c:pt idx="2">
                  <c:v>2.25</c:v>
                </c:pt>
                <c:pt idx="3">
                  <c:v>4</c:v>
                </c:pt>
                <c:pt idx="4">
                  <c:v>9</c:v>
                </c:pt>
                <c:pt idx="5">
                  <c:v>16</c:v>
                </c:pt>
                <c:pt idx="6">
                  <c:v>36</c:v>
                </c:pt>
                <c:pt idx="7">
                  <c:v>64</c:v>
                </c:pt>
                <c:pt idx="8">
                  <c:v>100</c:v>
                </c:pt>
              </c:numCache>
            </c:numRef>
          </c:xVal>
          <c:yVal>
            <c:numRef>
              <c:f>'Zero-Intercept Regressions'!$H$5:$H$13</c:f>
              <c:numCache>
                <c:formatCode>_("$"* #,##0.00_);_("$"* \(#,##0.00\);_("$"* "-"??_);_(@_)</c:formatCode>
                <c:ptCount val="9"/>
                <c:pt idx="0">
                  <c:v>70.386093043528376</c:v>
                </c:pt>
                <c:pt idx="1">
                  <c:v>20.43240215918194</c:v>
                </c:pt>
                <c:pt idx="2">
                  <c:v>126.32642163504968</c:v>
                </c:pt>
                <c:pt idx="3">
                  <c:v>47.475500307493434</c:v>
                </c:pt>
                <c:pt idx="4">
                  <c:v>40.840607762911944</c:v>
                </c:pt>
                <c:pt idx="5">
                  <c:v>90.44208224216186</c:v>
                </c:pt>
                <c:pt idx="6">
                  <c:v>162.93936527041163</c:v>
                </c:pt>
                <c:pt idx="7">
                  <c:v>153.52169272346165</c:v>
                </c:pt>
                <c:pt idx="8">
                  <c:v>829.96671880271629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00-49C9-88DD-D2E98565B04E}"/>
            </c:ext>
          </c:extLst>
        </c:ser>
        <c:ser>
          <c:idx val="1"/>
          <c:order val="1"/>
          <c:spPr>
            <a:ln w="158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'Zero-Intercept Regressions'!$K$5:$K$13</c:f>
              <c:numCache>
                <c:formatCode>_(* #,##0.00_);_(* \(#,##0.00\);_(* "-"??_);_(@_)</c:formatCode>
                <c:ptCount val="9"/>
                <c:pt idx="0">
                  <c:v>1</c:v>
                </c:pt>
                <c:pt idx="1">
                  <c:v>1.5625</c:v>
                </c:pt>
                <c:pt idx="2">
                  <c:v>2.25</c:v>
                </c:pt>
                <c:pt idx="3">
                  <c:v>4</c:v>
                </c:pt>
                <c:pt idx="4">
                  <c:v>9</c:v>
                </c:pt>
                <c:pt idx="5">
                  <c:v>16</c:v>
                </c:pt>
                <c:pt idx="6">
                  <c:v>36</c:v>
                </c:pt>
                <c:pt idx="7">
                  <c:v>64</c:v>
                </c:pt>
                <c:pt idx="8">
                  <c:v>100</c:v>
                </c:pt>
              </c:numCache>
            </c:numRef>
          </c:xVal>
          <c:yVal>
            <c:numRef>
              <c:f>'Zero-Intercept Regressions'!$AA$5:$AA$13</c:f>
              <c:numCache>
                <c:formatCode>_("$"* #,##0.00_);_("$"* \(#,##0.00\);_("$"* "-"??_);_(@_)</c:formatCode>
                <c:ptCount val="9"/>
                <c:pt idx="0">
                  <c:v>40.774486405286133</c:v>
                </c:pt>
                <c:pt idx="1">
                  <c:v>42.279538731497702</c:v>
                </c:pt>
                <c:pt idx="2">
                  <c:v>44.11904713020072</c:v>
                </c:pt>
                <c:pt idx="3">
                  <c:v>48.801432145081144</c:v>
                </c:pt>
                <c:pt idx="4">
                  <c:v>62.17967504473949</c:v>
                </c:pt>
                <c:pt idx="5">
                  <c:v>80.909215104261179</c:v>
                </c:pt>
                <c:pt idx="6">
                  <c:v>134.42218670289458</c:v>
                </c:pt>
                <c:pt idx="7">
                  <c:v>209.34034694098131</c:v>
                </c:pt>
                <c:pt idx="8">
                  <c:v>305.66369581852143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F00-49C9-88DD-D2E98565B0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3952"/>
        <c:axId val="674432"/>
      </c:scatterChart>
      <c:valAx>
        <c:axId val="67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Diameter Squared</a:t>
                </a:r>
              </a:p>
            </c:rich>
          </c:tx>
          <c:layout>
            <c:manualLayout>
              <c:xMode val="edge"/>
              <c:yMode val="edge"/>
              <c:x val="0.43060791206700483"/>
              <c:y val="0.90156399244477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32"/>
        <c:crosses val="autoZero"/>
        <c:crossBetween val="midCat"/>
      </c:valAx>
      <c:valAx>
        <c:axId val="674432"/>
        <c:scaling>
          <c:orientation val="minMax"/>
          <c:max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Unit Cost ($)</a:t>
                </a:r>
              </a:p>
            </c:rich>
          </c:tx>
          <c:layout>
            <c:manualLayout>
              <c:xMode val="edge"/>
              <c:yMode val="edge"/>
              <c:x val="1.9536242180253783E-2"/>
              <c:y val="0.342191601049868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Zero-Intercept - Steel</a:t>
            </a:r>
            <a:br>
              <a:rPr lang="en-US" b="1"/>
            </a:br>
            <a:r>
              <a:rPr lang="en-US" sz="1200" b="1"/>
              <a:t>Weighted Linear Regression</a:t>
            </a:r>
          </a:p>
        </c:rich>
      </c:tx>
      <c:layout>
        <c:manualLayout>
          <c:xMode val="edge"/>
          <c:yMode val="edge"/>
          <c:x val="0.34380123407144125"/>
          <c:y val="1.5601337504044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38364092501056"/>
          <c:y val="0.23557233031821437"/>
          <c:w val="0.81064407958468909"/>
          <c:h val="0.5833248736469923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208-462B-836F-4F9C55186207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2208-462B-836F-4F9C55186207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08-462B-836F-4F9C55186207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08-462B-836F-4F9C55186207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08-462B-836F-4F9C55186207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08-462B-836F-4F9C55186207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08-462B-836F-4F9C55186207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08-462B-836F-4F9C55186207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08-462B-836F-4F9C55186207}"/>
              </c:ext>
            </c:extLst>
          </c:dPt>
          <c:xVal>
            <c:numRef>
              <c:f>'Zero-Intercept Regressions'!$K$20:$K$36</c:f>
              <c:numCache>
                <c:formatCode>General</c:formatCode>
                <c:ptCount val="17"/>
                <c:pt idx="0">
                  <c:v>0.5625</c:v>
                </c:pt>
                <c:pt idx="1">
                  <c:v>1</c:v>
                </c:pt>
                <c:pt idx="2">
                  <c:v>1.265625</c:v>
                </c:pt>
                <c:pt idx="3">
                  <c:v>2.25</c:v>
                </c:pt>
                <c:pt idx="4">
                  <c:v>4</c:v>
                </c:pt>
                <c:pt idx="5">
                  <c:v>9</c:v>
                </c:pt>
                <c:pt idx="6">
                  <c:v>16</c:v>
                </c:pt>
                <c:pt idx="7">
                  <c:v>25</c:v>
                </c:pt>
                <c:pt idx="8">
                  <c:v>36</c:v>
                </c:pt>
                <c:pt idx="9">
                  <c:v>49</c:v>
                </c:pt>
                <c:pt idx="10">
                  <c:v>64</c:v>
                </c:pt>
                <c:pt idx="11">
                  <c:v>100</c:v>
                </c:pt>
                <c:pt idx="12">
                  <c:v>144</c:v>
                </c:pt>
                <c:pt idx="13">
                  <c:v>196</c:v>
                </c:pt>
                <c:pt idx="14">
                  <c:v>256</c:v>
                </c:pt>
                <c:pt idx="15">
                  <c:v>400</c:v>
                </c:pt>
                <c:pt idx="16">
                  <c:v>576</c:v>
                </c:pt>
              </c:numCache>
            </c:numRef>
          </c:xVal>
          <c:yVal>
            <c:numRef>
              <c:f>'Zero-Intercept Regressions'!$H$20:$H$36</c:f>
              <c:numCache>
                <c:formatCode>_("$"* #,##0.00_);_("$"* \(#,##0.00\);_("$"* "-"??_);_(@_)</c:formatCode>
                <c:ptCount val="17"/>
                <c:pt idx="0">
                  <c:v>39.770508087201122</c:v>
                </c:pt>
                <c:pt idx="1">
                  <c:v>48.236027991314046</c:v>
                </c:pt>
                <c:pt idx="2">
                  <c:v>39.606267267364942</c:v>
                </c:pt>
                <c:pt idx="3">
                  <c:v>94.420092215500176</c:v>
                </c:pt>
                <c:pt idx="4">
                  <c:v>50.124784974311801</c:v>
                </c:pt>
                <c:pt idx="5">
                  <c:v>85.217744658393869</c:v>
                </c:pt>
                <c:pt idx="6">
                  <c:v>98.341132223423898</c:v>
                </c:pt>
                <c:pt idx="7">
                  <c:v>103.43700784009425</c:v>
                </c:pt>
                <c:pt idx="8">
                  <c:v>169.44786682703972</c:v>
                </c:pt>
                <c:pt idx="9">
                  <c:v>113.40197748430424</c:v>
                </c:pt>
                <c:pt idx="10">
                  <c:v>233.20599507952298</c:v>
                </c:pt>
                <c:pt idx="11">
                  <c:v>384.70598675946201</c:v>
                </c:pt>
                <c:pt idx="12">
                  <c:v>410.56678140089724</c:v>
                </c:pt>
                <c:pt idx="13">
                  <c:v>415.79368108053671</c:v>
                </c:pt>
                <c:pt idx="14">
                  <c:v>397.89470104835732</c:v>
                </c:pt>
                <c:pt idx="15">
                  <c:v>5582.4363636363641</c:v>
                </c:pt>
                <c:pt idx="16">
                  <c:v>954.74790339602657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208-462B-836F-4F9C55186207}"/>
            </c:ext>
          </c:extLst>
        </c:ser>
        <c:ser>
          <c:idx val="1"/>
          <c:order val="1"/>
          <c:spPr>
            <a:ln w="158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'Zero-Intercept Regressions'!$K$20:$K$36</c:f>
              <c:numCache>
                <c:formatCode>General</c:formatCode>
                <c:ptCount val="17"/>
                <c:pt idx="0">
                  <c:v>0.5625</c:v>
                </c:pt>
                <c:pt idx="1">
                  <c:v>1</c:v>
                </c:pt>
                <c:pt idx="2">
                  <c:v>1.265625</c:v>
                </c:pt>
                <c:pt idx="3">
                  <c:v>2.25</c:v>
                </c:pt>
                <c:pt idx="4">
                  <c:v>4</c:v>
                </c:pt>
                <c:pt idx="5">
                  <c:v>9</c:v>
                </c:pt>
                <c:pt idx="6">
                  <c:v>16</c:v>
                </c:pt>
                <c:pt idx="7">
                  <c:v>25</c:v>
                </c:pt>
                <c:pt idx="8">
                  <c:v>36</c:v>
                </c:pt>
                <c:pt idx="9">
                  <c:v>49</c:v>
                </c:pt>
                <c:pt idx="10">
                  <c:v>64</c:v>
                </c:pt>
                <c:pt idx="11">
                  <c:v>100</c:v>
                </c:pt>
                <c:pt idx="12">
                  <c:v>144</c:v>
                </c:pt>
                <c:pt idx="13">
                  <c:v>196</c:v>
                </c:pt>
                <c:pt idx="14">
                  <c:v>256</c:v>
                </c:pt>
                <c:pt idx="15">
                  <c:v>400</c:v>
                </c:pt>
                <c:pt idx="16">
                  <c:v>576</c:v>
                </c:pt>
              </c:numCache>
            </c:numRef>
          </c:xVal>
          <c:yVal>
            <c:numRef>
              <c:f>'Zero-Intercept Regressions'!$AA$20:$AA$36</c:f>
              <c:numCache>
                <c:formatCode>_("$"* #,##0.00_);_("$"* \(#,##0.00\);_("$"* "-"??_);_(@_)</c:formatCode>
                <c:ptCount val="17"/>
                <c:pt idx="0">
                  <c:v>69.859335057746904</c:v>
                </c:pt>
                <c:pt idx="1">
                  <c:v>70.847499696007787</c:v>
                </c:pt>
                <c:pt idx="2">
                  <c:v>71.447456797809025</c:v>
                </c:pt>
                <c:pt idx="3">
                  <c:v>73.670827233895992</c:v>
                </c:pt>
                <c:pt idx="4">
                  <c:v>77.623485786939497</c:v>
                </c:pt>
                <c:pt idx="5">
                  <c:v>88.916795938492342</c:v>
                </c:pt>
                <c:pt idx="6">
                  <c:v>104.72743015066632</c:v>
                </c:pt>
                <c:pt idx="7">
                  <c:v>125.05538842346147</c:v>
                </c:pt>
                <c:pt idx="8">
                  <c:v>149.90067075687773</c:v>
                </c:pt>
                <c:pt idx="9">
                  <c:v>179.26327715091514</c:v>
                </c:pt>
                <c:pt idx="10">
                  <c:v>213.14320760557368</c:v>
                </c:pt>
                <c:pt idx="11">
                  <c:v>294.45504069675417</c:v>
                </c:pt>
                <c:pt idx="12">
                  <c:v>393.83617003041928</c:v>
                </c:pt>
                <c:pt idx="13">
                  <c:v>511.28659560656888</c:v>
                </c:pt>
                <c:pt idx="14">
                  <c:v>646.80631742520313</c:v>
                </c:pt>
                <c:pt idx="15">
                  <c:v>972.0536497899252</c:v>
                </c:pt>
                <c:pt idx="16">
                  <c:v>1369.5781671245854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208-462B-836F-4F9C551862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3952"/>
        <c:axId val="674432"/>
      </c:scatterChart>
      <c:valAx>
        <c:axId val="67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Diameter Squared</a:t>
                </a:r>
              </a:p>
            </c:rich>
          </c:tx>
          <c:layout>
            <c:manualLayout>
              <c:xMode val="edge"/>
              <c:yMode val="edge"/>
              <c:x val="0.44172700817669613"/>
              <c:y val="0.89525090185644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32"/>
        <c:crosses val="autoZero"/>
        <c:crossBetween val="midCat"/>
      </c:valAx>
      <c:valAx>
        <c:axId val="6744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Unit Cost ($)</a:t>
                </a:r>
              </a:p>
            </c:rich>
          </c:tx>
          <c:layout>
            <c:manualLayout>
              <c:xMode val="edge"/>
              <c:yMode val="edge"/>
              <c:x val="1.9536242180253783E-2"/>
              <c:y val="0.342191601049868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Zero-Intercept - Steel</a:t>
            </a:r>
            <a:br>
              <a:rPr lang="en-US" b="1"/>
            </a:br>
            <a:r>
              <a:rPr lang="en-US" sz="1200" b="1"/>
              <a:t>Weighted Polynomial Regression</a:t>
            </a:r>
          </a:p>
        </c:rich>
      </c:tx>
      <c:layout>
        <c:manualLayout>
          <c:xMode val="edge"/>
          <c:yMode val="edge"/>
          <c:x val="0.34380123407144125"/>
          <c:y val="1.56013375040448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38364092501056"/>
          <c:y val="0.23557233031821437"/>
          <c:w val="0.81064407958468909"/>
          <c:h val="0.58332487364699237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1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9129-416A-AE92-1FC7CF85C86D}"/>
              </c:ext>
            </c:extLst>
          </c:dPt>
          <c:dPt>
            <c:idx val="2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9129-416A-AE92-1FC7CF85C86D}"/>
              </c:ext>
            </c:extLst>
          </c:dPt>
          <c:dPt>
            <c:idx val="3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129-416A-AE92-1FC7CF85C86D}"/>
              </c:ext>
            </c:extLst>
          </c:dPt>
          <c:dPt>
            <c:idx val="5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129-416A-AE92-1FC7CF85C86D}"/>
              </c:ext>
            </c:extLst>
          </c:dPt>
          <c:dPt>
            <c:idx val="6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129-416A-AE92-1FC7CF85C86D}"/>
              </c:ext>
            </c:extLst>
          </c:dPt>
          <c:dPt>
            <c:idx val="7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29-416A-AE92-1FC7CF85C86D}"/>
              </c:ext>
            </c:extLst>
          </c:dPt>
          <c:dPt>
            <c:idx val="8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29-416A-AE92-1FC7CF85C86D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29-416A-AE92-1FC7CF85C86D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92D050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29-416A-AE92-1FC7CF85C86D}"/>
              </c:ext>
            </c:extLst>
          </c:dPt>
          <c:xVal>
            <c:numRef>
              <c:f>'Zero-Intercept Regressions'!$K$20:$K$36</c:f>
              <c:numCache>
                <c:formatCode>General</c:formatCode>
                <c:ptCount val="17"/>
                <c:pt idx="0">
                  <c:v>0.5625</c:v>
                </c:pt>
                <c:pt idx="1">
                  <c:v>1</c:v>
                </c:pt>
                <c:pt idx="2">
                  <c:v>1.265625</c:v>
                </c:pt>
                <c:pt idx="3">
                  <c:v>2.25</c:v>
                </c:pt>
                <c:pt idx="4">
                  <c:v>4</c:v>
                </c:pt>
                <c:pt idx="5">
                  <c:v>9</c:v>
                </c:pt>
                <c:pt idx="6">
                  <c:v>16</c:v>
                </c:pt>
                <c:pt idx="7">
                  <c:v>25</c:v>
                </c:pt>
                <c:pt idx="8">
                  <c:v>36</c:v>
                </c:pt>
                <c:pt idx="9">
                  <c:v>49</c:v>
                </c:pt>
                <c:pt idx="10">
                  <c:v>64</c:v>
                </c:pt>
                <c:pt idx="11">
                  <c:v>100</c:v>
                </c:pt>
                <c:pt idx="12">
                  <c:v>144</c:v>
                </c:pt>
                <c:pt idx="13">
                  <c:v>196</c:v>
                </c:pt>
                <c:pt idx="14">
                  <c:v>256</c:v>
                </c:pt>
                <c:pt idx="15">
                  <c:v>400</c:v>
                </c:pt>
                <c:pt idx="16">
                  <c:v>576</c:v>
                </c:pt>
              </c:numCache>
            </c:numRef>
          </c:xVal>
          <c:yVal>
            <c:numRef>
              <c:f>'Zero-Intercept Regressions'!$H$20:$H$36</c:f>
              <c:numCache>
                <c:formatCode>_("$"* #,##0.00_);_("$"* \(#,##0.00\);_("$"* "-"??_);_(@_)</c:formatCode>
                <c:ptCount val="17"/>
                <c:pt idx="0">
                  <c:v>39.770508087201122</c:v>
                </c:pt>
                <c:pt idx="1">
                  <c:v>48.236027991314046</c:v>
                </c:pt>
                <c:pt idx="2">
                  <c:v>39.606267267364942</c:v>
                </c:pt>
                <c:pt idx="3">
                  <c:v>94.420092215500176</c:v>
                </c:pt>
                <c:pt idx="4">
                  <c:v>50.124784974311801</c:v>
                </c:pt>
                <c:pt idx="5">
                  <c:v>85.217744658393869</c:v>
                </c:pt>
                <c:pt idx="6">
                  <c:v>98.341132223423898</c:v>
                </c:pt>
                <c:pt idx="7">
                  <c:v>103.43700784009425</c:v>
                </c:pt>
                <c:pt idx="8">
                  <c:v>169.44786682703972</c:v>
                </c:pt>
                <c:pt idx="9">
                  <c:v>113.40197748430424</c:v>
                </c:pt>
                <c:pt idx="10">
                  <c:v>233.20599507952298</c:v>
                </c:pt>
                <c:pt idx="11">
                  <c:v>384.70598675946201</c:v>
                </c:pt>
                <c:pt idx="12">
                  <c:v>410.56678140089724</c:v>
                </c:pt>
                <c:pt idx="13">
                  <c:v>415.79368108053671</c:v>
                </c:pt>
                <c:pt idx="14">
                  <c:v>397.89470104835732</c:v>
                </c:pt>
                <c:pt idx="15">
                  <c:v>5582.4363636363641</c:v>
                </c:pt>
                <c:pt idx="16">
                  <c:v>954.74790339602657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129-416A-AE92-1FC7CF85C86D}"/>
            </c:ext>
          </c:extLst>
        </c:ser>
        <c:ser>
          <c:idx val="1"/>
          <c:order val="1"/>
          <c:spPr>
            <a:ln w="15875" cap="rnd">
              <a:solidFill>
                <a:srgbClr val="FF0000"/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'Zero-Intercept Regressions'!$K$20:$K$36</c:f>
              <c:numCache>
                <c:formatCode>General</c:formatCode>
                <c:ptCount val="17"/>
                <c:pt idx="0">
                  <c:v>0.5625</c:v>
                </c:pt>
                <c:pt idx="1">
                  <c:v>1</c:v>
                </c:pt>
                <c:pt idx="2">
                  <c:v>1.265625</c:v>
                </c:pt>
                <c:pt idx="3">
                  <c:v>2.25</c:v>
                </c:pt>
                <c:pt idx="4">
                  <c:v>4</c:v>
                </c:pt>
                <c:pt idx="5">
                  <c:v>9</c:v>
                </c:pt>
                <c:pt idx="6">
                  <c:v>16</c:v>
                </c:pt>
                <c:pt idx="7">
                  <c:v>25</c:v>
                </c:pt>
                <c:pt idx="8">
                  <c:v>36</c:v>
                </c:pt>
                <c:pt idx="9">
                  <c:v>49</c:v>
                </c:pt>
                <c:pt idx="10">
                  <c:v>64</c:v>
                </c:pt>
                <c:pt idx="11">
                  <c:v>100</c:v>
                </c:pt>
                <c:pt idx="12">
                  <c:v>144</c:v>
                </c:pt>
                <c:pt idx="13">
                  <c:v>196</c:v>
                </c:pt>
                <c:pt idx="14">
                  <c:v>256</c:v>
                </c:pt>
                <c:pt idx="15">
                  <c:v>400</c:v>
                </c:pt>
                <c:pt idx="16">
                  <c:v>576</c:v>
                </c:pt>
              </c:numCache>
            </c:numRef>
          </c:xVal>
          <c:yVal>
            <c:numRef>
              <c:f>'Zero-Intercept Regressions'!$AA$20:$AA$36</c:f>
              <c:numCache>
                <c:formatCode>_("$"* #,##0.00_);_("$"* \(#,##0.00\);_("$"* "-"??_);_(@_)</c:formatCode>
                <c:ptCount val="17"/>
                <c:pt idx="0">
                  <c:v>69.859335057746904</c:v>
                </c:pt>
                <c:pt idx="1">
                  <c:v>70.847499696007787</c:v>
                </c:pt>
                <c:pt idx="2">
                  <c:v>71.447456797809025</c:v>
                </c:pt>
                <c:pt idx="3">
                  <c:v>73.670827233895992</c:v>
                </c:pt>
                <c:pt idx="4">
                  <c:v>77.623485786939497</c:v>
                </c:pt>
                <c:pt idx="5">
                  <c:v>88.916795938492342</c:v>
                </c:pt>
                <c:pt idx="6">
                  <c:v>104.72743015066632</c:v>
                </c:pt>
                <c:pt idx="7">
                  <c:v>125.05538842346147</c:v>
                </c:pt>
                <c:pt idx="8">
                  <c:v>149.90067075687773</c:v>
                </c:pt>
                <c:pt idx="9">
                  <c:v>179.26327715091514</c:v>
                </c:pt>
                <c:pt idx="10">
                  <c:v>213.14320760557368</c:v>
                </c:pt>
                <c:pt idx="11">
                  <c:v>294.45504069675417</c:v>
                </c:pt>
                <c:pt idx="12">
                  <c:v>393.83617003041928</c:v>
                </c:pt>
                <c:pt idx="13">
                  <c:v>511.28659560656888</c:v>
                </c:pt>
                <c:pt idx="14">
                  <c:v>646.80631742520313</c:v>
                </c:pt>
                <c:pt idx="15">
                  <c:v>972.0536497899252</c:v>
                </c:pt>
                <c:pt idx="16">
                  <c:v>1369.5781671245854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129-416A-AE92-1FC7CF85C86D}"/>
            </c:ext>
          </c:extLst>
        </c:ser>
        <c:ser>
          <c:idx val="2"/>
          <c:order val="2"/>
          <c:spPr>
            <a:ln w="19050" cap="rnd">
              <a:solidFill>
                <a:srgbClr val="7030A0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'Zero-Intercept Regressions'!$J$44:$J$60</c:f>
              <c:numCache>
                <c:formatCode>_(* #,##0.0000_);_(* \(#,##0.0000\);_(* "-"??_);_(@_)</c:formatCode>
                <c:ptCount val="17"/>
                <c:pt idx="0" formatCode="_(* #,##0.00_);_(* \(#,##0.00\);_(* &quot;-&quot;??_);_(@_)">
                  <c:v>0.5625</c:v>
                </c:pt>
                <c:pt idx="1">
                  <c:v>1</c:v>
                </c:pt>
                <c:pt idx="2" formatCode="_(* #,##0_);_(* \(#,##0\);_(* &quot;-&quot;??_);_(@_)">
                  <c:v>1.265625</c:v>
                </c:pt>
                <c:pt idx="3">
                  <c:v>2.25</c:v>
                </c:pt>
                <c:pt idx="4" formatCode="_(* #,##0.00_);_(* \(#,##0.00\);_(* &quot;-&quot;??_);_(@_)">
                  <c:v>4</c:v>
                </c:pt>
                <c:pt idx="5" formatCode="_(* #,##0_);_(* \(#,##0\);_(* &quot;-&quot;??_);_(@_)">
                  <c:v>9</c:v>
                </c:pt>
                <c:pt idx="6" formatCode="_(* #,##0_);_(* \(#,##0\);_(* &quot;-&quot;??_);_(@_)">
                  <c:v>16</c:v>
                </c:pt>
                <c:pt idx="7" formatCode="_(* #,##0_);_(* \(#,##0\);_(* &quot;-&quot;??_);_(@_)">
                  <c:v>25</c:v>
                </c:pt>
                <c:pt idx="8" formatCode="_(* #,##0_);_(* \(#,##0\);_(* &quot;-&quot;??_);_(@_)">
                  <c:v>36</c:v>
                </c:pt>
                <c:pt idx="9" formatCode="_(* #,##0_);_(* \(#,##0\);_(* &quot;-&quot;??_);_(@_)">
                  <c:v>49</c:v>
                </c:pt>
                <c:pt idx="10" formatCode="_(* #,##0_);_(* \(#,##0\);_(* &quot;-&quot;??_);_(@_)">
                  <c:v>64</c:v>
                </c:pt>
                <c:pt idx="11" formatCode="_(* #,##0_);_(* \(#,##0\);_(* &quot;-&quot;??_);_(@_)">
                  <c:v>100</c:v>
                </c:pt>
                <c:pt idx="12" formatCode="_(* #,##0_);_(* \(#,##0\);_(* &quot;-&quot;??_);_(@_)">
                  <c:v>144</c:v>
                </c:pt>
                <c:pt idx="13" formatCode="_(* #,##0_);_(* \(#,##0\);_(* &quot;-&quot;??_);_(@_)">
                  <c:v>196</c:v>
                </c:pt>
                <c:pt idx="14" formatCode="_(* #,##0_);_(* \(#,##0\);_(* &quot;-&quot;??_);_(@_)">
                  <c:v>256</c:v>
                </c:pt>
                <c:pt idx="15" formatCode="_(* #,##0_);_(* \(#,##0\);_(* &quot;-&quot;??_);_(@_)">
                  <c:v>400</c:v>
                </c:pt>
                <c:pt idx="16" formatCode="_(* #,##0_);_(* \(#,##0\);_(* &quot;-&quot;??_);_(@_)">
                  <c:v>576</c:v>
                </c:pt>
              </c:numCache>
            </c:numRef>
          </c:xVal>
          <c:yVal>
            <c:numRef>
              <c:f>'Zero-Intercept Regressions'!$AA$44:$AA$60</c:f>
              <c:numCache>
                <c:formatCode>_("$"* #,##0.00_);_("$"* \(#,##0.00\);_("$"* "-"??_);_(@_)</c:formatCode>
                <c:ptCount val="17"/>
                <c:pt idx="0">
                  <c:v>55.90991584617494</c:v>
                </c:pt>
                <c:pt idx="1">
                  <c:v>57.214124564527602</c:v>
                </c:pt>
                <c:pt idx="2">
                  <c:v>58.00527361729656</c:v>
                </c:pt>
                <c:pt idx="3">
                  <c:v>60.932620169448725</c:v>
                </c:pt>
                <c:pt idx="4">
                  <c:v>66.119063302523102</c:v>
                </c:pt>
                <c:pt idx="5">
                  <c:v>80.812431951066444</c:v>
                </c:pt>
                <c:pt idx="6">
                  <c:v>101.07193663798388</c:v>
                </c:pt>
                <c:pt idx="7">
                  <c:v>126.58636594223216</c:v>
                </c:pt>
                <c:pt idx="8">
                  <c:v>156.95559089389855</c:v>
                </c:pt>
                <c:pt idx="9">
                  <c:v>191.69056497420078</c:v>
                </c:pt>
                <c:pt idx="10">
                  <c:v>230.21332411548713</c:v>
                </c:pt>
                <c:pt idx="11">
                  <c:v>315.86575356605772</c:v>
                </c:pt>
                <c:pt idx="12">
                  <c:v>407.51081572700633</c:v>
                </c:pt>
                <c:pt idx="13">
                  <c:v>497.32376629781709</c:v>
                </c:pt>
                <c:pt idx="14">
                  <c:v>576.05718019606218</c:v>
                </c:pt>
                <c:pt idx="15">
                  <c:v>656.18229373558347</c:v>
                </c:pt>
                <c:pt idx="16">
                  <c:v>545.45314004790771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129-416A-AE92-1FC7CF85C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3952"/>
        <c:axId val="674432"/>
      </c:scatterChart>
      <c:valAx>
        <c:axId val="673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Diameter Squared</a:t>
                </a:r>
              </a:p>
            </c:rich>
          </c:tx>
          <c:layout>
            <c:manualLayout>
              <c:xMode val="edge"/>
              <c:yMode val="edge"/>
              <c:x val="0.44172700817669613"/>
              <c:y val="0.8952509018564460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432"/>
        <c:crosses val="autoZero"/>
        <c:crossBetween val="midCat"/>
      </c:valAx>
      <c:valAx>
        <c:axId val="674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Unit Cost ($)</a:t>
                </a:r>
              </a:p>
            </c:rich>
          </c:tx>
          <c:layout>
            <c:manualLayout>
              <c:xMode val="edge"/>
              <c:yMode val="edge"/>
              <c:x val="1.9536242180253783E-2"/>
              <c:y val="0.342191601049868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_);_(&quot;$&quot;* \(#,##0\);_(&quot;$&quot;* &quot;-&quot;_);_(@_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3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2</xdr:row>
      <xdr:rowOff>14286</xdr:rowOff>
    </xdr:from>
    <xdr:to>
      <xdr:col>24</xdr:col>
      <xdr:colOff>571500</xdr:colOff>
      <xdr:row>13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90AF19-CF35-4ED4-8E72-F7FB66302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17</xdr:row>
      <xdr:rowOff>9525</xdr:rowOff>
    </xdr:from>
    <xdr:to>
      <xdr:col>24</xdr:col>
      <xdr:colOff>571500</xdr:colOff>
      <xdr:row>28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0E3579-81D0-4D49-BA5B-819D53089F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9525</xdr:colOff>
      <xdr:row>41</xdr:row>
      <xdr:rowOff>9525</xdr:rowOff>
    </xdr:from>
    <xdr:to>
      <xdr:col>24</xdr:col>
      <xdr:colOff>561975</xdr:colOff>
      <xdr:row>52</xdr:row>
      <xdr:rowOff>133350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0F8DF63-CF65-4580-91B9-BD99F4CBE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dy Kleckley" refreshedDate="46073.404364930553" createdVersion="8" refreshedVersion="8" minRefreshableVersion="3" recordCount="1025" xr:uid="{3EC57C69-4460-4A28-B806-293535A9DE14}">
  <cacheSource type="worksheet">
    <worksheetSource ref="A1:K1026" sheet="Data"/>
  </cacheSource>
  <cacheFields count="11">
    <cacheField name="Kind" numFmtId="0">
      <sharedItems containsSemiMixedTypes="0" containsString="0" containsNumber="1" containsInteger="1" minValue="0" maxValue="9"/>
    </cacheField>
    <cacheField name="Description" numFmtId="0">
      <sharedItems/>
    </cacheField>
    <cacheField name="Material" numFmtId="0">
      <sharedItems count="3">
        <s v="Steel"/>
        <s v="Plastic"/>
        <s v="Non-Pipe/Other"/>
      </sharedItems>
    </cacheField>
    <cacheField name="Size Code" numFmtId="0">
      <sharedItems containsMixedTypes="1" containsNumber="1" containsInteger="1" minValue="100" maxValue="240"/>
    </cacheField>
    <cacheField name="Size" numFmtId="0">
      <sharedItems containsBlank="1"/>
    </cacheField>
    <cacheField name="Size (Formatted)" numFmtId="0">
      <sharedItems containsString="0" containsBlank="1" containsNumber="1" minValue="0.75" maxValue="24" count="19">
        <n v="0.75"/>
        <n v="1"/>
        <n v="1.125"/>
        <n v="1.5"/>
        <n v="2"/>
        <n v="3"/>
        <n v="4"/>
        <n v="5"/>
        <n v="6"/>
        <n v="7"/>
        <n v="8"/>
        <n v="10"/>
        <n v="12"/>
        <n v="14"/>
        <n v="16"/>
        <n v="20"/>
        <n v="24"/>
        <n v="1.25"/>
        <m/>
      </sharedItems>
    </cacheField>
    <cacheField name="ISY" numFmtId="0">
      <sharedItems containsString="0" containsBlank="1" containsNumber="1" containsInteger="1" minValue="1901" maxValue="2025"/>
    </cacheField>
    <cacheField name=" Sum of Ft " numFmtId="43">
      <sharedItems containsSemiMixedTypes="0" containsString="0" containsNumber="1" containsInteger="1" minValue="0" maxValue="207750"/>
    </cacheField>
    <cacheField name=" Sum of Amt " numFmtId="43">
      <sharedItems containsSemiMixedTypes="0" containsString="0" containsNumber="1" minValue="-10915813.09" maxValue="74273929.170000002"/>
    </cacheField>
    <cacheField name="HWI" numFmtId="43">
      <sharedItems containsSemiMixedTypes="0" containsString="0" containsNumber="1" minValue="0" maxValue="241"/>
    </cacheField>
    <cacheField name="Cost 2025$" numFmtId="169">
      <sharedItems containsSemiMixedTypes="0" containsString="0" containsNumber="1" minValue="-893.66738924731192" maxValue="54879712.20799127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5">
  <r>
    <n v="0"/>
    <s v="STEEL"/>
    <x v="0"/>
    <s v="003"/>
    <s v="3/4&quot;"/>
    <x v="0"/>
    <n v="1938"/>
    <n v="280"/>
    <n v="47.61"/>
    <n v="120.5"/>
    <n v="5737.0050000000001"/>
  </r>
  <r>
    <n v="0"/>
    <s v="STEEL"/>
    <x v="0"/>
    <s v="003"/>
    <s v="3/4&quot;"/>
    <x v="0"/>
    <n v="1941"/>
    <n v="11"/>
    <n v="4.82"/>
    <n v="105.4375"/>
    <n v="508.20875000000001"/>
  </r>
  <r>
    <n v="0"/>
    <s v="STEEL"/>
    <x v="0"/>
    <s v="003"/>
    <s v="3/4&quot;"/>
    <x v="0"/>
    <n v="1942"/>
    <n v="511"/>
    <n v="236.87"/>
    <n v="93.722222222222229"/>
    <n v="22199.982777777779"/>
  </r>
  <r>
    <n v="0"/>
    <s v="STEEL"/>
    <x v="0"/>
    <s v="003"/>
    <s v="3/4&quot;"/>
    <x v="0"/>
    <n v="1949"/>
    <n v="67"/>
    <n v="108.75"/>
    <n v="56.233333333333334"/>
    <n v="6115.375"/>
  </r>
  <r>
    <n v="0"/>
    <s v="STEEL"/>
    <x v="0"/>
    <s v="010"/>
    <s v="1&quot;"/>
    <x v="1"/>
    <n v="1930"/>
    <n v="8"/>
    <n v="19.88"/>
    <n v="120.5"/>
    <n v="2395.54"/>
  </r>
  <r>
    <n v="0"/>
    <s v="STEEL"/>
    <x v="0"/>
    <s v="010"/>
    <s v="1&quot;"/>
    <x v="1"/>
    <n v="1949"/>
    <n v="60"/>
    <n v="46.2"/>
    <n v="56.233333333333334"/>
    <n v="2597.98"/>
  </r>
  <r>
    <n v="0"/>
    <s v="STEEL"/>
    <x v="0"/>
    <s v="010"/>
    <s v="1&quot;"/>
    <x v="1"/>
    <n v="1951"/>
    <n v="84"/>
    <n v="70.040000000000006"/>
    <n v="51.121212121212125"/>
    <n v="3580.5296969696974"/>
  </r>
  <r>
    <n v="0"/>
    <s v="STEEL"/>
    <x v="0"/>
    <s v="010"/>
    <s v="1&quot;"/>
    <x v="1"/>
    <n v="1954"/>
    <n v="2114"/>
    <n v="1833.51"/>
    <n v="43.256410256410255"/>
    <n v="79311.060769230768"/>
  </r>
  <r>
    <n v="0"/>
    <s v="STEEL"/>
    <x v="0"/>
    <s v="010"/>
    <s v="1&quot;"/>
    <x v="1"/>
    <n v="1960"/>
    <n v="20"/>
    <n v="54.14"/>
    <n v="31.24074074074074"/>
    <n v="1691.3737037037038"/>
  </r>
  <r>
    <n v="0"/>
    <s v="STEEL"/>
    <x v="0"/>
    <s v="010"/>
    <s v="1&quot;"/>
    <x v="1"/>
    <n v="1962"/>
    <n v="32"/>
    <n v="8.64"/>
    <n v="29.086206896551722"/>
    <n v="251.3048275862069"/>
  </r>
  <r>
    <n v="0"/>
    <s v="STEEL"/>
    <x v="0"/>
    <s v="010"/>
    <s v="1&quot;"/>
    <x v="1"/>
    <n v="1968"/>
    <n v="30"/>
    <n v="55.71"/>
    <n v="24.1"/>
    <n v="1342.6110000000001"/>
  </r>
  <r>
    <n v="0"/>
    <s v="STEEL"/>
    <x v="0"/>
    <s v="010"/>
    <s v="1&quot;"/>
    <x v="1"/>
    <n v="1970"/>
    <n v="7"/>
    <n v="37.950000000000003"/>
    <n v="20.827160493827162"/>
    <n v="790.39074074074085"/>
  </r>
  <r>
    <n v="0"/>
    <s v="STEEL"/>
    <x v="0"/>
    <s v="010"/>
    <s v="1&quot;"/>
    <x v="1"/>
    <n v="1971"/>
    <n v="5"/>
    <n v="7.22"/>
    <n v="19.170454545454547"/>
    <n v="138.41068181818181"/>
  </r>
  <r>
    <n v="0"/>
    <s v="STEEL"/>
    <x v="0"/>
    <s v="010"/>
    <s v="1&quot;"/>
    <x v="1"/>
    <n v="1973"/>
    <n v="13"/>
    <n v="14.61"/>
    <n v="16.87"/>
    <n v="246.47069999999999"/>
  </r>
  <r>
    <n v="0"/>
    <s v="STEEL"/>
    <x v="0"/>
    <s v="010"/>
    <s v="1&quot;"/>
    <x v="1"/>
    <n v="1975"/>
    <n v="40"/>
    <n v="215.54"/>
    <n v="12.976923076923077"/>
    <n v="2797.0459999999998"/>
  </r>
  <r>
    <n v="0"/>
    <s v="STEEL"/>
    <x v="0"/>
    <s v="010"/>
    <s v="1&quot;"/>
    <x v="1"/>
    <n v="1979"/>
    <n v="10"/>
    <n v="473.98"/>
    <n v="9.4245810055865924"/>
    <n v="4467.0629050279331"/>
  </r>
  <r>
    <n v="0"/>
    <s v="STEEL"/>
    <x v="0"/>
    <s v="010"/>
    <s v="1&quot;"/>
    <x v="1"/>
    <n v="1984"/>
    <n v="2"/>
    <n v="17.91"/>
    <n v="7.0291666666666668"/>
    <n v="125.892375"/>
  </r>
  <r>
    <n v="0"/>
    <s v="STEEL"/>
    <x v="0"/>
    <s v="010"/>
    <s v="1&quot;"/>
    <x v="1"/>
    <n v="1985"/>
    <n v="255"/>
    <n v="1384.61"/>
    <n v="7.148305084745763"/>
    <n v="9897.6147033898305"/>
  </r>
  <r>
    <n v="0"/>
    <s v="STEEL"/>
    <x v="0"/>
    <s v="010"/>
    <s v="1&quot;"/>
    <x v="1"/>
    <n v="1987"/>
    <n v="177"/>
    <n v="1968.58"/>
    <n v="7.3668122270742362"/>
    <n v="14502.159213973799"/>
  </r>
  <r>
    <n v="0"/>
    <s v="STEEL"/>
    <x v="0"/>
    <s v="010"/>
    <s v="1&quot;"/>
    <x v="1"/>
    <n v="1999"/>
    <n v="115"/>
    <n v="3518.74"/>
    <n v="5.1276595744680851"/>
    <n v="18042.900851063827"/>
  </r>
  <r>
    <n v="0"/>
    <s v="STEEL"/>
    <x v="0"/>
    <s v="010"/>
    <s v="1&quot;"/>
    <x v="1"/>
    <n v="2003"/>
    <n v="7"/>
    <n v="237.71"/>
    <n v="4.5656292286874152"/>
    <n v="1085.2957239512855"/>
  </r>
  <r>
    <n v="0"/>
    <s v="STEEL"/>
    <x v="0"/>
    <s v="010"/>
    <s v="1&quot;"/>
    <x v="1"/>
    <n v="2020"/>
    <n v="4"/>
    <n v="354.78"/>
    <n v="1.7600417318727177"/>
    <n v="624.42760563380273"/>
  </r>
  <r>
    <n v="0"/>
    <s v="STEEL"/>
    <x v="0"/>
    <s v="011"/>
    <s v="1-1/8&quot;"/>
    <x v="2"/>
    <n v="1935"/>
    <n v="85"/>
    <n v="22.33"/>
    <n v="120.5"/>
    <n v="2690.7649999999999"/>
  </r>
  <r>
    <n v="0"/>
    <s v="STEEL"/>
    <x v="0"/>
    <s v="011"/>
    <s v="1-1/8&quot;"/>
    <x v="2"/>
    <n v="1938"/>
    <n v="35"/>
    <n v="10.23"/>
    <n v="120.5"/>
    <n v="1232.7150000000001"/>
  </r>
  <r>
    <n v="0"/>
    <s v="STEEL"/>
    <x v="0"/>
    <s v="011"/>
    <s v="1-1/8&quot;"/>
    <x v="2"/>
    <n v="1940"/>
    <n v="2159"/>
    <n v="500.78"/>
    <n v="120.5"/>
    <n v="60343.99"/>
  </r>
  <r>
    <n v="0"/>
    <s v="STEEL"/>
    <x v="0"/>
    <s v="011"/>
    <s v="1-1/8&quot;"/>
    <x v="2"/>
    <n v="1941"/>
    <n v="28"/>
    <n v="9.5299999999999994"/>
    <n v="105.4375"/>
    <n v="1004.8193749999999"/>
  </r>
  <r>
    <n v="0"/>
    <s v="STEEL"/>
    <x v="0"/>
    <s v="011"/>
    <s v="1-1/8&quot;"/>
    <x v="2"/>
    <n v="1942"/>
    <n v="6"/>
    <n v="4.25"/>
    <n v="93.722222222222229"/>
    <n v="398.31944444444446"/>
  </r>
  <r>
    <n v="0"/>
    <s v="STEEL"/>
    <x v="0"/>
    <s v="011"/>
    <s v="1-1/8&quot;"/>
    <x v="2"/>
    <n v="1945"/>
    <n v="61"/>
    <n v="91.25"/>
    <n v="88.78947368421052"/>
    <n v="8102.03947368421"/>
  </r>
  <r>
    <n v="0"/>
    <s v="STEEL"/>
    <x v="0"/>
    <s v="011"/>
    <s v="1-1/8&quot;"/>
    <x v="2"/>
    <n v="1946"/>
    <n v="125"/>
    <n v="302.67"/>
    <n v="76.681818181818187"/>
    <n v="23209.285909090911"/>
  </r>
  <r>
    <n v="0"/>
    <s v="STEEL"/>
    <x v="0"/>
    <s v="011"/>
    <s v="1-1/8&quot;"/>
    <x v="2"/>
    <n v="1947"/>
    <n v="75"/>
    <n v="63.21"/>
    <n v="70.291666666666671"/>
    <n v="4443.1362500000005"/>
  </r>
  <r>
    <n v="0"/>
    <s v="STEEL"/>
    <x v="0"/>
    <s v="011"/>
    <s v="1-1/8&quot;"/>
    <x v="2"/>
    <n v="1949"/>
    <n v="209"/>
    <n v="292.74"/>
    <n v="56.233333333333334"/>
    <n v="16461.745999999999"/>
  </r>
  <r>
    <n v="0"/>
    <s v="STEEL"/>
    <x v="0"/>
    <s v="011"/>
    <s v="1-1/8&quot;"/>
    <x v="2"/>
    <n v="1950"/>
    <n v="4"/>
    <n v="12.28"/>
    <n v="54.41935483870968"/>
    <n v="668.26967741935482"/>
  </r>
  <r>
    <n v="0"/>
    <s v="STEEL"/>
    <x v="0"/>
    <s v="011"/>
    <s v="1-1/8&quot;"/>
    <x v="2"/>
    <n v="1951"/>
    <n v="333"/>
    <n v="146.59"/>
    <n v="51.121212121212125"/>
    <n v="7493.8584848484852"/>
  </r>
  <r>
    <n v="0"/>
    <s v="STEEL"/>
    <x v="0"/>
    <s v="011"/>
    <s v="1-1/8&quot;"/>
    <x v="2"/>
    <n v="1954"/>
    <n v="35"/>
    <n v="37.76"/>
    <n v="43.256410256410255"/>
    <n v="1633.3620512820512"/>
  </r>
  <r>
    <n v="0"/>
    <s v="STEEL"/>
    <x v="0"/>
    <s v="011"/>
    <s v="1-1/8&quot;"/>
    <x v="2"/>
    <n v="1956"/>
    <n v="110"/>
    <n v="105.52"/>
    <n v="38.340909090909093"/>
    <n v="4045.7327272727275"/>
  </r>
  <r>
    <n v="0"/>
    <s v="STEEL"/>
    <x v="0"/>
    <s v="011"/>
    <s v="1-1/8&quot;"/>
    <x v="2"/>
    <n v="1957"/>
    <n v="54"/>
    <n v="78.150000000000006"/>
    <n v="35.893617021276597"/>
    <n v="2805.0861702127663"/>
  </r>
  <r>
    <n v="0"/>
    <s v="STEEL"/>
    <x v="0"/>
    <s v="011"/>
    <s v="1-1/8&quot;"/>
    <x v="2"/>
    <n v="1960"/>
    <n v="60"/>
    <n v="69.09"/>
    <n v="31.24074074074074"/>
    <n v="2158.4227777777778"/>
  </r>
  <r>
    <n v="0"/>
    <s v="STEEL"/>
    <x v="0"/>
    <s v="011"/>
    <s v="1-1/8&quot;"/>
    <x v="2"/>
    <n v="1962"/>
    <n v="13"/>
    <n v="17.66"/>
    <n v="29.086206896551722"/>
    <n v="513.66241379310338"/>
  </r>
  <r>
    <n v="0"/>
    <s v="STEEL"/>
    <x v="0"/>
    <s v="011"/>
    <s v="1-1/8&quot;"/>
    <x v="2"/>
    <n v="1963"/>
    <n v="6"/>
    <n v="15.21"/>
    <n v="28.116666666666667"/>
    <n v="427.65450000000004"/>
  </r>
  <r>
    <n v="0"/>
    <s v="STEEL"/>
    <x v="0"/>
    <s v="011"/>
    <s v="1-1/8&quot;"/>
    <x v="2"/>
    <n v="1967"/>
    <n v="3"/>
    <n v="19.71"/>
    <n v="24.808823529411764"/>
    <n v="488.9819117647059"/>
  </r>
  <r>
    <n v="0"/>
    <s v="STEEL"/>
    <x v="0"/>
    <s v="011"/>
    <s v="1-1/8&quot;"/>
    <x v="2"/>
    <n v="1969"/>
    <n v="343"/>
    <n v="749.67"/>
    <n v="22.19736842105263"/>
    <n v="16640.701184210524"/>
  </r>
  <r>
    <n v="0"/>
    <s v="STEEL"/>
    <x v="0"/>
    <s v="011"/>
    <s v="1-1/8&quot;"/>
    <x v="2"/>
    <n v="1970"/>
    <n v="974"/>
    <n v="1441.49"/>
    <n v="20.827160493827162"/>
    <n v="30022.143580246917"/>
  </r>
  <r>
    <n v="0"/>
    <s v="STEEL"/>
    <x v="0"/>
    <s v="011"/>
    <s v="1-1/8&quot;"/>
    <x v="2"/>
    <n v="1971"/>
    <n v="388"/>
    <n v="835.23"/>
    <n v="19.170454545454547"/>
    <n v="16011.738750000002"/>
  </r>
  <r>
    <n v="0"/>
    <s v="STEEL"/>
    <x v="0"/>
    <s v="011"/>
    <s v="1-1/8&quot;"/>
    <x v="2"/>
    <n v="1974"/>
    <n v="65"/>
    <n v="278.8"/>
    <n v="14.543103448275861"/>
    <n v="4054.6172413793101"/>
  </r>
  <r>
    <n v="0"/>
    <s v="STEEL"/>
    <x v="0"/>
    <s v="011"/>
    <s v="1-1/8&quot;"/>
    <x v="2"/>
    <n v="1989"/>
    <n v="3"/>
    <n v="11.02"/>
    <n v="6.5135135135135132"/>
    <n v="71.778918918918919"/>
  </r>
  <r>
    <n v="0"/>
    <s v="STEEL"/>
    <x v="0"/>
    <s v="015"/>
    <s v="1-1/2&quot;"/>
    <x v="3"/>
    <n v="1920"/>
    <n v="441"/>
    <n v="1870.59"/>
    <n v="112.46666666666667"/>
    <n v="210379.022"/>
  </r>
  <r>
    <n v="0"/>
    <s v="STEEL"/>
    <x v="0"/>
    <s v="015"/>
    <s v="1-1/2&quot;"/>
    <x v="3"/>
    <n v="1921"/>
    <n v="179"/>
    <n v="76.41"/>
    <n v="120.5"/>
    <n v="9207.4049999999988"/>
  </r>
  <r>
    <n v="0"/>
    <s v="STEEL"/>
    <x v="0"/>
    <s v="015"/>
    <s v="1-1/2&quot;"/>
    <x v="3"/>
    <n v="1941"/>
    <n v="1985"/>
    <n v="680.57"/>
    <n v="105.4375"/>
    <n v="71757.599375000005"/>
  </r>
  <r>
    <n v="0"/>
    <s v="STEEL"/>
    <x v="0"/>
    <s v="015"/>
    <s v="1-1/2&quot;"/>
    <x v="3"/>
    <n v="1942"/>
    <n v="390"/>
    <n v="230.8"/>
    <n v="93.722222222222229"/>
    <n v="21631.088888888891"/>
  </r>
  <r>
    <n v="0"/>
    <s v="STEEL"/>
    <x v="0"/>
    <s v="015"/>
    <s v="1-1/2&quot;"/>
    <x v="3"/>
    <n v="1946"/>
    <n v="89"/>
    <n v="115.15"/>
    <n v="76.681818181818187"/>
    <n v="8829.9113636363654"/>
  </r>
  <r>
    <n v="0"/>
    <s v="STEEL"/>
    <x v="0"/>
    <s v="015"/>
    <s v="1-1/2&quot;"/>
    <x v="3"/>
    <n v="1947"/>
    <n v="296"/>
    <n v="437.5"/>
    <n v="70.291666666666671"/>
    <n v="30752.604166666668"/>
  </r>
  <r>
    <n v="0"/>
    <s v="STEEL"/>
    <x v="0"/>
    <s v="015"/>
    <s v="1-1/2&quot;"/>
    <x v="3"/>
    <n v="1948"/>
    <n v="42"/>
    <n v="81.77"/>
    <n v="60.25"/>
    <n v="4926.6424999999999"/>
  </r>
  <r>
    <n v="0"/>
    <s v="STEEL"/>
    <x v="0"/>
    <s v="015"/>
    <s v="1-1/2&quot;"/>
    <x v="3"/>
    <n v="1949"/>
    <n v="154"/>
    <n v="194.32"/>
    <n v="56.233333333333334"/>
    <n v="10927.261333333334"/>
  </r>
  <r>
    <n v="0"/>
    <s v="STEEL"/>
    <x v="0"/>
    <s v="015"/>
    <s v="1-1/2&quot;"/>
    <x v="3"/>
    <n v="1950"/>
    <n v="203"/>
    <n v="162.08000000000001"/>
    <n v="54.41935483870968"/>
    <n v="8820.2890322580661"/>
  </r>
  <r>
    <n v="0"/>
    <s v="STEEL"/>
    <x v="0"/>
    <s v="015"/>
    <s v="1-1/2&quot;"/>
    <x v="3"/>
    <n v="1951"/>
    <n v="37"/>
    <n v="22.34"/>
    <n v="51.121212121212125"/>
    <n v="1142.0478787878787"/>
  </r>
  <r>
    <n v="0"/>
    <s v="STEEL"/>
    <x v="0"/>
    <s v="015"/>
    <s v="1-1/2&quot;"/>
    <x v="3"/>
    <n v="1954"/>
    <n v="2"/>
    <n v="2.2599999999999998"/>
    <n v="43.256410256410255"/>
    <n v="97.759487179487166"/>
  </r>
  <r>
    <n v="0"/>
    <s v="STEEL"/>
    <x v="0"/>
    <s v="015"/>
    <s v="1-1/2&quot;"/>
    <x v="3"/>
    <n v="1956"/>
    <n v="281"/>
    <n v="321.64"/>
    <n v="38.340909090909093"/>
    <n v="12331.970000000001"/>
  </r>
  <r>
    <n v="0"/>
    <s v="STEEL"/>
    <x v="0"/>
    <s v="015"/>
    <s v="1-1/2&quot;"/>
    <x v="3"/>
    <n v="1966"/>
    <n v="1"/>
    <n v="4.1500000000000004"/>
    <n v="25.953846153846154"/>
    <n v="107.70846153846155"/>
  </r>
  <r>
    <n v="0"/>
    <s v="STEEL"/>
    <x v="0"/>
    <s v="015"/>
    <s v="1-1/2&quot;"/>
    <x v="3"/>
    <n v="2003"/>
    <n v="50"/>
    <n v="204.15"/>
    <n v="4.5656292286874152"/>
    <n v="932.07320703653579"/>
  </r>
  <r>
    <n v="0"/>
    <s v="STEEL"/>
    <x v="0"/>
    <s v="020"/>
    <s v="2&quot;"/>
    <x v="4"/>
    <n v="1915"/>
    <n v="3913"/>
    <n v="681.8"/>
    <n v="210.875"/>
    <n v="143774.57499999998"/>
  </r>
  <r>
    <n v="0"/>
    <s v="STEEL"/>
    <x v="0"/>
    <s v="020"/>
    <s v="2&quot;"/>
    <x v="4"/>
    <n v="1928"/>
    <n v="1928"/>
    <n v="414.13"/>
    <n v="120.5"/>
    <n v="49902.665000000001"/>
  </r>
  <r>
    <n v="0"/>
    <s v="STEEL"/>
    <x v="0"/>
    <s v="020"/>
    <s v="2&quot;"/>
    <x v="4"/>
    <n v="1929"/>
    <n v="523"/>
    <n v="241.24"/>
    <n v="112.46666666666667"/>
    <n v="27131.458666666669"/>
  </r>
  <r>
    <n v="0"/>
    <s v="STEEL"/>
    <x v="0"/>
    <s v="020"/>
    <s v="2&quot;"/>
    <x v="4"/>
    <n v="1930"/>
    <n v="1228"/>
    <n v="351"/>
    <n v="120.5"/>
    <n v="42295.5"/>
  </r>
  <r>
    <n v="0"/>
    <s v="STEEL"/>
    <x v="0"/>
    <s v="020"/>
    <s v="2&quot;"/>
    <x v="4"/>
    <n v="1931"/>
    <n v="366"/>
    <n v="158.55000000000001"/>
    <n v="120.5"/>
    <n v="19105.275000000001"/>
  </r>
  <r>
    <n v="0"/>
    <s v="STEEL"/>
    <x v="0"/>
    <s v="020"/>
    <s v="2&quot;"/>
    <x v="4"/>
    <n v="1932"/>
    <n v="4362"/>
    <n v="1746.7"/>
    <n v="120.5"/>
    <n v="210477.35"/>
  </r>
  <r>
    <n v="0"/>
    <s v="STEEL"/>
    <x v="0"/>
    <s v="020"/>
    <s v="2&quot;"/>
    <x v="4"/>
    <n v="1933"/>
    <n v="797"/>
    <n v="206.42"/>
    <n v="140.58333333333334"/>
    <n v="29019.211666666666"/>
  </r>
  <r>
    <n v="0"/>
    <s v="STEEL"/>
    <x v="0"/>
    <s v="020"/>
    <s v="2&quot;"/>
    <x v="4"/>
    <n v="1934"/>
    <n v="672"/>
    <n v="464.22"/>
    <n v="120.5"/>
    <n v="55938.51"/>
  </r>
  <r>
    <n v="0"/>
    <s v="STEEL"/>
    <x v="0"/>
    <s v="020"/>
    <s v="2&quot;"/>
    <x v="4"/>
    <n v="1935"/>
    <n v="5520"/>
    <n v="1536.83"/>
    <n v="120.5"/>
    <n v="185188.01499999998"/>
  </r>
  <r>
    <n v="0"/>
    <s v="STEEL"/>
    <x v="0"/>
    <s v="020"/>
    <s v="2&quot;"/>
    <x v="4"/>
    <n v="1936"/>
    <n v="2269"/>
    <n v="879.37"/>
    <n v="129.76923076923077"/>
    <n v="114115.16846153847"/>
  </r>
  <r>
    <n v="0"/>
    <s v="STEEL"/>
    <x v="0"/>
    <s v="020"/>
    <s v="2&quot;"/>
    <x v="4"/>
    <n v="1937"/>
    <n v="1195"/>
    <n v="462.96"/>
    <n v="120.5"/>
    <n v="55786.68"/>
  </r>
  <r>
    <n v="0"/>
    <s v="STEEL"/>
    <x v="0"/>
    <s v="020"/>
    <s v="2&quot;"/>
    <x v="4"/>
    <n v="1938"/>
    <n v="1396"/>
    <n v="547.64"/>
    <n v="120.5"/>
    <n v="65990.62"/>
  </r>
  <r>
    <n v="0"/>
    <s v="STEEL"/>
    <x v="0"/>
    <s v="020"/>
    <s v="2&quot;"/>
    <x v="4"/>
    <n v="1939"/>
    <n v="804"/>
    <n v="323.92"/>
    <n v="112.46666666666667"/>
    <n v="36430.202666666672"/>
  </r>
  <r>
    <n v="0"/>
    <s v="STEEL"/>
    <x v="0"/>
    <s v="020"/>
    <s v="2&quot;"/>
    <x v="4"/>
    <n v="1940"/>
    <n v="2941"/>
    <n v="3287.87"/>
    <n v="120.5"/>
    <n v="396188.33499999996"/>
  </r>
  <r>
    <n v="0"/>
    <s v="STEEL"/>
    <x v="0"/>
    <s v="020"/>
    <s v="2&quot;"/>
    <x v="4"/>
    <n v="1941"/>
    <n v="11574"/>
    <n v="3974.7"/>
    <n v="105.4375"/>
    <n v="419082.43124999997"/>
  </r>
  <r>
    <n v="0"/>
    <s v="STEEL"/>
    <x v="0"/>
    <s v="020"/>
    <s v="2&quot;"/>
    <x v="4"/>
    <n v="1942"/>
    <n v="232"/>
    <n v="108.84"/>
    <n v="93.722222222222229"/>
    <n v="10200.726666666667"/>
  </r>
  <r>
    <n v="0"/>
    <s v="STEEL"/>
    <x v="0"/>
    <s v="020"/>
    <s v="2&quot;"/>
    <x v="4"/>
    <n v="1943"/>
    <n v="337"/>
    <n v="266.42"/>
    <n v="93.722222222222229"/>
    <n v="24969.474444444448"/>
  </r>
  <r>
    <n v="0"/>
    <s v="STEEL"/>
    <x v="0"/>
    <s v="020"/>
    <s v="2&quot;"/>
    <x v="4"/>
    <n v="1944"/>
    <n v="816"/>
    <n v="441.63"/>
    <n v="88.78947368421052"/>
    <n v="39212.095263157891"/>
  </r>
  <r>
    <n v="0"/>
    <s v="STEEL"/>
    <x v="0"/>
    <s v="020"/>
    <s v="2&quot;"/>
    <x v="4"/>
    <n v="1945"/>
    <n v="3121"/>
    <n v="1197.04"/>
    <n v="88.78947368421052"/>
    <n v="106284.55157894736"/>
  </r>
  <r>
    <n v="0"/>
    <s v="STEEL"/>
    <x v="0"/>
    <s v="020"/>
    <s v="2&quot;"/>
    <x v="4"/>
    <n v="1946"/>
    <n v="11719"/>
    <n v="4814.58"/>
    <n v="76.681818181818187"/>
    <n v="369190.74818181823"/>
  </r>
  <r>
    <n v="0"/>
    <s v="STEEL"/>
    <x v="0"/>
    <s v="020"/>
    <s v="2&quot;"/>
    <x v="4"/>
    <n v="1947"/>
    <n v="10441"/>
    <n v="5173.7700000000004"/>
    <n v="70.291666666666671"/>
    <n v="363672.91625000007"/>
  </r>
  <r>
    <n v="0"/>
    <s v="STEEL"/>
    <x v="0"/>
    <s v="020"/>
    <s v="2&quot;"/>
    <x v="4"/>
    <n v="1948"/>
    <n v="2682"/>
    <n v="1787.27"/>
    <n v="60.25"/>
    <n v="107683.0175"/>
  </r>
  <r>
    <n v="0"/>
    <s v="STEEL"/>
    <x v="0"/>
    <s v="020"/>
    <s v="2&quot;"/>
    <x v="4"/>
    <n v="1949"/>
    <n v="4605"/>
    <n v="3376.5"/>
    <n v="56.233333333333334"/>
    <n v="189871.85"/>
  </r>
  <r>
    <n v="0"/>
    <s v="STEEL"/>
    <x v="0"/>
    <s v="020"/>
    <s v="2&quot;"/>
    <x v="4"/>
    <n v="1950"/>
    <n v="19244"/>
    <n v="14144.43"/>
    <n v="54.41935483870968"/>
    <n v="769730.75516129041"/>
  </r>
  <r>
    <n v="0"/>
    <s v="STEEL"/>
    <x v="0"/>
    <s v="020"/>
    <s v="2&quot;"/>
    <x v="4"/>
    <n v="1951"/>
    <n v="18156"/>
    <n v="16410.759999999998"/>
    <n v="51.121212121212125"/>
    <n v="838937.94303030299"/>
  </r>
  <r>
    <n v="0"/>
    <s v="STEEL"/>
    <x v="0"/>
    <s v="020"/>
    <s v="2&quot;"/>
    <x v="4"/>
    <n v="1952"/>
    <n v="2766"/>
    <n v="3384.51"/>
    <n v="48.2"/>
    <n v="163133.38200000001"/>
  </r>
  <r>
    <n v="0"/>
    <s v="STEEL"/>
    <x v="0"/>
    <s v="020"/>
    <s v="2&quot;"/>
    <x v="4"/>
    <n v="1953"/>
    <n v="6788"/>
    <n v="7793.67"/>
    <n v="44.39473684210526"/>
    <n v="345997.92868421052"/>
  </r>
  <r>
    <n v="0"/>
    <s v="STEEL"/>
    <x v="0"/>
    <s v="020"/>
    <s v="2&quot;"/>
    <x v="4"/>
    <n v="1954"/>
    <n v="14396"/>
    <n v="18485.490000000002"/>
    <n v="43.256410256410255"/>
    <n v="799615.93923076929"/>
  </r>
  <r>
    <n v="0"/>
    <s v="STEEL"/>
    <x v="0"/>
    <s v="020"/>
    <s v="2&quot;"/>
    <x v="4"/>
    <n v="1955"/>
    <n v="17130"/>
    <n v="16965.95"/>
    <n v="41.146341463414636"/>
    <n v="698086.77195121953"/>
  </r>
  <r>
    <n v="0"/>
    <s v="STEEL"/>
    <x v="0"/>
    <s v="020"/>
    <s v="2&quot;"/>
    <x v="4"/>
    <n v="1956"/>
    <n v="29366"/>
    <n v="37373.71"/>
    <n v="38.340909090909093"/>
    <n v="1432942.0175000001"/>
  </r>
  <r>
    <n v="0"/>
    <s v="STEEL"/>
    <x v="0"/>
    <s v="020"/>
    <s v="2&quot;"/>
    <x v="4"/>
    <n v="1957"/>
    <n v="7556"/>
    <n v="13467.43"/>
    <n v="35.893617021276597"/>
    <n v="483394.77468085109"/>
  </r>
  <r>
    <n v="0"/>
    <s v="STEEL"/>
    <x v="0"/>
    <s v="020"/>
    <s v="2&quot;"/>
    <x v="4"/>
    <n v="1958"/>
    <n v="11026"/>
    <n v="17821.5"/>
    <n v="34.428571428571431"/>
    <n v="613568.7857142858"/>
  </r>
  <r>
    <n v="0"/>
    <s v="STEEL"/>
    <x v="0"/>
    <s v="020"/>
    <s v="2&quot;"/>
    <x v="4"/>
    <n v="1959"/>
    <n v="56177"/>
    <n v="79373.63"/>
    <n v="32.442307692307693"/>
    <n v="2575063.7271153848"/>
  </r>
  <r>
    <n v="0"/>
    <s v="STEEL"/>
    <x v="0"/>
    <s v="020"/>
    <s v="2&quot;"/>
    <x v="4"/>
    <n v="1960"/>
    <n v="32012"/>
    <n v="49507.31"/>
    <n v="31.24074074074074"/>
    <n v="1546645.0364814815"/>
  </r>
  <r>
    <n v="0"/>
    <s v="STEEL"/>
    <x v="0"/>
    <s v="020"/>
    <s v="2&quot;"/>
    <x v="4"/>
    <n v="1961"/>
    <n v="61442"/>
    <n v="95743.360000000001"/>
    <n v="30.125"/>
    <n v="2884268.72"/>
  </r>
  <r>
    <n v="0"/>
    <s v="STEEL"/>
    <x v="0"/>
    <s v="020"/>
    <s v="2&quot;"/>
    <x v="4"/>
    <n v="1962"/>
    <n v="42787"/>
    <n v="71574.73"/>
    <n v="29.086206896551722"/>
    <n v="2081837.4053448273"/>
  </r>
  <r>
    <n v="0"/>
    <s v="STEEL"/>
    <x v="0"/>
    <s v="020"/>
    <s v="2&quot;"/>
    <x v="4"/>
    <n v="1963"/>
    <n v="48148"/>
    <n v="84309.78"/>
    <n v="28.116666666666667"/>
    <n v="2370509.9810000001"/>
  </r>
  <r>
    <n v="0"/>
    <s v="STEEL"/>
    <x v="0"/>
    <s v="020"/>
    <s v="2&quot;"/>
    <x v="4"/>
    <n v="1964"/>
    <n v="72089"/>
    <n v="118893.56"/>
    <n v="27.655737704918032"/>
    <n v="3288089.1101639341"/>
  </r>
  <r>
    <n v="0"/>
    <s v="STEEL"/>
    <x v="0"/>
    <s v="020"/>
    <s v="2&quot;"/>
    <x v="4"/>
    <n v="1965"/>
    <n v="77945"/>
    <n v="123938.7"/>
    <n v="26.777777777777779"/>
    <n v="3318802.9666666668"/>
  </r>
  <r>
    <n v="0"/>
    <s v="STEEL"/>
    <x v="0"/>
    <s v="020"/>
    <s v="2&quot;"/>
    <x v="4"/>
    <n v="1966"/>
    <n v="89526"/>
    <n v="135071.84"/>
    <n v="25.953846153846154"/>
    <n v="3505633.7550769229"/>
  </r>
  <r>
    <n v="0"/>
    <s v="STEEL"/>
    <x v="0"/>
    <s v="020"/>
    <s v="2&quot;"/>
    <x v="4"/>
    <n v="1967"/>
    <n v="54074"/>
    <n v="96714.99"/>
    <n v="24.808823529411764"/>
    <n v="2399385.1195588238"/>
  </r>
  <r>
    <n v="0"/>
    <s v="STEEL"/>
    <x v="0"/>
    <s v="020"/>
    <s v="2&quot;"/>
    <x v="4"/>
    <n v="1968"/>
    <n v="39606"/>
    <n v="83609.149999999994"/>
    <n v="24.1"/>
    <n v="2014980.5149999999"/>
  </r>
  <r>
    <n v="0"/>
    <s v="STEEL"/>
    <x v="0"/>
    <s v="020"/>
    <s v="2&quot;"/>
    <x v="4"/>
    <n v="1969"/>
    <n v="41390"/>
    <n v="91712.42"/>
    <n v="22.19736842105263"/>
    <n v="2035774.3755263155"/>
  </r>
  <r>
    <n v="0"/>
    <s v="STEEL"/>
    <x v="0"/>
    <s v="020"/>
    <s v="2&quot;"/>
    <x v="4"/>
    <n v="1970"/>
    <n v="11682"/>
    <n v="45326.49"/>
    <n v="20.827160493827162"/>
    <n v="944022.08185185189"/>
  </r>
  <r>
    <n v="0"/>
    <s v="STEEL"/>
    <x v="0"/>
    <s v="020"/>
    <s v="2&quot;"/>
    <x v="4"/>
    <n v="1971"/>
    <n v="8618"/>
    <n v="35377.660000000003"/>
    <n v="19.170454545454547"/>
    <n v="678205.82295454561"/>
  </r>
  <r>
    <n v="0"/>
    <s v="STEEL"/>
    <x v="0"/>
    <s v="020"/>
    <s v="2&quot;"/>
    <x v="4"/>
    <n v="1972"/>
    <n v="10180"/>
    <n v="35927.29"/>
    <n v="17.572916666666668"/>
    <n v="631347.27322916675"/>
  </r>
  <r>
    <n v="0"/>
    <s v="STEEL"/>
    <x v="0"/>
    <s v="020"/>
    <s v="2&quot;"/>
    <x v="4"/>
    <n v="1973"/>
    <n v="4631"/>
    <n v="26969.69"/>
    <n v="16.87"/>
    <n v="454978.6703"/>
  </r>
  <r>
    <n v="0"/>
    <s v="STEEL"/>
    <x v="0"/>
    <s v="020"/>
    <s v="2&quot;"/>
    <x v="4"/>
    <n v="1974"/>
    <n v="2204"/>
    <n v="14445.65"/>
    <n v="14.543103448275861"/>
    <n v="210084.58232758619"/>
  </r>
  <r>
    <n v="0"/>
    <s v="STEEL"/>
    <x v="0"/>
    <s v="020"/>
    <s v="2&quot;"/>
    <x v="4"/>
    <n v="1975"/>
    <n v="270"/>
    <n v="1427.11"/>
    <n v="12.976923076923077"/>
    <n v="18519.49669230769"/>
  </r>
  <r>
    <n v="0"/>
    <s v="STEEL"/>
    <x v="0"/>
    <s v="020"/>
    <s v="2&quot;"/>
    <x v="4"/>
    <n v="1976"/>
    <n v="1404"/>
    <n v="2644.67"/>
    <n v="12.136690647482014"/>
    <n v="32097.541654676261"/>
  </r>
  <r>
    <n v="0"/>
    <s v="STEEL"/>
    <x v="0"/>
    <s v="020"/>
    <s v="2&quot;"/>
    <x v="4"/>
    <n v="1977"/>
    <n v="2571"/>
    <n v="20486.21"/>
    <n v="11.246666666666666"/>
    <n v="230401.5751333333"/>
  </r>
  <r>
    <n v="0"/>
    <s v="STEEL"/>
    <x v="0"/>
    <s v="020"/>
    <s v="2&quot;"/>
    <x v="4"/>
    <n v="1978"/>
    <n v="126"/>
    <n v="1913.14"/>
    <n v="10.224242424242425"/>
    <n v="19560.407151515152"/>
  </r>
  <r>
    <n v="0"/>
    <s v="STEEL"/>
    <x v="0"/>
    <s v="020"/>
    <s v="2&quot;"/>
    <x v="4"/>
    <n v="1979"/>
    <n v="272"/>
    <n v="3786.17"/>
    <n v="9.4245810055865924"/>
    <n v="35683.065865921788"/>
  </r>
  <r>
    <n v="0"/>
    <s v="STEEL"/>
    <x v="0"/>
    <s v="020"/>
    <s v="2&quot;"/>
    <x v="4"/>
    <n v="1980"/>
    <n v="778"/>
    <n v="6655.93"/>
    <n v="8.7409326424870475"/>
    <n v="58179.035803108818"/>
  </r>
  <r>
    <n v="0"/>
    <s v="STEEL"/>
    <x v="0"/>
    <s v="020"/>
    <s v="2&quot;"/>
    <x v="4"/>
    <n v="1981"/>
    <n v="494"/>
    <n v="5465.69"/>
    <n v="7.8465116279069766"/>
    <n v="42886.600139534879"/>
  </r>
  <r>
    <n v="0"/>
    <s v="STEEL"/>
    <x v="0"/>
    <s v="020"/>
    <s v="2&quot;"/>
    <x v="4"/>
    <n v="1982"/>
    <n v="144"/>
    <n v="1668.71"/>
    <n v="7.3991228070175437"/>
    <n v="12346.990219298246"/>
  </r>
  <r>
    <n v="0"/>
    <s v="STEEL"/>
    <x v="0"/>
    <s v="020"/>
    <s v="2&quot;"/>
    <x v="4"/>
    <n v="1983"/>
    <n v="385"/>
    <n v="4601.5"/>
    <n v="7.2094017094017095"/>
    <n v="33174.061965811969"/>
  </r>
  <r>
    <n v="0"/>
    <s v="STEEL"/>
    <x v="0"/>
    <s v="020"/>
    <s v="2&quot;"/>
    <x v="4"/>
    <n v="1984"/>
    <n v="1576"/>
    <n v="15585.6"/>
    <n v="7.0291666666666668"/>
    <n v="109553.78"/>
  </r>
  <r>
    <n v="0"/>
    <s v="STEEL"/>
    <x v="0"/>
    <s v="020"/>
    <s v="2&quot;"/>
    <x v="4"/>
    <n v="1985"/>
    <n v="1782"/>
    <n v="23856.47"/>
    <n v="7.148305084745763"/>
    <n v="170533.32580508475"/>
  </r>
  <r>
    <n v="0"/>
    <s v="STEEL"/>
    <x v="0"/>
    <s v="020"/>
    <s v="2&quot;"/>
    <x v="4"/>
    <n v="1986"/>
    <n v="1224"/>
    <n v="14613.44"/>
    <n v="7.53125"/>
    <n v="110057.47"/>
  </r>
  <r>
    <n v="0"/>
    <s v="STEEL"/>
    <x v="0"/>
    <s v="020"/>
    <s v="2&quot;"/>
    <x v="4"/>
    <n v="1987"/>
    <n v="834"/>
    <n v="17213.98"/>
    <n v="7.3668122270742362"/>
    <n v="126812.15834061136"/>
  </r>
  <r>
    <n v="0"/>
    <s v="STEEL"/>
    <x v="0"/>
    <s v="020"/>
    <s v="2&quot;"/>
    <x v="4"/>
    <n v="1988"/>
    <n v="1240"/>
    <n v="11986.29"/>
    <n v="6.8368794326241131"/>
    <n v="81948.819574468085"/>
  </r>
  <r>
    <n v="0"/>
    <s v="STEEL"/>
    <x v="0"/>
    <s v="020"/>
    <s v="2&quot;"/>
    <x v="4"/>
    <n v="1989"/>
    <n v="7815"/>
    <n v="121952.03"/>
    <n v="6.5135135135135132"/>
    <n v="794336.19540540536"/>
  </r>
  <r>
    <n v="0"/>
    <s v="STEEL"/>
    <x v="0"/>
    <s v="020"/>
    <s v="2&quot;"/>
    <x v="4"/>
    <n v="1990"/>
    <n v="1210"/>
    <n v="17385.490000000002"/>
    <n v="6.4083570750237415"/>
    <n v="111412.42784425452"/>
  </r>
  <r>
    <n v="0"/>
    <s v="STEEL"/>
    <x v="0"/>
    <s v="020"/>
    <s v="2&quot;"/>
    <x v="4"/>
    <n v="1991"/>
    <n v="21"/>
    <n v="378.09"/>
    <n v="6.2889095992544268"/>
    <n v="2377.7738303821061"/>
  </r>
  <r>
    <n v="0"/>
    <s v="STEEL"/>
    <x v="0"/>
    <s v="020"/>
    <s v="2&quot;"/>
    <x v="4"/>
    <n v="1992"/>
    <n v="2285"/>
    <n v="30516.63"/>
    <n v="6.2079116835326591"/>
    <n v="189444.54391904327"/>
  </r>
  <r>
    <n v="0"/>
    <s v="STEEL"/>
    <x v="0"/>
    <s v="020"/>
    <s v="2&quot;"/>
    <x v="4"/>
    <n v="1993"/>
    <n v="336"/>
    <n v="4929.3"/>
    <n v="6.0574506283662481"/>
    <n v="29858.991382405748"/>
  </r>
  <r>
    <n v="0"/>
    <s v="STEEL"/>
    <x v="0"/>
    <s v="020"/>
    <s v="2&quot;"/>
    <x v="4"/>
    <n v="1994"/>
    <n v="767"/>
    <n v="7150.82"/>
    <n v="5.6327212020033386"/>
    <n v="40278.57542570951"/>
  </r>
  <r>
    <n v="0"/>
    <s v="STEEL"/>
    <x v="0"/>
    <s v="020"/>
    <s v="2&quot;"/>
    <x v="4"/>
    <n v="1995"/>
    <n v="481"/>
    <n v="9462.84"/>
    <n v="5.5311475409836062"/>
    <n v="52340.364196721312"/>
  </r>
  <r>
    <n v="0"/>
    <s v="STEEL"/>
    <x v="0"/>
    <s v="020"/>
    <s v="2&quot;"/>
    <x v="4"/>
    <n v="1996"/>
    <n v="624"/>
    <n v="13500.44"/>
    <n v="5.5130718954248366"/>
    <n v="74428.896339869287"/>
  </r>
  <r>
    <n v="0"/>
    <s v="STEEL"/>
    <x v="0"/>
    <s v="020"/>
    <s v="2&quot;"/>
    <x v="4"/>
    <n v="1997"/>
    <n v="2242"/>
    <n v="34675.46"/>
    <n v="5.3811802232854866"/>
    <n v="186594.89958532696"/>
  </r>
  <r>
    <n v="0"/>
    <s v="STEEL"/>
    <x v="0"/>
    <s v="020"/>
    <s v="2&quot;"/>
    <x v="4"/>
    <n v="1998"/>
    <n v="170"/>
    <n v="24330.77"/>
    <n v="5.2718749999999996"/>
    <n v="128268.77809374999"/>
  </r>
  <r>
    <n v="0"/>
    <s v="STEEL"/>
    <x v="0"/>
    <s v="020"/>
    <s v="2&quot;"/>
    <x v="4"/>
    <n v="1999"/>
    <n v="3928"/>
    <n v="64144.42"/>
    <n v="5.1276595744680851"/>
    <n v="328910.74936170212"/>
  </r>
  <r>
    <n v="0"/>
    <s v="STEEL"/>
    <x v="0"/>
    <s v="020"/>
    <s v="2&quot;"/>
    <x v="4"/>
    <n v="2000"/>
    <n v="3895"/>
    <n v="40334.22"/>
    <n v="4.8827785817655576"/>
    <n v="196943.06552822"/>
  </r>
  <r>
    <n v="0"/>
    <s v="STEEL"/>
    <x v="0"/>
    <s v="020"/>
    <s v="2&quot;"/>
    <x v="4"/>
    <n v="2001"/>
    <n v="3174"/>
    <n v="45167.21"/>
    <n v="4.823445318084346"/>
    <n v="217861.56760543244"/>
  </r>
  <r>
    <n v="0"/>
    <s v="STEEL"/>
    <x v="0"/>
    <s v="020"/>
    <s v="2&quot;"/>
    <x v="4"/>
    <n v="2002"/>
    <n v="177"/>
    <n v="4270.93"/>
    <n v="4.7288016818500349"/>
    <n v="20196.380967063771"/>
  </r>
  <r>
    <n v="0"/>
    <s v="STEEL"/>
    <x v="0"/>
    <s v="020"/>
    <s v="2&quot;"/>
    <x v="4"/>
    <n v="2003"/>
    <n v="959"/>
    <n v="24285.58"/>
    <n v="4.5656292286874152"/>
    <n v="110878.95388362653"/>
  </r>
  <r>
    <n v="0"/>
    <s v="STEEL"/>
    <x v="0"/>
    <s v="020"/>
    <s v="2&quot;"/>
    <x v="4"/>
    <n v="2004"/>
    <n v="25"/>
    <n v="1153.98"/>
    <n v="3.7036223929747529"/>
    <n v="4273.9061690450053"/>
  </r>
  <r>
    <n v="0"/>
    <s v="STEEL"/>
    <x v="0"/>
    <s v="020"/>
    <s v="2&quot;"/>
    <x v="4"/>
    <n v="2005"/>
    <n v="14"/>
    <n v="1340.26"/>
    <n v="3.0341726618705036"/>
    <n v="4066.5802517985612"/>
  </r>
  <r>
    <n v="0"/>
    <s v="STEEL"/>
    <x v="0"/>
    <s v="020"/>
    <s v="2&quot;"/>
    <x v="4"/>
    <n v="2006"/>
    <n v="176"/>
    <n v="13739.84"/>
    <n v="2.9023655913978494"/>
    <n v="39878.038847311829"/>
  </r>
  <r>
    <n v="0"/>
    <s v="STEEL"/>
    <x v="0"/>
    <s v="020"/>
    <s v="2&quot;"/>
    <x v="4"/>
    <n v="2007"/>
    <n v="964"/>
    <n v="12144.55"/>
    <n v="2.9992547239836864"/>
    <n v="36424.598958156079"/>
  </r>
  <r>
    <n v="0"/>
    <s v="STEEL"/>
    <x v="0"/>
    <s v="020"/>
    <s v="2&quot;"/>
    <x v="4"/>
    <n v="2008"/>
    <n v="94"/>
    <n v="2379.58"/>
    <n v="2.6369675654552558"/>
    <n v="6274.8752794060174"/>
  </r>
  <r>
    <n v="0"/>
    <s v="STEEL"/>
    <x v="0"/>
    <s v="020"/>
    <s v="2&quot;"/>
    <x v="4"/>
    <n v="2009"/>
    <n v="275"/>
    <n v="26133.25"/>
    <n v="2.7187751813053991"/>
    <n v="71050.431506849316"/>
  </r>
  <r>
    <n v="0"/>
    <s v="STEEL"/>
    <x v="0"/>
    <s v="020"/>
    <s v="2&quot;"/>
    <x v="4"/>
    <n v="2010"/>
    <n v="17"/>
    <n v="2479.5100000000002"/>
    <n v="2.6205825242718448"/>
    <n v="6497.7605747572825"/>
  </r>
  <r>
    <n v="0"/>
    <s v="STEEL"/>
    <x v="0"/>
    <s v="020"/>
    <s v="2&quot;"/>
    <x v="4"/>
    <n v="2011"/>
    <n v="161"/>
    <n v="16259.3"/>
    <n v="2.3536798046738752"/>
    <n v="38269.186048133939"/>
  </r>
  <r>
    <n v="0"/>
    <s v="STEEL"/>
    <x v="0"/>
    <s v="020"/>
    <s v="2&quot;"/>
    <x v="4"/>
    <n v="2012"/>
    <n v="141"/>
    <n v="7896.45"/>
    <n v="2.1429025087329312"/>
    <n v="16921.322515084154"/>
  </r>
  <r>
    <n v="0"/>
    <s v="STEEL"/>
    <x v="0"/>
    <s v="020"/>
    <s v="2&quot;"/>
    <x v="4"/>
    <n v="2013"/>
    <n v="209"/>
    <n v="26550.639999999999"/>
    <n v="2.1859410430839001"/>
    <n v="58038.133696145123"/>
  </r>
  <r>
    <n v="0"/>
    <s v="STEEL"/>
    <x v="0"/>
    <s v="020"/>
    <s v="2&quot;"/>
    <x v="4"/>
    <n v="2014"/>
    <n v="492"/>
    <n v="65327.3"/>
    <n v="2.1958997722095672"/>
    <n v="143452.20318906606"/>
  </r>
  <r>
    <n v="0"/>
    <s v="STEEL"/>
    <x v="0"/>
    <s v="020"/>
    <s v="2&quot;"/>
    <x v="4"/>
    <n v="2015"/>
    <n v="248"/>
    <n v="37878.51"/>
    <n v="2.2828146143437076"/>
    <n v="86469.616197564275"/>
  </r>
  <r>
    <n v="0"/>
    <s v="STEEL"/>
    <x v="0"/>
    <s v="020"/>
    <s v="2&quot;"/>
    <x v="4"/>
    <n v="2016"/>
    <n v="81"/>
    <n v="21065.200000000001"/>
    <n v="2.3301104972375692"/>
    <n v="49084.243646408846"/>
  </r>
  <r>
    <n v="0"/>
    <s v="STEEL"/>
    <x v="0"/>
    <s v="020"/>
    <s v="2&quot;"/>
    <x v="4"/>
    <n v="2017"/>
    <n v="401"/>
    <n v="27886.05"/>
    <n v="2.1795865633074936"/>
    <n v="60780.059883720933"/>
  </r>
  <r>
    <n v="0"/>
    <s v="STEEL"/>
    <x v="0"/>
    <s v="020"/>
    <s v="2&quot;"/>
    <x v="4"/>
    <n v="2018"/>
    <n v="28"/>
    <n v="20565.68"/>
    <n v="2.0233883058470763"/>
    <n v="41612.356413793103"/>
  </r>
  <r>
    <n v="0"/>
    <s v="STEEL"/>
    <x v="0"/>
    <s v="020"/>
    <s v="2&quot;"/>
    <x v="4"/>
    <n v="2019"/>
    <n v="638"/>
    <n v="113489.45"/>
    <n v="1.8992400788066424"/>
    <n v="215543.7119617225"/>
  </r>
  <r>
    <n v="0"/>
    <s v="STEEL"/>
    <x v="0"/>
    <s v="020"/>
    <s v="2&quot;"/>
    <x v="4"/>
    <n v="2020"/>
    <n v="100"/>
    <n v="112955.77"/>
    <n v="1.7600417318727177"/>
    <n v="198806.86905581638"/>
  </r>
  <r>
    <n v="0"/>
    <s v="STEEL"/>
    <x v="0"/>
    <s v="020"/>
    <s v="2&quot;"/>
    <x v="4"/>
    <n v="2021"/>
    <n v="442"/>
    <n v="69192.42"/>
    <n v="1.486998677831644"/>
    <n v="102889.0370559718"/>
  </r>
  <r>
    <n v="0"/>
    <s v="STEEL"/>
    <x v="0"/>
    <s v="020"/>
    <s v="2&quot;"/>
    <x v="4"/>
    <n v="2022"/>
    <n v="14"/>
    <n v="11744.26"/>
    <n v="1.2561429635145198"/>
    <n v="14752.469560685035"/>
  </r>
  <r>
    <n v="0"/>
    <s v="STEEL"/>
    <x v="0"/>
    <s v="020"/>
    <s v="2&quot;"/>
    <x v="4"/>
    <n v="2023"/>
    <n v="46"/>
    <n v="45018.879999999997"/>
    <n v="1.0423231387086809"/>
    <n v="46924.220302749454"/>
  </r>
  <r>
    <n v="0"/>
    <s v="STEEL"/>
    <x v="0"/>
    <s v="020"/>
    <s v="2&quot;"/>
    <x v="4"/>
    <n v="2024"/>
    <n v="38"/>
    <n v="59942.53"/>
    <n v="1.0333843797856048"/>
    <n v="61943.674186830009"/>
  </r>
  <r>
    <n v="0"/>
    <s v="STEEL"/>
    <x v="0"/>
    <s v="020"/>
    <s v="2&quot;"/>
    <x v="4"/>
    <n v="2025"/>
    <n v="3"/>
    <n v="4239.6400000000003"/>
    <n v="1"/>
    <n v="4239.6400000000003"/>
  </r>
  <r>
    <n v="0"/>
    <s v="STEEL"/>
    <x v="0"/>
    <s v="030"/>
    <s v="3&quot;"/>
    <x v="5"/>
    <n v="1915"/>
    <n v="958"/>
    <n v="273.86"/>
    <n v="210.875"/>
    <n v="57750.227500000001"/>
  </r>
  <r>
    <n v="0"/>
    <s v="STEEL"/>
    <x v="0"/>
    <s v="030"/>
    <s v="3&quot;"/>
    <x v="5"/>
    <n v="1925"/>
    <n v="67"/>
    <n v="22.62"/>
    <n v="112.46666666666667"/>
    <n v="2543.9960000000001"/>
  </r>
  <r>
    <n v="0"/>
    <s v="STEEL"/>
    <x v="0"/>
    <s v="030"/>
    <s v="3&quot;"/>
    <x v="5"/>
    <n v="1927"/>
    <n v="330"/>
    <n v="143.71"/>
    <n v="112.46666666666667"/>
    <n v="16162.584666666668"/>
  </r>
  <r>
    <n v="0"/>
    <s v="STEEL"/>
    <x v="0"/>
    <s v="030"/>
    <s v="3&quot;"/>
    <x v="5"/>
    <n v="1928"/>
    <n v="5163"/>
    <n v="2523.58"/>
    <n v="120.5"/>
    <n v="304091.39"/>
  </r>
  <r>
    <n v="0"/>
    <s v="STEEL"/>
    <x v="0"/>
    <s v="030"/>
    <s v="3&quot;"/>
    <x v="5"/>
    <n v="1929"/>
    <n v="13765"/>
    <n v="9869.26"/>
    <n v="112.46666666666667"/>
    <n v="1109962.7746666668"/>
  </r>
  <r>
    <n v="0"/>
    <s v="STEEL"/>
    <x v="0"/>
    <s v="030"/>
    <s v="3&quot;"/>
    <x v="5"/>
    <n v="1930"/>
    <n v="952"/>
    <n v="626.29"/>
    <n v="120.5"/>
    <n v="75467.944999999992"/>
  </r>
  <r>
    <n v="0"/>
    <s v="STEEL"/>
    <x v="0"/>
    <s v="030"/>
    <s v="3&quot;"/>
    <x v="5"/>
    <n v="1931"/>
    <n v="87"/>
    <n v="71.63"/>
    <n v="120.5"/>
    <n v="8631.4149999999991"/>
  </r>
  <r>
    <n v="0"/>
    <s v="STEEL"/>
    <x v="0"/>
    <s v="030"/>
    <s v="3&quot;"/>
    <x v="5"/>
    <n v="1932"/>
    <n v="707"/>
    <n v="635.38"/>
    <n v="120.5"/>
    <n v="76563.289999999994"/>
  </r>
  <r>
    <n v="0"/>
    <s v="STEEL"/>
    <x v="0"/>
    <s v="030"/>
    <s v="3&quot;"/>
    <x v="5"/>
    <n v="1933"/>
    <n v="123"/>
    <n v="95.38"/>
    <n v="140.58333333333334"/>
    <n v="13408.838333333333"/>
  </r>
  <r>
    <n v="0"/>
    <s v="STEEL"/>
    <x v="0"/>
    <s v="030"/>
    <s v="3&quot;"/>
    <x v="5"/>
    <n v="1934"/>
    <n v="6"/>
    <n v="2.21"/>
    <n v="120.5"/>
    <n v="266.30500000000001"/>
  </r>
  <r>
    <n v="0"/>
    <s v="STEEL"/>
    <x v="0"/>
    <s v="030"/>
    <s v="3&quot;"/>
    <x v="5"/>
    <n v="1935"/>
    <n v="592"/>
    <n v="346.71"/>
    <n v="120.5"/>
    <n v="41778.555"/>
  </r>
  <r>
    <n v="0"/>
    <s v="STEEL"/>
    <x v="0"/>
    <s v="030"/>
    <s v="3&quot;"/>
    <x v="5"/>
    <n v="1936"/>
    <n v="2605"/>
    <n v="2714.07"/>
    <n v="129.76923076923077"/>
    <n v="352202.77615384618"/>
  </r>
  <r>
    <n v="0"/>
    <s v="STEEL"/>
    <x v="0"/>
    <s v="030"/>
    <s v="3&quot;"/>
    <x v="5"/>
    <n v="1937"/>
    <n v="10721"/>
    <n v="7293.45"/>
    <n v="120.5"/>
    <n v="878860.72499999998"/>
  </r>
  <r>
    <n v="0"/>
    <s v="STEEL"/>
    <x v="0"/>
    <s v="030"/>
    <s v="3&quot;"/>
    <x v="5"/>
    <n v="1938"/>
    <n v="5089"/>
    <n v="5380.66"/>
    <n v="120.5"/>
    <n v="648369.53"/>
  </r>
  <r>
    <n v="0"/>
    <s v="STEEL"/>
    <x v="0"/>
    <s v="030"/>
    <s v="3&quot;"/>
    <x v="5"/>
    <n v="1939"/>
    <n v="7550"/>
    <n v="5136.2"/>
    <n v="112.46666666666667"/>
    <n v="577651.29333333333"/>
  </r>
  <r>
    <n v="0"/>
    <s v="STEEL"/>
    <x v="0"/>
    <s v="030"/>
    <s v="3&quot;"/>
    <x v="5"/>
    <n v="1940"/>
    <n v="11640"/>
    <n v="8223.8799999999992"/>
    <n v="120.5"/>
    <n v="990977.53999999992"/>
  </r>
  <r>
    <n v="0"/>
    <s v="STEEL"/>
    <x v="0"/>
    <s v="030"/>
    <s v="3&quot;"/>
    <x v="5"/>
    <n v="1941"/>
    <n v="5700"/>
    <n v="4618.18"/>
    <n v="105.4375"/>
    <n v="486929.35375000001"/>
  </r>
  <r>
    <n v="0"/>
    <s v="STEEL"/>
    <x v="0"/>
    <s v="030"/>
    <s v="3&quot;"/>
    <x v="5"/>
    <n v="1942"/>
    <n v="1009"/>
    <n v="708.45"/>
    <n v="93.722222222222229"/>
    <n v="66397.508333333346"/>
  </r>
  <r>
    <n v="0"/>
    <s v="STEEL"/>
    <x v="0"/>
    <s v="030"/>
    <s v="3&quot;"/>
    <x v="5"/>
    <n v="1943"/>
    <n v="944"/>
    <n v="1940.27"/>
    <n v="93.722222222222229"/>
    <n v="181846.41611111112"/>
  </r>
  <r>
    <n v="0"/>
    <s v="STEEL"/>
    <x v="0"/>
    <s v="030"/>
    <s v="3&quot;"/>
    <x v="5"/>
    <n v="1944"/>
    <n v="121"/>
    <n v="271.45"/>
    <n v="88.78947368421052"/>
    <n v="24101.902631578945"/>
  </r>
  <r>
    <n v="0"/>
    <s v="STEEL"/>
    <x v="0"/>
    <s v="030"/>
    <s v="3&quot;"/>
    <x v="5"/>
    <n v="1945"/>
    <n v="992"/>
    <n v="910.04"/>
    <n v="88.78947368421052"/>
    <n v="80801.972631578945"/>
  </r>
  <r>
    <n v="0"/>
    <s v="STEEL"/>
    <x v="0"/>
    <s v="030"/>
    <s v="3&quot;"/>
    <x v="5"/>
    <n v="1946"/>
    <n v="10105"/>
    <n v="8803.69"/>
    <n v="76.681818181818187"/>
    <n v="675082.95590909105"/>
  </r>
  <r>
    <n v="0"/>
    <s v="STEEL"/>
    <x v="0"/>
    <s v="030"/>
    <s v="3&quot;"/>
    <x v="5"/>
    <n v="1947"/>
    <n v="4137"/>
    <n v="4002.77"/>
    <n v="70.291666666666671"/>
    <n v="281361.37458333332"/>
  </r>
  <r>
    <n v="0"/>
    <s v="STEEL"/>
    <x v="0"/>
    <s v="030"/>
    <s v="3&quot;"/>
    <x v="5"/>
    <n v="1948"/>
    <n v="7521"/>
    <n v="10634.66"/>
    <n v="60.25"/>
    <n v="640738.26500000001"/>
  </r>
  <r>
    <n v="0"/>
    <s v="STEEL"/>
    <x v="0"/>
    <s v="030"/>
    <s v="3&quot;"/>
    <x v="5"/>
    <n v="1949"/>
    <n v="24078"/>
    <n v="32653.06"/>
    <n v="56.233333333333334"/>
    <n v="1836190.4073333335"/>
  </r>
  <r>
    <n v="0"/>
    <s v="STEEL"/>
    <x v="0"/>
    <s v="030"/>
    <s v="3&quot;"/>
    <x v="5"/>
    <n v="1950"/>
    <n v="15096"/>
    <n v="23024.26"/>
    <n v="54.41935483870968"/>
    <n v="1252965.3748387096"/>
  </r>
  <r>
    <n v="0"/>
    <s v="STEEL"/>
    <x v="0"/>
    <s v="030"/>
    <s v="3&quot;"/>
    <x v="5"/>
    <n v="1951"/>
    <n v="15185"/>
    <n v="24076.78"/>
    <n v="51.121212121212125"/>
    <n v="1230834.1775757575"/>
  </r>
  <r>
    <n v="0"/>
    <s v="STEEL"/>
    <x v="0"/>
    <s v="030"/>
    <s v="3&quot;"/>
    <x v="5"/>
    <n v="1952"/>
    <n v="9856"/>
    <n v="16441.34"/>
    <n v="48.2"/>
    <n v="792472.58800000011"/>
  </r>
  <r>
    <n v="0"/>
    <s v="STEEL"/>
    <x v="0"/>
    <s v="030"/>
    <s v="3&quot;"/>
    <x v="5"/>
    <n v="1953"/>
    <n v="21794"/>
    <n v="36580.9"/>
    <n v="44.39473684210526"/>
    <n v="1623999.4289473684"/>
  </r>
  <r>
    <n v="0"/>
    <s v="STEEL"/>
    <x v="0"/>
    <s v="030"/>
    <s v="3&quot;"/>
    <x v="5"/>
    <n v="1954"/>
    <n v="12127"/>
    <n v="28881.599999999999"/>
    <n v="43.256410256410255"/>
    <n v="1249314.3384615383"/>
  </r>
  <r>
    <n v="0"/>
    <s v="STEEL"/>
    <x v="0"/>
    <s v="030"/>
    <s v="3&quot;"/>
    <x v="5"/>
    <n v="1955"/>
    <n v="10538"/>
    <n v="22774.15"/>
    <n v="41.146341463414636"/>
    <n v="937072.95243902446"/>
  </r>
  <r>
    <n v="0"/>
    <s v="STEEL"/>
    <x v="0"/>
    <s v="030"/>
    <s v="3&quot;"/>
    <x v="5"/>
    <n v="1956"/>
    <n v="10235"/>
    <n v="27240.080000000002"/>
    <n v="38.340909090909093"/>
    <n v="1044409.430909091"/>
  </r>
  <r>
    <n v="0"/>
    <s v="STEEL"/>
    <x v="0"/>
    <s v="030"/>
    <s v="3&quot;"/>
    <x v="5"/>
    <n v="1957"/>
    <n v="18922"/>
    <n v="44843.61"/>
    <n v="35.893617021276597"/>
    <n v="1609599.3631914894"/>
  </r>
  <r>
    <n v="0"/>
    <s v="STEEL"/>
    <x v="0"/>
    <s v="030"/>
    <s v="3&quot;"/>
    <x v="5"/>
    <n v="1958"/>
    <n v="22274"/>
    <n v="58099.49"/>
    <n v="34.428571428571431"/>
    <n v="2000282.4414285715"/>
  </r>
  <r>
    <n v="0"/>
    <s v="STEEL"/>
    <x v="0"/>
    <s v="030"/>
    <s v="3&quot;"/>
    <x v="5"/>
    <n v="1959"/>
    <n v="30934"/>
    <n v="77639.48"/>
    <n v="32.442307692307693"/>
    <n v="2518803.8992307694"/>
  </r>
  <r>
    <n v="0"/>
    <s v="STEEL"/>
    <x v="0"/>
    <s v="030"/>
    <s v="3&quot;"/>
    <x v="5"/>
    <n v="1960"/>
    <n v="35998"/>
    <n v="116056.31"/>
    <n v="31.24074074074074"/>
    <n v="3625685.092037037"/>
  </r>
  <r>
    <n v="0"/>
    <s v="STEEL"/>
    <x v="0"/>
    <s v="030"/>
    <s v="3&quot;"/>
    <x v="5"/>
    <n v="1961"/>
    <n v="50425"/>
    <n v="132330.41"/>
    <n v="30.125"/>
    <n v="3986453.6012500003"/>
  </r>
  <r>
    <n v="0"/>
    <s v="STEEL"/>
    <x v="0"/>
    <s v="030"/>
    <s v="3&quot;"/>
    <x v="5"/>
    <n v="1962"/>
    <n v="28841"/>
    <n v="84238.2"/>
    <n v="29.086206896551722"/>
    <n v="2450169.7137931031"/>
  </r>
  <r>
    <n v="0"/>
    <s v="STEEL"/>
    <x v="0"/>
    <s v="030"/>
    <s v="3&quot;"/>
    <x v="5"/>
    <n v="1963"/>
    <n v="33943"/>
    <n v="109783.67999999999"/>
    <n v="28.116666666666667"/>
    <n v="3086751.1359999999"/>
  </r>
  <r>
    <n v="0"/>
    <s v="STEEL"/>
    <x v="0"/>
    <s v="030"/>
    <s v="3&quot;"/>
    <x v="5"/>
    <n v="1964"/>
    <n v="59215"/>
    <n v="186242.06"/>
    <n v="27.655737704918032"/>
    <n v="5150661.5609836066"/>
  </r>
  <r>
    <n v="0"/>
    <s v="STEEL"/>
    <x v="0"/>
    <s v="030"/>
    <s v="3&quot;"/>
    <x v="5"/>
    <n v="1965"/>
    <n v="55870"/>
    <n v="166490.68"/>
    <n v="26.777777777777779"/>
    <n v="4458250.4311111113"/>
  </r>
  <r>
    <n v="0"/>
    <s v="STEEL"/>
    <x v="0"/>
    <s v="030"/>
    <s v="3&quot;"/>
    <x v="5"/>
    <n v="1966"/>
    <n v="80959"/>
    <n v="215392.69"/>
    <n v="25.953846153846154"/>
    <n v="5590268.7389230775"/>
  </r>
  <r>
    <n v="0"/>
    <s v="STEEL"/>
    <x v="0"/>
    <s v="030"/>
    <s v="3&quot;"/>
    <x v="5"/>
    <n v="1967"/>
    <n v="48055"/>
    <n v="116832.08"/>
    <n v="24.808823529411764"/>
    <n v="2898466.4552941178"/>
  </r>
  <r>
    <n v="0"/>
    <s v="STEEL"/>
    <x v="0"/>
    <s v="030"/>
    <s v="3&quot;"/>
    <x v="5"/>
    <n v="1968"/>
    <n v="33201"/>
    <n v="109793.37"/>
    <n v="24.1"/>
    <n v="2646020.2170000002"/>
  </r>
  <r>
    <n v="0"/>
    <s v="STEEL"/>
    <x v="0"/>
    <s v="030"/>
    <s v="3&quot;"/>
    <x v="5"/>
    <n v="1969"/>
    <n v="38748"/>
    <n v="187968.07"/>
    <n v="22.19736842105263"/>
    <n v="4172396.5011842102"/>
  </r>
  <r>
    <n v="0"/>
    <s v="STEEL"/>
    <x v="0"/>
    <s v="030"/>
    <s v="3&quot;"/>
    <x v="5"/>
    <n v="1970"/>
    <n v="21277"/>
    <n v="109921.04"/>
    <n v="20.827160493827162"/>
    <n v="2289343.1417283951"/>
  </r>
  <r>
    <n v="0"/>
    <s v="STEEL"/>
    <x v="0"/>
    <s v="030"/>
    <s v="3&quot;"/>
    <x v="5"/>
    <n v="1971"/>
    <n v="9058"/>
    <n v="71550.31"/>
    <n v="19.170454545454547"/>
    <n v="1371651.9655681818"/>
  </r>
  <r>
    <n v="0"/>
    <s v="STEEL"/>
    <x v="0"/>
    <s v="030"/>
    <s v="3&quot;"/>
    <x v="5"/>
    <n v="1972"/>
    <n v="6646"/>
    <n v="51870.080000000002"/>
    <n v="17.572916666666668"/>
    <n v="911508.59333333338"/>
  </r>
  <r>
    <n v="0"/>
    <s v="STEEL"/>
    <x v="0"/>
    <s v="030"/>
    <s v="3&quot;"/>
    <x v="5"/>
    <n v="1973"/>
    <n v="1913"/>
    <n v="15565.23"/>
    <n v="16.87"/>
    <n v="262585.4301"/>
  </r>
  <r>
    <n v="0"/>
    <s v="STEEL"/>
    <x v="0"/>
    <s v="030"/>
    <s v="3&quot;"/>
    <x v="5"/>
    <n v="1974"/>
    <n v="863"/>
    <n v="9536.83"/>
    <n v="14.543103448275861"/>
    <n v="138695.10525862069"/>
  </r>
  <r>
    <n v="0"/>
    <s v="STEEL"/>
    <x v="0"/>
    <s v="030"/>
    <s v="3&quot;"/>
    <x v="5"/>
    <n v="1976"/>
    <n v="1248"/>
    <n v="17008.75"/>
    <n v="12.136690647482014"/>
    <n v="206429.9370503597"/>
  </r>
  <r>
    <n v="0"/>
    <s v="STEEL"/>
    <x v="0"/>
    <s v="030"/>
    <s v="3&quot;"/>
    <x v="5"/>
    <n v="1977"/>
    <n v="1277"/>
    <n v="16502.7"/>
    <n v="11.246666666666666"/>
    <n v="185600.36600000001"/>
  </r>
  <r>
    <n v="0"/>
    <s v="STEEL"/>
    <x v="0"/>
    <s v="030"/>
    <s v="3&quot;"/>
    <x v="5"/>
    <n v="1978"/>
    <n v="1405"/>
    <n v="20716.5"/>
    <n v="10.224242424242425"/>
    <n v="211810.51818181819"/>
  </r>
  <r>
    <n v="0"/>
    <s v="STEEL"/>
    <x v="0"/>
    <s v="030"/>
    <s v="3&quot;"/>
    <x v="5"/>
    <n v="1979"/>
    <n v="2873"/>
    <n v="12669.31"/>
    <n v="9.4245810055865924"/>
    <n v="119402.93837988826"/>
  </r>
  <r>
    <n v="0"/>
    <s v="STEEL"/>
    <x v="0"/>
    <s v="030"/>
    <s v="3&quot;"/>
    <x v="5"/>
    <n v="1980"/>
    <n v="6"/>
    <n v="92.34"/>
    <n v="8.7409326424870475"/>
    <n v="807.13772020725401"/>
  </r>
  <r>
    <n v="0"/>
    <s v="STEEL"/>
    <x v="0"/>
    <s v="030"/>
    <s v="3&quot;"/>
    <x v="5"/>
    <n v="1982"/>
    <n v="3203"/>
    <n v="79723.77"/>
    <n v="7.3991228070175437"/>
    <n v="589885.96486842108"/>
  </r>
  <r>
    <n v="0"/>
    <s v="STEEL"/>
    <x v="0"/>
    <s v="030"/>
    <s v="3&quot;"/>
    <x v="5"/>
    <n v="1983"/>
    <n v="2389"/>
    <n v="40191.1"/>
    <n v="7.2094017094017095"/>
    <n v="289753.78504273505"/>
  </r>
  <r>
    <n v="0"/>
    <s v="STEEL"/>
    <x v="0"/>
    <s v="030"/>
    <s v="3&quot;"/>
    <x v="5"/>
    <n v="1984"/>
    <n v="1376"/>
    <n v="23983.62"/>
    <n v="7.0291666666666668"/>
    <n v="168584.86225000001"/>
  </r>
  <r>
    <n v="0"/>
    <s v="STEEL"/>
    <x v="0"/>
    <s v="030"/>
    <s v="3&quot;"/>
    <x v="5"/>
    <n v="1985"/>
    <n v="100"/>
    <n v="1413.64"/>
    <n v="7.148305084745763"/>
    <n v="10105.130000000001"/>
  </r>
  <r>
    <n v="0"/>
    <s v="STEEL"/>
    <x v="0"/>
    <s v="030"/>
    <s v="3&quot;"/>
    <x v="5"/>
    <n v="1986"/>
    <n v="538"/>
    <n v="15684.42"/>
    <n v="7.53125"/>
    <n v="118123.28812500001"/>
  </r>
  <r>
    <n v="0"/>
    <s v="STEEL"/>
    <x v="0"/>
    <s v="030"/>
    <s v="3&quot;"/>
    <x v="5"/>
    <n v="1987"/>
    <n v="4144"/>
    <n v="71003.8"/>
    <n v="7.3668122270742362"/>
    <n v="523071.66200873366"/>
  </r>
  <r>
    <n v="0"/>
    <s v="STEEL"/>
    <x v="0"/>
    <s v="030"/>
    <s v="3&quot;"/>
    <x v="5"/>
    <n v="1988"/>
    <n v="41"/>
    <n v="764.53"/>
    <n v="6.8368794326241131"/>
    <n v="5226.9994326241131"/>
  </r>
  <r>
    <n v="0"/>
    <s v="STEEL"/>
    <x v="0"/>
    <s v="030"/>
    <s v="3&quot;"/>
    <x v="5"/>
    <n v="1989"/>
    <n v="1690"/>
    <n v="16838.060000000001"/>
    <n v="6.5135135135135132"/>
    <n v="109674.93135135135"/>
  </r>
  <r>
    <n v="0"/>
    <s v="STEEL"/>
    <x v="0"/>
    <s v="030"/>
    <s v="3&quot;"/>
    <x v="5"/>
    <n v="1990"/>
    <n v="50"/>
    <n v="1244.67"/>
    <n v="6.4083570750237415"/>
    <n v="7976.2898005698007"/>
  </r>
  <r>
    <n v="0"/>
    <s v="STEEL"/>
    <x v="0"/>
    <s v="030"/>
    <s v="3&quot;"/>
    <x v="5"/>
    <n v="1991"/>
    <n v="3686"/>
    <n v="8482.39"/>
    <n v="6.2889095992544268"/>
    <n v="53344.983895619756"/>
  </r>
  <r>
    <n v="0"/>
    <s v="STEEL"/>
    <x v="0"/>
    <s v="030"/>
    <s v="3&quot;"/>
    <x v="5"/>
    <n v="1992"/>
    <n v="2042"/>
    <n v="60432.05"/>
    <n v="6.2079116835326591"/>
    <n v="375156.82925482985"/>
  </r>
  <r>
    <n v="0"/>
    <s v="STEEL"/>
    <x v="0"/>
    <s v="030"/>
    <s v="3&quot;"/>
    <x v="5"/>
    <n v="1993"/>
    <n v="12"/>
    <n v="384.06"/>
    <n v="6.0574506283662481"/>
    <n v="2326.4244883303413"/>
  </r>
  <r>
    <n v="0"/>
    <s v="STEEL"/>
    <x v="0"/>
    <s v="030"/>
    <s v="3&quot;"/>
    <x v="5"/>
    <n v="1994"/>
    <n v="78"/>
    <n v="3169.9"/>
    <n v="5.6327212020033386"/>
    <n v="17855.162938230384"/>
  </r>
  <r>
    <n v="0"/>
    <s v="STEEL"/>
    <x v="0"/>
    <s v="030"/>
    <s v="3&quot;"/>
    <x v="5"/>
    <n v="1995"/>
    <n v="1"/>
    <n v="54.85"/>
    <n v="5.5311475409836062"/>
    <n v="303.38344262295078"/>
  </r>
  <r>
    <n v="0"/>
    <s v="STEEL"/>
    <x v="0"/>
    <s v="030"/>
    <s v="3&quot;"/>
    <x v="5"/>
    <n v="1996"/>
    <n v="4"/>
    <n v="224.99"/>
    <n v="5.5130718954248366"/>
    <n v="1240.3860457516341"/>
  </r>
  <r>
    <n v="0"/>
    <s v="STEEL"/>
    <x v="0"/>
    <s v="030"/>
    <s v="3&quot;"/>
    <x v="5"/>
    <n v="1997"/>
    <n v="8299"/>
    <n v="6660.69"/>
    <n v="5.3811802232854866"/>
    <n v="35842.373301435407"/>
  </r>
  <r>
    <n v="0"/>
    <s v="STEEL"/>
    <x v="0"/>
    <s v="030"/>
    <s v="3&quot;"/>
    <x v="5"/>
    <n v="1998"/>
    <n v="8"/>
    <n v="248.5"/>
    <n v="5.2718749999999996"/>
    <n v="1310.0609374999999"/>
  </r>
  <r>
    <n v="0"/>
    <s v="STEEL"/>
    <x v="0"/>
    <s v="030"/>
    <s v="3&quot;"/>
    <x v="5"/>
    <n v="1999"/>
    <n v="6"/>
    <n v="431.9"/>
    <n v="5.1276595744680851"/>
    <n v="2214.636170212766"/>
  </r>
  <r>
    <n v="0"/>
    <s v="STEEL"/>
    <x v="0"/>
    <s v="030"/>
    <s v="3&quot;"/>
    <x v="5"/>
    <n v="2000"/>
    <n v="340"/>
    <n v="7747.81"/>
    <n v="4.8827785817655576"/>
    <n v="37830.840723589004"/>
  </r>
  <r>
    <n v="0"/>
    <s v="STEEL"/>
    <x v="0"/>
    <s v="030"/>
    <s v="3&quot;"/>
    <x v="5"/>
    <n v="2001"/>
    <n v="111"/>
    <n v="4720.3"/>
    <n v="4.823445318084346"/>
    <n v="22768.10893495354"/>
  </r>
  <r>
    <n v="0"/>
    <s v="STEEL"/>
    <x v="0"/>
    <s v="030"/>
    <s v="3&quot;"/>
    <x v="5"/>
    <n v="2002"/>
    <n v="3"/>
    <n v="190.71"/>
    <n v="4.7288016818500349"/>
    <n v="901.82976874562019"/>
  </r>
  <r>
    <n v="0"/>
    <s v="STEEL"/>
    <x v="0"/>
    <s v="030"/>
    <s v="3&quot;"/>
    <x v="5"/>
    <n v="2003"/>
    <n v="909"/>
    <n v="361.19"/>
    <n v="4.5656292286874152"/>
    <n v="1649.0596211096074"/>
  </r>
  <r>
    <n v="0"/>
    <s v="STEEL"/>
    <x v="0"/>
    <s v="030"/>
    <s v="3&quot;"/>
    <x v="5"/>
    <n v="2004"/>
    <n v="10"/>
    <n v="1411.89"/>
    <n v="3.7036223929747529"/>
    <n v="5229.1074204171246"/>
  </r>
  <r>
    <n v="0"/>
    <s v="STEEL"/>
    <x v="0"/>
    <s v="030"/>
    <s v="3&quot;"/>
    <x v="5"/>
    <n v="2005"/>
    <n v="2"/>
    <n v="162.91999999999999"/>
    <n v="3.0341726618705036"/>
    <n v="494.32741007194238"/>
  </r>
  <r>
    <n v="0"/>
    <s v="STEEL"/>
    <x v="0"/>
    <s v="030"/>
    <s v="3&quot;"/>
    <x v="5"/>
    <n v="2006"/>
    <n v="1"/>
    <n v="83.99"/>
    <n v="2.9023655913978494"/>
    <n v="243.76968602150535"/>
  </r>
  <r>
    <n v="0"/>
    <s v="STEEL"/>
    <x v="0"/>
    <s v="030"/>
    <s v="3&quot;"/>
    <x v="5"/>
    <n v="2008"/>
    <n v="29"/>
    <n v="1813.91"/>
    <n v="2.6369675654552558"/>
    <n v="4783.2218366549432"/>
  </r>
  <r>
    <n v="0"/>
    <s v="STEEL"/>
    <x v="0"/>
    <s v="030"/>
    <s v="3&quot;"/>
    <x v="5"/>
    <n v="2009"/>
    <n v="10"/>
    <n v="772.57"/>
    <n v="2.7187751813053991"/>
    <n v="2100.4441418211122"/>
  </r>
  <r>
    <n v="0"/>
    <s v="STEEL"/>
    <x v="0"/>
    <s v="030"/>
    <s v="3&quot;"/>
    <x v="5"/>
    <n v="2011"/>
    <n v="1"/>
    <n v="498.51"/>
    <n v="2.3536798046738752"/>
    <n v="1173.3329194279736"/>
  </r>
  <r>
    <n v="0"/>
    <s v="STEEL"/>
    <x v="0"/>
    <s v="030"/>
    <s v="3&quot;"/>
    <x v="5"/>
    <n v="2012"/>
    <n v="24"/>
    <n v="9620.58"/>
    <n v="2.1429025087329312"/>
    <n v="20615.965017465864"/>
  </r>
  <r>
    <n v="0"/>
    <s v="STEEL"/>
    <x v="0"/>
    <s v="030"/>
    <s v="3&quot;"/>
    <x v="5"/>
    <n v="2014"/>
    <n v="2"/>
    <n v="1043.81"/>
    <n v="2.1958997722095672"/>
    <n v="2292.1021412300684"/>
  </r>
  <r>
    <n v="0"/>
    <s v="STEEL"/>
    <x v="0"/>
    <s v="030"/>
    <s v="3&quot;"/>
    <x v="5"/>
    <n v="2015"/>
    <n v="10"/>
    <n v="8659.18"/>
    <n v="2.2828146143437076"/>
    <n v="19767.302652232745"/>
  </r>
  <r>
    <n v="0"/>
    <s v="STEEL"/>
    <x v="0"/>
    <s v="030"/>
    <s v="3&quot;"/>
    <x v="5"/>
    <n v="2016"/>
    <n v="10"/>
    <n v="18252.919999999998"/>
    <n v="2.3301104972375692"/>
    <n v="42531.320497237568"/>
  </r>
  <r>
    <n v="0"/>
    <s v="STEEL"/>
    <x v="0"/>
    <s v="030"/>
    <s v="3&quot;"/>
    <x v="5"/>
    <n v="2017"/>
    <n v="5"/>
    <n v="15076.65"/>
    <n v="2.1795865633074936"/>
    <n v="32860.863759689921"/>
  </r>
  <r>
    <n v="0"/>
    <s v="STEEL"/>
    <x v="0"/>
    <s v="030"/>
    <s v="3&quot;"/>
    <x v="5"/>
    <n v="2018"/>
    <n v="1"/>
    <n v="247.32"/>
    <n v="2.0233883058470763"/>
    <n v="500.4243958020989"/>
  </r>
  <r>
    <n v="0"/>
    <s v="STEEL"/>
    <x v="0"/>
    <s v="030"/>
    <s v="3&quot;"/>
    <x v="5"/>
    <n v="2020"/>
    <n v="6"/>
    <n v="1262.42"/>
    <n v="1.7600417318727177"/>
    <n v="2221.9118831507562"/>
  </r>
  <r>
    <n v="0"/>
    <s v="STEEL"/>
    <x v="0"/>
    <s v="030"/>
    <s v="3&quot;"/>
    <x v="5"/>
    <n v="2021"/>
    <n v="12"/>
    <n v="6860.08"/>
    <n v="1.486998677831644"/>
    <n v="10200.929889819305"/>
  </r>
  <r>
    <n v="0"/>
    <s v="STEEL"/>
    <x v="0"/>
    <s v="030"/>
    <s v="3&quot;"/>
    <x v="5"/>
    <n v="2022"/>
    <n v="6"/>
    <n v="15270.12"/>
    <n v="1.2561429635145198"/>
    <n v="19181.45379002234"/>
  </r>
  <r>
    <n v="0"/>
    <s v="STEEL"/>
    <x v="0"/>
    <s v="030"/>
    <s v="3&quot;"/>
    <x v="5"/>
    <n v="2023"/>
    <n v="12"/>
    <n v="30605.01"/>
    <n v="1.0423231387086809"/>
    <n v="31900.310083410564"/>
  </r>
  <r>
    <n v="0"/>
    <s v="STEEL"/>
    <x v="0"/>
    <s v="030"/>
    <s v="3&quot;"/>
    <x v="5"/>
    <n v="2024"/>
    <n v="292"/>
    <n v="125556.6"/>
    <n v="1.0333843797856048"/>
    <n v="129748.22921898928"/>
  </r>
  <r>
    <n v="0"/>
    <s v="STEEL"/>
    <x v="0"/>
    <s v="040"/>
    <s v="4&quot;"/>
    <x v="6"/>
    <n v="1926"/>
    <n v="2433"/>
    <n v="1524.24"/>
    <n v="105.4375"/>
    <n v="160712.05499999999"/>
  </r>
  <r>
    <n v="0"/>
    <s v="STEEL"/>
    <x v="0"/>
    <s v="040"/>
    <s v="4&quot;"/>
    <x v="6"/>
    <n v="1927"/>
    <n v="3448"/>
    <n v="2446.0300000000002"/>
    <n v="112.46666666666667"/>
    <n v="275096.84066666669"/>
  </r>
  <r>
    <n v="0"/>
    <s v="STEEL"/>
    <x v="0"/>
    <s v="040"/>
    <s v="4&quot;"/>
    <x v="6"/>
    <n v="1928"/>
    <n v="11309"/>
    <n v="7848.41"/>
    <n v="120.5"/>
    <n v="945733.40500000003"/>
  </r>
  <r>
    <n v="0"/>
    <s v="STEEL"/>
    <x v="0"/>
    <s v="040"/>
    <s v="4&quot;"/>
    <x v="6"/>
    <n v="1929"/>
    <n v="31116"/>
    <n v="27346.2"/>
    <n v="112.46666666666667"/>
    <n v="3075535.96"/>
  </r>
  <r>
    <n v="0"/>
    <s v="STEEL"/>
    <x v="0"/>
    <s v="040"/>
    <s v="4&quot;"/>
    <x v="6"/>
    <n v="1930"/>
    <n v="8867"/>
    <n v="6123.56"/>
    <n v="120.5"/>
    <n v="737888.9800000001"/>
  </r>
  <r>
    <n v="0"/>
    <s v="STEEL"/>
    <x v="0"/>
    <s v="040"/>
    <s v="4&quot;"/>
    <x v="6"/>
    <n v="1931"/>
    <n v="6619"/>
    <n v="5715.59"/>
    <n v="120.5"/>
    <n v="688728.59499999997"/>
  </r>
  <r>
    <n v="0"/>
    <s v="STEEL"/>
    <x v="0"/>
    <s v="040"/>
    <s v="4&quot;"/>
    <x v="6"/>
    <n v="1932"/>
    <n v="136"/>
    <n v="110"/>
    <n v="120.5"/>
    <n v="13255"/>
  </r>
  <r>
    <n v="0"/>
    <s v="STEEL"/>
    <x v="0"/>
    <s v="040"/>
    <s v="4&quot;"/>
    <x v="6"/>
    <n v="1933"/>
    <n v="2300"/>
    <n v="1268.71"/>
    <n v="140.58333333333334"/>
    <n v="178359.48083333336"/>
  </r>
  <r>
    <n v="0"/>
    <s v="STEEL"/>
    <x v="0"/>
    <s v="040"/>
    <s v="4&quot;"/>
    <x v="6"/>
    <n v="1934"/>
    <n v="1580"/>
    <n v="1016.52"/>
    <n v="120.5"/>
    <n v="122490.66"/>
  </r>
  <r>
    <n v="0"/>
    <s v="STEEL"/>
    <x v="0"/>
    <s v="040"/>
    <s v="4&quot;"/>
    <x v="6"/>
    <n v="1935"/>
    <n v="3129"/>
    <n v="2685.02"/>
    <n v="120.5"/>
    <n v="323544.90999999997"/>
  </r>
  <r>
    <n v="0"/>
    <s v="STEEL"/>
    <x v="0"/>
    <s v="040"/>
    <s v="4&quot;"/>
    <x v="6"/>
    <n v="1936"/>
    <n v="6345"/>
    <n v="4316.5200000000004"/>
    <n v="129.76923076923077"/>
    <n v="560151.4800000001"/>
  </r>
  <r>
    <n v="0"/>
    <s v="STEEL"/>
    <x v="0"/>
    <s v="040"/>
    <s v="4&quot;"/>
    <x v="6"/>
    <n v="1937"/>
    <n v="11264"/>
    <n v="9527.0400000000009"/>
    <n v="120.5"/>
    <n v="1148008.32"/>
  </r>
  <r>
    <n v="0"/>
    <s v="STEEL"/>
    <x v="0"/>
    <s v="040"/>
    <s v="4&quot;"/>
    <x v="6"/>
    <n v="1938"/>
    <n v="8258"/>
    <n v="6466.29"/>
    <n v="120.5"/>
    <n v="779187.94499999995"/>
  </r>
  <r>
    <n v="0"/>
    <s v="STEEL"/>
    <x v="0"/>
    <s v="040"/>
    <s v="4&quot;"/>
    <x v="6"/>
    <n v="1939"/>
    <n v="18168"/>
    <n v="14294.77"/>
    <n v="112.46666666666667"/>
    <n v="1607685.1326666668"/>
  </r>
  <r>
    <n v="0"/>
    <s v="STEEL"/>
    <x v="0"/>
    <s v="040"/>
    <s v="4&quot;"/>
    <x v="6"/>
    <n v="1940"/>
    <n v="9624"/>
    <n v="6801.2"/>
    <n v="120.5"/>
    <n v="819544.6"/>
  </r>
  <r>
    <n v="0"/>
    <s v="STEEL"/>
    <x v="0"/>
    <s v="040"/>
    <s v="4&quot;"/>
    <x v="6"/>
    <n v="1941"/>
    <n v="7604"/>
    <n v="5399.85"/>
    <n v="105.4375"/>
    <n v="569346.68437500007"/>
  </r>
  <r>
    <n v="0"/>
    <s v="STEEL"/>
    <x v="0"/>
    <s v="040"/>
    <s v="4&quot;"/>
    <x v="6"/>
    <n v="1942"/>
    <n v="2322"/>
    <n v="1736.2"/>
    <n v="93.722222222222229"/>
    <n v="162720.52222222224"/>
  </r>
  <r>
    <n v="0"/>
    <s v="STEEL"/>
    <x v="0"/>
    <s v="040"/>
    <s v="4&quot;"/>
    <x v="6"/>
    <n v="1943"/>
    <n v="575"/>
    <n v="473.77"/>
    <n v="93.722222222222229"/>
    <n v="44402.777222222227"/>
  </r>
  <r>
    <n v="0"/>
    <s v="STEEL"/>
    <x v="0"/>
    <s v="040"/>
    <s v="4&quot;"/>
    <x v="6"/>
    <n v="1944"/>
    <n v="225"/>
    <n v="194.98"/>
    <n v="88.78947368421052"/>
    <n v="17312.171578947367"/>
  </r>
  <r>
    <n v="0"/>
    <s v="STEEL"/>
    <x v="0"/>
    <s v="040"/>
    <s v="4&quot;"/>
    <x v="6"/>
    <n v="1945"/>
    <n v="2716"/>
    <n v="2403.56"/>
    <n v="88.78947368421052"/>
    <n v="213410.82736842104"/>
  </r>
  <r>
    <n v="0"/>
    <s v="STEEL"/>
    <x v="0"/>
    <s v="040"/>
    <s v="4&quot;"/>
    <x v="6"/>
    <n v="1946"/>
    <n v="7833"/>
    <n v="7564.7"/>
    <n v="76.681818181818187"/>
    <n v="580074.95000000007"/>
  </r>
  <r>
    <n v="0"/>
    <s v="STEEL"/>
    <x v="0"/>
    <s v="040"/>
    <s v="4&quot;"/>
    <x v="6"/>
    <n v="1947"/>
    <n v="5298"/>
    <n v="7060.73"/>
    <n v="70.291666666666671"/>
    <n v="496310.47958333336"/>
  </r>
  <r>
    <n v="0"/>
    <s v="STEEL"/>
    <x v="0"/>
    <s v="040"/>
    <s v="4&quot;"/>
    <x v="6"/>
    <n v="1948"/>
    <n v="22993"/>
    <n v="31877.5"/>
    <n v="60.25"/>
    <n v="1920619.375"/>
  </r>
  <r>
    <n v="0"/>
    <s v="STEEL"/>
    <x v="0"/>
    <s v="040"/>
    <s v="4&quot;"/>
    <x v="6"/>
    <n v="1949"/>
    <n v="26498"/>
    <n v="31415.98"/>
    <n v="56.233333333333334"/>
    <n v="1766625.2753333333"/>
  </r>
  <r>
    <n v="0"/>
    <s v="STEEL"/>
    <x v="0"/>
    <s v="040"/>
    <s v="4&quot;"/>
    <x v="6"/>
    <n v="1950"/>
    <n v="34737"/>
    <n v="47670.07"/>
    <n v="54.41935483870968"/>
    <n v="2594174.4545161291"/>
  </r>
  <r>
    <n v="0"/>
    <s v="STEEL"/>
    <x v="0"/>
    <s v="040"/>
    <s v="4&quot;"/>
    <x v="6"/>
    <n v="1951"/>
    <n v="17866"/>
    <n v="35394.69"/>
    <n v="51.121212121212125"/>
    <n v="1809419.4554545458"/>
  </r>
  <r>
    <n v="0"/>
    <s v="STEEL"/>
    <x v="0"/>
    <s v="040"/>
    <s v="4&quot;"/>
    <x v="6"/>
    <n v="1952"/>
    <n v="30857"/>
    <n v="54333.56"/>
    <n v="48.2"/>
    <n v="2618877.5920000002"/>
  </r>
  <r>
    <n v="0"/>
    <s v="STEEL"/>
    <x v="0"/>
    <s v="040"/>
    <s v="4&quot;"/>
    <x v="6"/>
    <n v="1953"/>
    <n v="43223"/>
    <n v="82298.559999999998"/>
    <n v="44.39473684210526"/>
    <n v="3653622.9136842103"/>
  </r>
  <r>
    <n v="0"/>
    <s v="STEEL"/>
    <x v="0"/>
    <s v="040"/>
    <s v="4&quot;"/>
    <x v="6"/>
    <n v="1954"/>
    <n v="27677"/>
    <n v="62775.35"/>
    <n v="43.256410256410255"/>
    <n v="2715436.2935897433"/>
  </r>
  <r>
    <n v="0"/>
    <s v="STEEL"/>
    <x v="0"/>
    <s v="040"/>
    <s v="4&quot;"/>
    <x v="6"/>
    <n v="1955"/>
    <n v="51546"/>
    <n v="120588.64"/>
    <n v="41.146341463414636"/>
    <n v="4961781.3580487808"/>
  </r>
  <r>
    <n v="0"/>
    <s v="STEEL"/>
    <x v="0"/>
    <s v="040"/>
    <s v="4&quot;"/>
    <x v="6"/>
    <n v="1956"/>
    <n v="89413"/>
    <n v="299110.74"/>
    <n v="38.340909090909093"/>
    <n v="11468177.690454546"/>
  </r>
  <r>
    <n v="0"/>
    <s v="STEEL"/>
    <x v="0"/>
    <s v="040"/>
    <s v="4&quot;"/>
    <x v="6"/>
    <n v="1957"/>
    <n v="61701"/>
    <n v="172986.47"/>
    <n v="35.893617021276597"/>
    <n v="6209110.1040425533"/>
  </r>
  <r>
    <n v="0"/>
    <s v="STEEL"/>
    <x v="0"/>
    <s v="040"/>
    <s v="4&quot;"/>
    <x v="6"/>
    <n v="1958"/>
    <n v="77899"/>
    <n v="223709.19"/>
    <n v="34.428571428571431"/>
    <n v="7701987.8271428579"/>
  </r>
  <r>
    <n v="0"/>
    <s v="STEEL"/>
    <x v="0"/>
    <s v="040"/>
    <s v="4&quot;"/>
    <x v="6"/>
    <n v="1959"/>
    <n v="68179"/>
    <n v="234014.78"/>
    <n v="32.442307692307693"/>
    <n v="7591979.4973076927"/>
  </r>
  <r>
    <n v="0"/>
    <s v="STEEL"/>
    <x v="0"/>
    <s v="040"/>
    <s v="4&quot;"/>
    <x v="6"/>
    <n v="1960"/>
    <n v="45579"/>
    <n v="166580.76"/>
    <n v="31.24074074074074"/>
    <n v="5204106.3355555562"/>
  </r>
  <r>
    <n v="0"/>
    <s v="STEEL"/>
    <x v="0"/>
    <s v="040"/>
    <s v="4&quot;"/>
    <x v="6"/>
    <n v="1961"/>
    <n v="58103"/>
    <n v="213911.55"/>
    <n v="30.125"/>
    <n v="6444085.4437499996"/>
  </r>
  <r>
    <n v="0"/>
    <s v="STEEL"/>
    <x v="0"/>
    <s v="040"/>
    <s v="4&quot;"/>
    <x v="6"/>
    <n v="1962"/>
    <n v="55335"/>
    <n v="222975.73"/>
    <n v="29.086206896551722"/>
    <n v="6485518.2156896554"/>
  </r>
  <r>
    <n v="0"/>
    <s v="STEEL"/>
    <x v="0"/>
    <s v="040"/>
    <s v="4&quot;"/>
    <x v="6"/>
    <n v="1963"/>
    <n v="67375"/>
    <n v="246170.95"/>
    <n v="28.116666666666667"/>
    <n v="6921506.5441666674"/>
  </r>
  <r>
    <n v="0"/>
    <s v="STEEL"/>
    <x v="0"/>
    <s v="040"/>
    <s v="4&quot;"/>
    <x v="6"/>
    <n v="1964"/>
    <n v="103006"/>
    <n v="365524.05"/>
    <n v="27.655737704918032"/>
    <n v="10108837.251639344"/>
  </r>
  <r>
    <n v="0"/>
    <s v="STEEL"/>
    <x v="0"/>
    <s v="040"/>
    <s v="4&quot;"/>
    <x v="6"/>
    <n v="1965"/>
    <n v="115322"/>
    <n v="381078.98"/>
    <n v="26.777777777777779"/>
    <n v="10204448.242222222"/>
  </r>
  <r>
    <n v="0"/>
    <s v="STEEL"/>
    <x v="0"/>
    <s v="040"/>
    <s v="4&quot;"/>
    <x v="6"/>
    <n v="1966"/>
    <n v="92897"/>
    <n v="318603.15999999997"/>
    <n v="25.953846153846154"/>
    <n v="8268977.3987692306"/>
  </r>
  <r>
    <n v="0"/>
    <s v="STEEL"/>
    <x v="0"/>
    <s v="040"/>
    <s v="4&quot;"/>
    <x v="6"/>
    <n v="1967"/>
    <n v="53736"/>
    <n v="157736.87"/>
    <n v="24.808823529411764"/>
    <n v="3913266.1719117644"/>
  </r>
  <r>
    <n v="0"/>
    <s v="STEEL"/>
    <x v="0"/>
    <s v="040"/>
    <s v="4&quot;"/>
    <x v="6"/>
    <n v="1968"/>
    <n v="59950"/>
    <n v="241422.12"/>
    <n v="24.1"/>
    <n v="5818273.0920000002"/>
  </r>
  <r>
    <n v="0"/>
    <s v="STEEL"/>
    <x v="0"/>
    <s v="040"/>
    <s v="4&quot;"/>
    <x v="6"/>
    <n v="1969"/>
    <n v="114625"/>
    <n v="394935.21"/>
    <n v="22.19736842105263"/>
    <n v="8766522.3588157892"/>
  </r>
  <r>
    <n v="0"/>
    <s v="STEEL"/>
    <x v="0"/>
    <s v="040"/>
    <s v="4&quot;"/>
    <x v="6"/>
    <n v="1970"/>
    <n v="35032"/>
    <n v="136550.73000000001"/>
    <n v="20.827160493827162"/>
    <n v="2843963.9692592598"/>
  </r>
  <r>
    <n v="0"/>
    <s v="STEEL"/>
    <x v="0"/>
    <s v="040"/>
    <s v="4&quot;"/>
    <x v="6"/>
    <n v="1971"/>
    <n v="45935"/>
    <n v="243857.13"/>
    <n v="19.170454545454547"/>
    <n v="4674852.0262500001"/>
  </r>
  <r>
    <n v="0"/>
    <s v="STEEL"/>
    <x v="0"/>
    <s v="040"/>
    <s v="4&quot;"/>
    <x v="6"/>
    <n v="1972"/>
    <n v="16524"/>
    <n v="123395.52"/>
    <n v="17.572916666666668"/>
    <n v="2168419.1900000004"/>
  </r>
  <r>
    <n v="0"/>
    <s v="STEEL"/>
    <x v="0"/>
    <s v="040"/>
    <s v="4&quot;"/>
    <x v="6"/>
    <n v="1973"/>
    <n v="6375"/>
    <n v="42644"/>
    <n v="16.87"/>
    <n v="719404.28"/>
  </r>
  <r>
    <n v="0"/>
    <s v="STEEL"/>
    <x v="0"/>
    <s v="040"/>
    <s v="4&quot;"/>
    <x v="6"/>
    <n v="1974"/>
    <n v="11021"/>
    <n v="106811.06"/>
    <n v="14.543103448275861"/>
    <n v="1553364.2949999999"/>
  </r>
  <r>
    <n v="0"/>
    <s v="STEEL"/>
    <x v="0"/>
    <s v="040"/>
    <s v="4&quot;"/>
    <x v="6"/>
    <n v="1975"/>
    <n v="435"/>
    <n v="4162.1099999999997"/>
    <n v="12.976923076923077"/>
    <n v="54011.381307692303"/>
  </r>
  <r>
    <n v="0"/>
    <s v="STEEL"/>
    <x v="0"/>
    <s v="040"/>
    <s v="4&quot;"/>
    <x v="6"/>
    <n v="1976"/>
    <n v="39"/>
    <n v="380.1"/>
    <n v="12.136690647482014"/>
    <n v="4613.156115107914"/>
  </r>
  <r>
    <n v="0"/>
    <s v="STEEL"/>
    <x v="0"/>
    <s v="040"/>
    <s v="4&quot;"/>
    <x v="6"/>
    <n v="1977"/>
    <n v="18"/>
    <n v="53.24"/>
    <n v="11.246666666666666"/>
    <n v="598.77253333333329"/>
  </r>
  <r>
    <n v="0"/>
    <s v="STEEL"/>
    <x v="0"/>
    <s v="040"/>
    <s v="4&quot;"/>
    <x v="6"/>
    <n v="1978"/>
    <n v="437"/>
    <n v="5957.62"/>
    <n v="10.224242424242425"/>
    <n v="60912.151151515151"/>
  </r>
  <r>
    <n v="0"/>
    <s v="STEEL"/>
    <x v="0"/>
    <s v="040"/>
    <s v="4&quot;"/>
    <x v="6"/>
    <n v="1979"/>
    <n v="1308"/>
    <n v="46793.52"/>
    <n v="9.4245810055865924"/>
    <n v="441009.31977653631"/>
  </r>
  <r>
    <n v="0"/>
    <s v="STEEL"/>
    <x v="0"/>
    <s v="040"/>
    <s v="4&quot;"/>
    <x v="6"/>
    <n v="1980"/>
    <n v="9"/>
    <n v="124.1"/>
    <n v="8.7409326424870475"/>
    <n v="1084.7497409326425"/>
  </r>
  <r>
    <n v="0"/>
    <s v="STEEL"/>
    <x v="0"/>
    <s v="040"/>
    <s v="4&quot;"/>
    <x v="6"/>
    <n v="1981"/>
    <n v="9954"/>
    <n v="117523.73"/>
    <n v="7.8465116279069766"/>
    <n v="922151.31400000001"/>
  </r>
  <r>
    <n v="0"/>
    <s v="STEEL"/>
    <x v="0"/>
    <s v="040"/>
    <s v="4&quot;"/>
    <x v="6"/>
    <n v="1982"/>
    <n v="288"/>
    <n v="8895.43"/>
    <n v="7.3991228070175437"/>
    <n v="65818.378991228077"/>
  </r>
  <r>
    <n v="0"/>
    <s v="STEEL"/>
    <x v="0"/>
    <s v="040"/>
    <s v="4&quot;"/>
    <x v="6"/>
    <n v="1983"/>
    <n v="527"/>
    <n v="67275.59"/>
    <n v="7.2094017094017095"/>
    <n v="485016.75354700856"/>
  </r>
  <r>
    <n v="0"/>
    <s v="STEEL"/>
    <x v="0"/>
    <s v="040"/>
    <s v="4&quot;"/>
    <x v="6"/>
    <n v="1984"/>
    <n v="148"/>
    <n v="678.02"/>
    <n v="7.0291666666666668"/>
    <n v="4765.9155833333334"/>
  </r>
  <r>
    <n v="0"/>
    <s v="STEEL"/>
    <x v="0"/>
    <s v="040"/>
    <s v="4&quot;"/>
    <x v="6"/>
    <n v="1985"/>
    <n v="86"/>
    <n v="1778.69"/>
    <n v="7.148305084745763"/>
    <n v="12714.618771186442"/>
  </r>
  <r>
    <n v="0"/>
    <s v="STEEL"/>
    <x v="0"/>
    <s v="040"/>
    <s v="4&quot;"/>
    <x v="6"/>
    <n v="1986"/>
    <n v="108"/>
    <n v="2248.94"/>
    <n v="7.53125"/>
    <n v="16937.329375000001"/>
  </r>
  <r>
    <n v="0"/>
    <s v="STEEL"/>
    <x v="0"/>
    <s v="040"/>
    <s v="4&quot;"/>
    <x v="6"/>
    <n v="1987"/>
    <n v="874"/>
    <n v="9498.7800000000007"/>
    <n v="7.3668122270742362"/>
    <n v="69975.728646288218"/>
  </r>
  <r>
    <n v="0"/>
    <s v="STEEL"/>
    <x v="0"/>
    <s v="040"/>
    <s v="4&quot;"/>
    <x v="6"/>
    <n v="1988"/>
    <n v="15"/>
    <n v="424.79"/>
    <n v="6.8368794326241131"/>
    <n v="2904.2380141843973"/>
  </r>
  <r>
    <n v="0"/>
    <s v="STEEL"/>
    <x v="0"/>
    <s v="040"/>
    <s v="4&quot;"/>
    <x v="6"/>
    <n v="1989"/>
    <n v="117"/>
    <n v="1603.42"/>
    <n v="6.5135135135135132"/>
    <n v="10443.897837837838"/>
  </r>
  <r>
    <n v="0"/>
    <s v="STEEL"/>
    <x v="0"/>
    <s v="040"/>
    <s v="4&quot;"/>
    <x v="6"/>
    <n v="1990"/>
    <n v="1480"/>
    <n v="43134"/>
    <n v="6.4083570750237415"/>
    <n v="276418.07407407404"/>
  </r>
  <r>
    <n v="0"/>
    <s v="STEEL"/>
    <x v="0"/>
    <s v="040"/>
    <s v="4&quot;"/>
    <x v="6"/>
    <n v="1991"/>
    <n v="742"/>
    <n v="8333.7099999999991"/>
    <n v="6.2889095992544268"/>
    <n v="52409.948816402604"/>
  </r>
  <r>
    <n v="0"/>
    <s v="STEEL"/>
    <x v="0"/>
    <s v="040"/>
    <s v="4&quot;"/>
    <x v="6"/>
    <n v="1992"/>
    <n v="469"/>
    <n v="22410.76"/>
    <n v="6.2079116835326591"/>
    <n v="139124.01884084637"/>
  </r>
  <r>
    <n v="0"/>
    <s v="STEEL"/>
    <x v="0"/>
    <s v="040"/>
    <s v="4&quot;"/>
    <x v="6"/>
    <n v="1993"/>
    <n v="7"/>
    <n v="109.8"/>
    <n v="6.0574506283662481"/>
    <n v="665.10807899461406"/>
  </r>
  <r>
    <n v="0"/>
    <s v="STEEL"/>
    <x v="0"/>
    <s v="040"/>
    <s v="4&quot;"/>
    <x v="6"/>
    <n v="1994"/>
    <n v="1994"/>
    <n v="78465.320000000007"/>
    <n v="5.6327212020033386"/>
    <n v="441973.27158597665"/>
  </r>
  <r>
    <n v="0"/>
    <s v="STEEL"/>
    <x v="0"/>
    <s v="040"/>
    <s v="4&quot;"/>
    <x v="6"/>
    <n v="1995"/>
    <n v="18"/>
    <n v="992.34"/>
    <n v="5.5311475409836062"/>
    <n v="5488.778950819672"/>
  </r>
  <r>
    <n v="0"/>
    <s v="STEEL"/>
    <x v="0"/>
    <s v="040"/>
    <s v="4&quot;"/>
    <x v="6"/>
    <n v="1996"/>
    <n v="313"/>
    <n v="10109.9"/>
    <n v="5.5130718954248366"/>
    <n v="55736.60555555555"/>
  </r>
  <r>
    <n v="0"/>
    <s v="STEEL"/>
    <x v="0"/>
    <s v="040"/>
    <s v="4&quot;"/>
    <x v="6"/>
    <n v="1997"/>
    <n v="354"/>
    <n v="16141.58"/>
    <n v="5.3811802232854866"/>
    <n v="86860.751068580546"/>
  </r>
  <r>
    <n v="0"/>
    <s v="STEEL"/>
    <x v="0"/>
    <s v="040"/>
    <s v="4&quot;"/>
    <x v="6"/>
    <n v="1998"/>
    <n v="323"/>
    <n v="11544.6"/>
    <n v="5.2718749999999996"/>
    <n v="60861.688125000001"/>
  </r>
  <r>
    <n v="0"/>
    <s v="STEEL"/>
    <x v="0"/>
    <s v="040"/>
    <s v="4&quot;"/>
    <x v="6"/>
    <n v="1999"/>
    <n v="65"/>
    <n v="382.84"/>
    <n v="5.1276595744680851"/>
    <n v="1963.0731914893615"/>
  </r>
  <r>
    <n v="0"/>
    <s v="STEEL"/>
    <x v="0"/>
    <s v="040"/>
    <s v="4&quot;"/>
    <x v="6"/>
    <n v="2000"/>
    <n v="98"/>
    <n v="4139.6000000000004"/>
    <n v="4.8827785817655576"/>
    <n v="20212.750217076704"/>
  </r>
  <r>
    <n v="0"/>
    <s v="STEEL"/>
    <x v="0"/>
    <s v="040"/>
    <s v="4&quot;"/>
    <x v="6"/>
    <n v="2001"/>
    <n v="743"/>
    <n v="32087.48"/>
    <n v="4.823445318084346"/>
    <n v="154772.2051751251"/>
  </r>
  <r>
    <n v="0"/>
    <s v="STEEL"/>
    <x v="0"/>
    <s v="040"/>
    <s v="4&quot;"/>
    <x v="6"/>
    <n v="2002"/>
    <n v="325"/>
    <n v="28229.21"/>
    <n v="4.7288016818500349"/>
    <n v="133490.33572529783"/>
  </r>
  <r>
    <n v="0"/>
    <s v="STEEL"/>
    <x v="0"/>
    <s v="040"/>
    <s v="4&quot;"/>
    <x v="6"/>
    <n v="2003"/>
    <n v="586"/>
    <n v="18191.669999999998"/>
    <n v="4.5656292286874152"/>
    <n v="83056.420270635979"/>
  </r>
  <r>
    <n v="0"/>
    <s v="STEEL"/>
    <x v="0"/>
    <s v="040"/>
    <s v="4&quot;"/>
    <x v="6"/>
    <n v="2004"/>
    <n v="57"/>
    <n v="2806.48"/>
    <n v="3.7036223929747529"/>
    <n v="10394.142173435785"/>
  </r>
  <r>
    <n v="0"/>
    <s v="STEEL"/>
    <x v="0"/>
    <s v="040"/>
    <s v="4&quot;"/>
    <x v="6"/>
    <n v="2005"/>
    <n v="2218"/>
    <n v="69189.460000000006"/>
    <n v="3.0341726618705036"/>
    <n v="209932.76802158274"/>
  </r>
  <r>
    <n v="0"/>
    <s v="STEEL"/>
    <x v="0"/>
    <s v="040"/>
    <s v="4&quot;"/>
    <x v="6"/>
    <n v="2006"/>
    <n v="97"/>
    <n v="5727.62"/>
    <n v="2.9023655913978494"/>
    <n v="16623.647208602149"/>
  </r>
  <r>
    <n v="0"/>
    <s v="STEEL"/>
    <x v="0"/>
    <s v="040"/>
    <s v="4&quot;"/>
    <x v="6"/>
    <n v="2007"/>
    <n v="5"/>
    <n v="347.34"/>
    <n v="2.9992547239836864"/>
    <n v="1041.7611358284935"/>
  </r>
  <r>
    <n v="0"/>
    <s v="STEEL"/>
    <x v="0"/>
    <s v="040"/>
    <s v="4&quot;"/>
    <x v="6"/>
    <n v="2008"/>
    <n v="202"/>
    <n v="17997.12"/>
    <n v="2.6369675654552558"/>
    <n v="47457.821711606091"/>
  </r>
  <r>
    <n v="0"/>
    <s v="STEEL"/>
    <x v="0"/>
    <s v="040"/>
    <s v="4&quot;"/>
    <x v="6"/>
    <n v="2009"/>
    <n v="4"/>
    <n v="1320.34"/>
    <n v="2.7187751813053991"/>
    <n v="3589.7076228847704"/>
  </r>
  <r>
    <n v="0"/>
    <s v="STEEL"/>
    <x v="0"/>
    <s v="040"/>
    <s v="4&quot;"/>
    <x v="6"/>
    <n v="2010"/>
    <n v="88"/>
    <n v="17754.43"/>
    <n v="2.6205825242718448"/>
    <n v="46526.94898640777"/>
  </r>
  <r>
    <n v="0"/>
    <s v="STEEL"/>
    <x v="0"/>
    <s v="040"/>
    <s v="4&quot;"/>
    <x v="6"/>
    <n v="2011"/>
    <n v="7"/>
    <n v="2058.91"/>
    <n v="2.3536798046738752"/>
    <n v="4846.0148866410882"/>
  </r>
  <r>
    <n v="0"/>
    <s v="STEEL"/>
    <x v="0"/>
    <s v="040"/>
    <s v="4&quot;"/>
    <x v="6"/>
    <n v="2012"/>
    <n v="1841"/>
    <n v="163505.25"/>
    <n v="2.1429025087329312"/>
    <n v="350375.81041600509"/>
  </r>
  <r>
    <n v="0"/>
    <s v="STEEL"/>
    <x v="0"/>
    <s v="040"/>
    <s v="4&quot;"/>
    <x v="6"/>
    <n v="2013"/>
    <n v="39"/>
    <n v="29124.15"/>
    <n v="2.1859410430839001"/>
    <n v="63663.674829931973"/>
  </r>
  <r>
    <n v="0"/>
    <s v="STEEL"/>
    <x v="0"/>
    <s v="040"/>
    <s v="4&quot;"/>
    <x v="6"/>
    <n v="2014"/>
    <n v="4"/>
    <n v="967.82"/>
    <n v="2.1958997722095672"/>
    <n v="2125.2357175398633"/>
  </r>
  <r>
    <n v="0"/>
    <s v="STEEL"/>
    <x v="0"/>
    <s v="040"/>
    <s v="4&quot;"/>
    <x v="6"/>
    <n v="2015"/>
    <n v="133"/>
    <n v="20136.28"/>
    <n v="2.2828146143437076"/>
    <n v="45967.394262516907"/>
  </r>
  <r>
    <n v="0"/>
    <s v="STEEL"/>
    <x v="0"/>
    <s v="040"/>
    <s v="4&quot;"/>
    <x v="6"/>
    <n v="2016"/>
    <n v="272"/>
    <n v="34005.18"/>
    <n v="2.3301104972375692"/>
    <n v="79235.826878453052"/>
  </r>
  <r>
    <n v="0"/>
    <s v="STEEL"/>
    <x v="0"/>
    <s v="040"/>
    <s v="4&quot;"/>
    <x v="6"/>
    <n v="2017"/>
    <n v="151"/>
    <n v="9630.69"/>
    <n v="2.1795865633074936"/>
    <n v="20990.922519379845"/>
  </r>
  <r>
    <n v="0"/>
    <s v="STEEL"/>
    <x v="0"/>
    <s v="040"/>
    <s v="4&quot;"/>
    <x v="6"/>
    <n v="2018"/>
    <n v="13"/>
    <n v="4456.34"/>
    <n v="2.0233883058470763"/>
    <n v="9016.9062428785601"/>
  </r>
  <r>
    <n v="0"/>
    <s v="STEEL"/>
    <x v="0"/>
    <s v="040"/>
    <s v="4&quot;"/>
    <x v="6"/>
    <n v="2019"/>
    <n v="1061"/>
    <n v="180663.39"/>
    <n v="1.8992400788066424"/>
    <n v="343123.15106107522"/>
  </r>
  <r>
    <n v="0"/>
    <s v="STEEL"/>
    <x v="0"/>
    <s v="040"/>
    <s v="4&quot;"/>
    <x v="6"/>
    <n v="2020"/>
    <n v="72"/>
    <n v="55606.58"/>
    <n v="1.7600417318727177"/>
    <n v="97869.901366718826"/>
  </r>
  <r>
    <n v="0"/>
    <s v="STEEL"/>
    <x v="0"/>
    <s v="040"/>
    <s v="4&quot;"/>
    <x v="6"/>
    <n v="2021"/>
    <n v="631"/>
    <n v="319591.56"/>
    <n v="1.486998677831644"/>
    <n v="475232.2271661525"/>
  </r>
  <r>
    <n v="0"/>
    <s v="STEEL"/>
    <x v="0"/>
    <s v="040"/>
    <s v="4&quot;"/>
    <x v="6"/>
    <n v="2022"/>
    <n v="70"/>
    <n v="419852.46"/>
    <n v="1.2561429635145198"/>
    <n v="527394.71334326139"/>
  </r>
  <r>
    <n v="0"/>
    <s v="STEEL"/>
    <x v="0"/>
    <s v="040"/>
    <s v="4&quot;"/>
    <x v="6"/>
    <n v="2023"/>
    <n v="67"/>
    <n v="19904.740000000002"/>
    <n v="1.0423231387086809"/>
    <n v="20747.171071980229"/>
  </r>
  <r>
    <n v="0"/>
    <s v="STEEL"/>
    <x v="0"/>
    <s v="040"/>
    <s v="4&quot;"/>
    <x v="6"/>
    <n v="2024"/>
    <n v="181"/>
    <n v="14619.9"/>
    <n v="1.0333843797856048"/>
    <n v="15107.976294027563"/>
  </r>
  <r>
    <n v="0"/>
    <s v="STEEL"/>
    <x v="0"/>
    <s v="040"/>
    <s v="4&quot;"/>
    <x v="6"/>
    <n v="2025"/>
    <n v="5"/>
    <n v="6120.29"/>
    <n v="1"/>
    <n v="6120.29"/>
  </r>
  <r>
    <n v="0"/>
    <s v="STEEL"/>
    <x v="0"/>
    <s v="040"/>
    <s v="5&quot;"/>
    <x v="7"/>
    <n v="1950"/>
    <n v="569"/>
    <n v="910.16"/>
    <n v="54.41935483870968"/>
    <n v="49530.32"/>
  </r>
  <r>
    <n v="0"/>
    <s v="STEEL"/>
    <x v="0"/>
    <s v="040"/>
    <s v="5&quot;"/>
    <x v="7"/>
    <n v="1951"/>
    <n v="35"/>
    <n v="84.5"/>
    <n v="51.121212121212125"/>
    <n v="4319.7424242424249"/>
  </r>
  <r>
    <n v="0"/>
    <s v="STEEL"/>
    <x v="0"/>
    <s v="040"/>
    <s v="5&quot;"/>
    <x v="7"/>
    <n v="1990"/>
    <n v="1394"/>
    <n v="23846.53"/>
    <n v="6.4083570750237415"/>
    <n v="152817.07924026588"/>
  </r>
  <r>
    <n v="0"/>
    <s v="STEEL"/>
    <x v="0"/>
    <s v="060"/>
    <s v="6&quot;"/>
    <x v="8"/>
    <n v="1915"/>
    <n v="5941"/>
    <n v="2892.78"/>
    <n v="210.875"/>
    <n v="610014.98250000004"/>
  </r>
  <r>
    <n v="0"/>
    <s v="STEEL"/>
    <x v="0"/>
    <s v="060"/>
    <s v="6&quot;"/>
    <x v="8"/>
    <n v="1928"/>
    <n v="6636"/>
    <n v="7960.14"/>
    <n v="120.5"/>
    <n v="959196.87"/>
  </r>
  <r>
    <n v="0"/>
    <s v="STEEL"/>
    <x v="0"/>
    <s v="060"/>
    <s v="6&quot;"/>
    <x v="8"/>
    <n v="1929"/>
    <n v="7131"/>
    <n v="11448.76"/>
    <n v="112.46666666666667"/>
    <n v="1287603.8746666666"/>
  </r>
  <r>
    <n v="0"/>
    <s v="STEEL"/>
    <x v="0"/>
    <s v="060"/>
    <s v="6&quot;"/>
    <x v="8"/>
    <n v="1930"/>
    <n v="208"/>
    <n v="257.37"/>
    <n v="120.5"/>
    <n v="31013.084999999999"/>
  </r>
  <r>
    <n v="0"/>
    <s v="STEEL"/>
    <x v="0"/>
    <s v="060"/>
    <s v="6&quot;"/>
    <x v="8"/>
    <n v="1932"/>
    <n v="2181"/>
    <n v="2735.32"/>
    <n v="120.5"/>
    <n v="329606.06"/>
  </r>
  <r>
    <n v="0"/>
    <s v="STEEL"/>
    <x v="0"/>
    <s v="060"/>
    <s v="6&quot;"/>
    <x v="8"/>
    <n v="1933"/>
    <n v="207"/>
    <n v="205.33"/>
    <n v="140.58333333333334"/>
    <n v="28865.975833333338"/>
  </r>
  <r>
    <n v="0"/>
    <s v="STEEL"/>
    <x v="0"/>
    <s v="060"/>
    <s v="6&quot;"/>
    <x v="8"/>
    <n v="1935"/>
    <n v="1297"/>
    <n v="3074.2"/>
    <n v="120.5"/>
    <n v="370441.1"/>
  </r>
  <r>
    <n v="0"/>
    <s v="STEEL"/>
    <x v="0"/>
    <s v="060"/>
    <s v="6&quot;"/>
    <x v="8"/>
    <n v="1937"/>
    <n v="4616"/>
    <n v="9174.7800000000007"/>
    <n v="120.5"/>
    <n v="1105560.99"/>
  </r>
  <r>
    <n v="0"/>
    <s v="STEEL"/>
    <x v="0"/>
    <s v="060"/>
    <s v="6&quot;"/>
    <x v="8"/>
    <n v="1938"/>
    <n v="696"/>
    <n v="995.46"/>
    <n v="120.5"/>
    <n v="119952.93000000001"/>
  </r>
  <r>
    <n v="0"/>
    <s v="STEEL"/>
    <x v="0"/>
    <s v="060"/>
    <s v="6&quot;"/>
    <x v="8"/>
    <n v="1939"/>
    <n v="218"/>
    <n v="360.93"/>
    <n v="112.46666666666667"/>
    <n v="40592.594000000005"/>
  </r>
  <r>
    <n v="0"/>
    <s v="STEEL"/>
    <x v="0"/>
    <s v="060"/>
    <s v="6&quot;"/>
    <x v="8"/>
    <n v="1940"/>
    <n v="5680"/>
    <n v="4115.57"/>
    <n v="120.5"/>
    <n v="495926.18499999994"/>
  </r>
  <r>
    <n v="0"/>
    <s v="STEEL"/>
    <x v="0"/>
    <s v="060"/>
    <s v="6&quot;"/>
    <x v="8"/>
    <n v="1941"/>
    <n v="7457"/>
    <n v="25859.78"/>
    <n v="105.4375"/>
    <n v="2726590.55375"/>
  </r>
  <r>
    <n v="0"/>
    <s v="STEEL"/>
    <x v="0"/>
    <s v="060"/>
    <s v="6&quot;"/>
    <x v="8"/>
    <n v="1942"/>
    <n v="147"/>
    <n v="577.67999999999995"/>
    <n v="93.722222222222229"/>
    <n v="54141.453333333331"/>
  </r>
  <r>
    <n v="0"/>
    <s v="STEEL"/>
    <x v="0"/>
    <s v="060"/>
    <s v="6&quot;"/>
    <x v="8"/>
    <n v="1945"/>
    <n v="74"/>
    <n v="219.57"/>
    <n v="88.78947368421052"/>
    <n v="19495.504736842104"/>
  </r>
  <r>
    <n v="0"/>
    <s v="STEEL"/>
    <x v="0"/>
    <s v="060"/>
    <s v="6&quot;"/>
    <x v="8"/>
    <n v="1948"/>
    <n v="1149"/>
    <n v="6238.85"/>
    <n v="60.25"/>
    <n v="375890.71250000002"/>
  </r>
  <r>
    <n v="0"/>
    <s v="STEEL"/>
    <x v="0"/>
    <s v="060"/>
    <s v="6&quot;"/>
    <x v="8"/>
    <n v="1949"/>
    <n v="472"/>
    <n v="1563.62"/>
    <n v="56.233333333333334"/>
    <n v="87927.564666666658"/>
  </r>
  <r>
    <n v="0"/>
    <s v="STEEL"/>
    <x v="0"/>
    <s v="060"/>
    <s v="6&quot;"/>
    <x v="8"/>
    <n v="1950"/>
    <n v="99"/>
    <n v="215.37"/>
    <n v="54.41935483870968"/>
    <n v="11720.296451612903"/>
  </r>
  <r>
    <n v="0"/>
    <s v="STEEL"/>
    <x v="0"/>
    <s v="060"/>
    <s v="6&quot;"/>
    <x v="8"/>
    <n v="1951"/>
    <n v="2582"/>
    <n v="8900.9500000000007"/>
    <n v="51.121212121212125"/>
    <n v="455027.35303030309"/>
  </r>
  <r>
    <n v="0"/>
    <s v="STEEL"/>
    <x v="0"/>
    <s v="060"/>
    <s v="6&quot;"/>
    <x v="8"/>
    <n v="1952"/>
    <n v="7891"/>
    <n v="22167"/>
    <n v="48.2"/>
    <n v="1068449.4000000001"/>
  </r>
  <r>
    <n v="0"/>
    <s v="STEEL"/>
    <x v="0"/>
    <s v="060"/>
    <s v="6&quot;"/>
    <x v="8"/>
    <n v="1953"/>
    <n v="23467"/>
    <n v="74401.990000000005"/>
    <n v="44.39473684210526"/>
    <n v="3303056.7665789472"/>
  </r>
  <r>
    <n v="0"/>
    <s v="STEEL"/>
    <x v="0"/>
    <s v="060"/>
    <s v="6&quot;"/>
    <x v="8"/>
    <n v="1954"/>
    <n v="23889"/>
    <n v="68699.679999999993"/>
    <n v="43.256410256410255"/>
    <n v="2971701.542564102"/>
  </r>
  <r>
    <n v="0"/>
    <s v="STEEL"/>
    <x v="0"/>
    <s v="060"/>
    <s v="6&quot;"/>
    <x v="8"/>
    <n v="1955"/>
    <n v="45415"/>
    <n v="124639.46"/>
    <n v="41.146341463414636"/>
    <n v="5128457.78097561"/>
  </r>
  <r>
    <n v="0"/>
    <s v="STEEL"/>
    <x v="0"/>
    <s v="060"/>
    <s v="6&quot;"/>
    <x v="8"/>
    <n v="1956"/>
    <n v="18212"/>
    <n v="93156.95"/>
    <n v="38.340909090909093"/>
    <n v="3571722.1511363639"/>
  </r>
  <r>
    <n v="0"/>
    <s v="STEEL"/>
    <x v="0"/>
    <s v="060"/>
    <s v="6&quot;"/>
    <x v="8"/>
    <n v="1957"/>
    <n v="59937"/>
    <n v="292845.68"/>
    <n v="35.893617021276597"/>
    <n v="10511290.684255319"/>
  </r>
  <r>
    <n v="0"/>
    <s v="STEEL"/>
    <x v="0"/>
    <s v="060"/>
    <s v="6&quot;"/>
    <x v="8"/>
    <n v="1958"/>
    <n v="56234"/>
    <n v="249732.4"/>
    <n v="34.428571428571431"/>
    <n v="8597929.771428572"/>
  </r>
  <r>
    <n v="0"/>
    <s v="STEEL"/>
    <x v="0"/>
    <s v="060"/>
    <s v="6&quot;"/>
    <x v="8"/>
    <n v="1959"/>
    <n v="69083"/>
    <n v="305802.78000000003"/>
    <n v="32.442307692307693"/>
    <n v="9920947.8819230776"/>
  </r>
  <r>
    <n v="0"/>
    <s v="STEEL"/>
    <x v="0"/>
    <s v="060"/>
    <s v="6&quot;"/>
    <x v="8"/>
    <n v="1960"/>
    <n v="37754"/>
    <n v="193255.5"/>
    <n v="31.24074074074074"/>
    <n v="6037444.972222222"/>
  </r>
  <r>
    <n v="0"/>
    <s v="STEEL"/>
    <x v="0"/>
    <s v="060"/>
    <s v="6&quot;"/>
    <x v="8"/>
    <n v="1961"/>
    <n v="48609"/>
    <n v="341042.15"/>
    <n v="30.125"/>
    <n v="10273894.768750001"/>
  </r>
  <r>
    <n v="0"/>
    <s v="STEEL"/>
    <x v="0"/>
    <s v="060"/>
    <s v="6&quot;"/>
    <x v="8"/>
    <n v="1962"/>
    <n v="23880"/>
    <n v="149022.76"/>
    <n v="29.086206896551722"/>
    <n v="4334506.8296551723"/>
  </r>
  <r>
    <n v="0"/>
    <s v="STEEL"/>
    <x v="0"/>
    <s v="060"/>
    <s v="6&quot;"/>
    <x v="8"/>
    <n v="1963"/>
    <n v="50345"/>
    <n v="343736.21"/>
    <n v="28.116666666666667"/>
    <n v="9664716.4378333334"/>
  </r>
  <r>
    <n v="0"/>
    <s v="STEEL"/>
    <x v="0"/>
    <s v="060"/>
    <s v="6&quot;"/>
    <x v="8"/>
    <n v="1964"/>
    <n v="61867"/>
    <n v="360675.54"/>
    <n v="27.655737704918032"/>
    <n v="9974748.1308196709"/>
  </r>
  <r>
    <n v="0"/>
    <s v="STEEL"/>
    <x v="0"/>
    <s v="060"/>
    <s v="6&quot;"/>
    <x v="8"/>
    <n v="1965"/>
    <n v="51952"/>
    <n v="297406.73"/>
    <n v="26.777777777777779"/>
    <n v="7963891.3255555555"/>
  </r>
  <r>
    <n v="0"/>
    <s v="STEEL"/>
    <x v="0"/>
    <s v="060"/>
    <s v="6&quot;"/>
    <x v="8"/>
    <n v="1966"/>
    <n v="82462"/>
    <n v="388858.86"/>
    <n v="25.953846153846154"/>
    <n v="10092383.027999999"/>
  </r>
  <r>
    <n v="0"/>
    <s v="STEEL"/>
    <x v="0"/>
    <s v="060"/>
    <s v="6&quot;"/>
    <x v="8"/>
    <n v="1967"/>
    <n v="54108"/>
    <n v="275227.15000000002"/>
    <n v="24.808823529411764"/>
    <n v="6828061.7948529413"/>
  </r>
  <r>
    <n v="0"/>
    <s v="STEEL"/>
    <x v="0"/>
    <s v="060"/>
    <s v="6&quot;"/>
    <x v="8"/>
    <n v="1968"/>
    <n v="50196"/>
    <n v="565132.07999999996"/>
    <n v="24.1"/>
    <n v="13619683.128"/>
  </r>
  <r>
    <n v="0"/>
    <s v="STEEL"/>
    <x v="0"/>
    <s v="060"/>
    <s v="6&quot;"/>
    <x v="8"/>
    <n v="1969"/>
    <n v="73226"/>
    <n v="405109.17"/>
    <n v="22.19736842105263"/>
    <n v="8992357.4972368404"/>
  </r>
  <r>
    <n v="0"/>
    <s v="STEEL"/>
    <x v="0"/>
    <s v="060"/>
    <s v="6&quot;"/>
    <x v="8"/>
    <n v="1970"/>
    <n v="20121"/>
    <n v="202505.47"/>
    <n v="20.827160493827162"/>
    <n v="4217613.9245679015"/>
  </r>
  <r>
    <n v="0"/>
    <s v="STEEL"/>
    <x v="0"/>
    <s v="060"/>
    <s v="6&quot;"/>
    <x v="8"/>
    <n v="1971"/>
    <n v="23203"/>
    <n v="228436.95"/>
    <n v="19.170454545454547"/>
    <n v="4379240.1664772732"/>
  </r>
  <r>
    <n v="0"/>
    <s v="STEEL"/>
    <x v="0"/>
    <s v="060"/>
    <s v="6&quot;"/>
    <x v="8"/>
    <n v="1972"/>
    <n v="22643"/>
    <n v="172984.42"/>
    <n v="17.572916666666668"/>
    <n v="3039840.7972916672"/>
  </r>
  <r>
    <n v="0"/>
    <s v="STEEL"/>
    <x v="0"/>
    <s v="060"/>
    <s v="6&quot;"/>
    <x v="8"/>
    <n v="1973"/>
    <n v="11143"/>
    <n v="120408.68"/>
    <n v="16.87"/>
    <n v="2031294.4316"/>
  </r>
  <r>
    <n v="0"/>
    <s v="STEEL"/>
    <x v="0"/>
    <s v="060"/>
    <s v="6&quot;"/>
    <x v="8"/>
    <n v="1974"/>
    <n v="1189"/>
    <n v="18532.28"/>
    <n v="14.543103448275861"/>
    <n v="269516.86517241376"/>
  </r>
  <r>
    <n v="0"/>
    <s v="STEEL"/>
    <x v="0"/>
    <s v="060"/>
    <s v="6&quot;"/>
    <x v="8"/>
    <n v="1975"/>
    <n v="1296"/>
    <n v="16585.849999999999"/>
    <n v="12.976923076923077"/>
    <n v="215233.2996153846"/>
  </r>
  <r>
    <n v="0"/>
    <s v="STEEL"/>
    <x v="0"/>
    <s v="060"/>
    <s v="6&quot;"/>
    <x v="8"/>
    <n v="1976"/>
    <n v="1254"/>
    <n v="27659.77"/>
    <n v="12.136690647482014"/>
    <n v="335698.0718705036"/>
  </r>
  <r>
    <n v="0"/>
    <s v="STEEL"/>
    <x v="0"/>
    <s v="060"/>
    <s v="6&quot;"/>
    <x v="8"/>
    <n v="1977"/>
    <n v="452"/>
    <n v="18384.189999999999"/>
    <n v="11.246666666666666"/>
    <n v="206760.85686666664"/>
  </r>
  <r>
    <n v="0"/>
    <s v="STEEL"/>
    <x v="0"/>
    <s v="060"/>
    <s v="6&quot;"/>
    <x v="8"/>
    <n v="1978"/>
    <n v="908"/>
    <n v="17979.849999999999"/>
    <n v="10.224242424242425"/>
    <n v="183830.34515151515"/>
  </r>
  <r>
    <n v="0"/>
    <s v="STEEL"/>
    <x v="0"/>
    <s v="060"/>
    <s v="6&quot;"/>
    <x v="8"/>
    <n v="1979"/>
    <n v="1342"/>
    <n v="28814.74"/>
    <n v="9.4245810055865924"/>
    <n v="271566.85128491622"/>
  </r>
  <r>
    <n v="0"/>
    <s v="STEEL"/>
    <x v="0"/>
    <s v="060"/>
    <s v="6&quot;"/>
    <x v="8"/>
    <n v="1980"/>
    <n v="127"/>
    <n v="9015.35"/>
    <n v="8.7409326424870475"/>
    <n v="78802.567098445608"/>
  </r>
  <r>
    <n v="0"/>
    <s v="STEEL"/>
    <x v="0"/>
    <s v="060"/>
    <s v="6&quot;"/>
    <x v="8"/>
    <n v="1981"/>
    <n v="8"/>
    <n v="151.62"/>
    <n v="7.8465116279069766"/>
    <n v="1189.6880930232558"/>
  </r>
  <r>
    <n v="0"/>
    <s v="STEEL"/>
    <x v="0"/>
    <s v="060"/>
    <s v="6&quot;"/>
    <x v="8"/>
    <n v="1982"/>
    <n v="1113"/>
    <n v="27798.400000000001"/>
    <n v="7.3991228070175437"/>
    <n v="205683.77543859649"/>
  </r>
  <r>
    <n v="0"/>
    <s v="STEEL"/>
    <x v="0"/>
    <s v="060"/>
    <s v="6&quot;"/>
    <x v="8"/>
    <n v="1983"/>
    <n v="2164"/>
    <n v="36092.32"/>
    <n v="7.2094017094017095"/>
    <n v="260204.03350427351"/>
  </r>
  <r>
    <n v="0"/>
    <s v="STEEL"/>
    <x v="0"/>
    <s v="060"/>
    <s v="6&quot;"/>
    <x v="8"/>
    <n v="1984"/>
    <n v="3702"/>
    <n v="366739.58"/>
    <n v="7.0291666666666668"/>
    <n v="2577873.6310833334"/>
  </r>
  <r>
    <n v="0"/>
    <s v="STEEL"/>
    <x v="0"/>
    <s v="060"/>
    <s v="6&quot;"/>
    <x v="8"/>
    <n v="1985"/>
    <n v="89"/>
    <n v="1349.35"/>
    <n v="7.148305084745763"/>
    <n v="9645.5654661016943"/>
  </r>
  <r>
    <n v="0"/>
    <s v="STEEL"/>
    <x v="0"/>
    <s v="060"/>
    <s v="6&quot;"/>
    <x v="8"/>
    <n v="1986"/>
    <n v="708"/>
    <n v="31753.54"/>
    <n v="7.53125"/>
    <n v="239143.84812500002"/>
  </r>
  <r>
    <n v="0"/>
    <s v="STEEL"/>
    <x v="0"/>
    <s v="060"/>
    <s v="6&quot;"/>
    <x v="8"/>
    <n v="1987"/>
    <n v="962"/>
    <n v="30011.43"/>
    <n v="7.3668122270742362"/>
    <n v="221088.56947598254"/>
  </r>
  <r>
    <n v="0"/>
    <s v="STEEL"/>
    <x v="0"/>
    <s v="060"/>
    <s v="6&quot;"/>
    <x v="8"/>
    <n v="1988"/>
    <n v="1914"/>
    <n v="50320.69"/>
    <n v="6.8368794326241131"/>
    <n v="344036.49049645389"/>
  </r>
  <r>
    <n v="0"/>
    <s v="STEEL"/>
    <x v="0"/>
    <s v="060"/>
    <s v="6&quot;"/>
    <x v="8"/>
    <n v="1989"/>
    <n v="23"/>
    <n v="2001.34"/>
    <n v="6.5135135135135132"/>
    <n v="13035.755135135134"/>
  </r>
  <r>
    <n v="0"/>
    <s v="STEEL"/>
    <x v="0"/>
    <s v="060"/>
    <s v="6&quot;"/>
    <x v="8"/>
    <n v="1990"/>
    <n v="211"/>
    <n v="9692.76"/>
    <n v="6.4083570750237415"/>
    <n v="62114.667122507126"/>
  </r>
  <r>
    <n v="0"/>
    <s v="STEEL"/>
    <x v="0"/>
    <s v="060"/>
    <s v="6&quot;"/>
    <x v="8"/>
    <n v="1991"/>
    <n v="58"/>
    <n v="4870.8"/>
    <n v="6.2889095992544268"/>
    <n v="30632.020876048464"/>
  </r>
  <r>
    <n v="0"/>
    <s v="STEEL"/>
    <x v="0"/>
    <s v="060"/>
    <s v="6&quot;"/>
    <x v="8"/>
    <n v="1993"/>
    <n v="321"/>
    <n v="5466.93"/>
    <n v="6.0574506283662481"/>
    <n v="33115.658563734294"/>
  </r>
  <r>
    <n v="0"/>
    <s v="STEEL"/>
    <x v="0"/>
    <s v="060"/>
    <s v="6&quot;"/>
    <x v="8"/>
    <n v="1994"/>
    <n v="264"/>
    <n v="5781.82"/>
    <n v="5.6327212020033386"/>
    <n v="32567.380100166942"/>
  </r>
  <r>
    <n v="0"/>
    <s v="STEEL"/>
    <x v="0"/>
    <s v="060"/>
    <s v="6&quot;"/>
    <x v="8"/>
    <n v="1996"/>
    <n v="123"/>
    <n v="5410.99"/>
    <n v="5.5130718954248366"/>
    <n v="29831.176895424836"/>
  </r>
  <r>
    <n v="0"/>
    <s v="STEEL"/>
    <x v="0"/>
    <s v="060"/>
    <s v="6&quot;"/>
    <x v="8"/>
    <n v="1997"/>
    <n v="10"/>
    <n v="3884.33"/>
    <n v="5.3811802232854866"/>
    <n v="20902.279776714513"/>
  </r>
  <r>
    <n v="0"/>
    <s v="STEEL"/>
    <x v="0"/>
    <s v="060"/>
    <s v="6&quot;"/>
    <x v="8"/>
    <n v="1998"/>
    <n v="4104"/>
    <n v="112519.7"/>
    <n v="5.2718749999999996"/>
    <n v="593189.7934374999"/>
  </r>
  <r>
    <n v="0"/>
    <s v="STEEL"/>
    <x v="0"/>
    <s v="060"/>
    <s v="6&quot;"/>
    <x v="8"/>
    <n v="2000"/>
    <n v="40"/>
    <n v="2056.5700000000002"/>
    <n v="4.8827785817655576"/>
    <n v="10041.775947901593"/>
  </r>
  <r>
    <n v="0"/>
    <s v="STEEL"/>
    <x v="0"/>
    <s v="060"/>
    <s v="6&quot;"/>
    <x v="8"/>
    <n v="2001"/>
    <n v="150"/>
    <n v="13474.91"/>
    <n v="4.823445318084346"/>
    <n v="64995.491551107931"/>
  </r>
  <r>
    <n v="0"/>
    <s v="STEEL"/>
    <x v="0"/>
    <s v="060"/>
    <s v="6&quot;"/>
    <x v="8"/>
    <n v="2002"/>
    <n v="42"/>
    <n v="2840.27"/>
    <n v="4.7288016818500349"/>
    <n v="13431.073552908199"/>
  </r>
  <r>
    <n v="0"/>
    <s v="STEEL"/>
    <x v="0"/>
    <s v="060"/>
    <s v="6&quot;"/>
    <x v="8"/>
    <n v="2003"/>
    <n v="44"/>
    <n v="338.67"/>
    <n v="4.5656292286874152"/>
    <n v="1546.241650879567"/>
  </r>
  <r>
    <n v="0"/>
    <s v="STEEL"/>
    <x v="0"/>
    <s v="060"/>
    <s v="6&quot;"/>
    <x v="8"/>
    <n v="2004"/>
    <n v="211"/>
    <n v="12884.4"/>
    <n v="3.7036223929747529"/>
    <n v="47718.952360043906"/>
  </r>
  <r>
    <n v="0"/>
    <s v="STEEL"/>
    <x v="0"/>
    <s v="060"/>
    <s v="6&quot;"/>
    <x v="8"/>
    <n v="2006"/>
    <n v="6"/>
    <n v="645.79"/>
    <n v="2.9023655913978494"/>
    <n v="1874.3186752688171"/>
  </r>
  <r>
    <n v="0"/>
    <s v="STEEL"/>
    <x v="0"/>
    <s v="060"/>
    <s v="6&quot;"/>
    <x v="8"/>
    <n v="2007"/>
    <n v="39"/>
    <n v="4894.3599999999997"/>
    <n v="2.9992547239836864"/>
    <n v="14679.432350876794"/>
  </r>
  <r>
    <n v="0"/>
    <s v="STEEL"/>
    <x v="0"/>
    <s v="060"/>
    <s v="6&quot;"/>
    <x v="8"/>
    <n v="2008"/>
    <n v="77"/>
    <n v="36151.32"/>
    <n v="2.6369675654552558"/>
    <n v="95329.858288393894"/>
  </r>
  <r>
    <n v="0"/>
    <s v="STEEL"/>
    <x v="0"/>
    <s v="060"/>
    <s v="6&quot;"/>
    <x v="8"/>
    <n v="2009"/>
    <n v="5"/>
    <n v="1944.28"/>
    <n v="2.7187751813053991"/>
    <n v="5286.0602095084614"/>
  </r>
  <r>
    <n v="0"/>
    <s v="STEEL"/>
    <x v="0"/>
    <s v="060"/>
    <s v="6&quot;"/>
    <x v="8"/>
    <n v="2010"/>
    <n v="10"/>
    <n v="2101.6799999999998"/>
    <n v="2.6205825242718448"/>
    <n v="5507.6258796116499"/>
  </r>
  <r>
    <n v="0"/>
    <s v="STEEL"/>
    <x v="0"/>
    <s v="060"/>
    <s v="6&quot;"/>
    <x v="8"/>
    <n v="2011"/>
    <n v="143"/>
    <n v="44110.01"/>
    <n v="2.3536798046738752"/>
    <n v="103820.83972096269"/>
  </r>
  <r>
    <n v="0"/>
    <s v="STEEL"/>
    <x v="0"/>
    <s v="060"/>
    <s v="6&quot;"/>
    <x v="8"/>
    <n v="2012"/>
    <n v="3"/>
    <n v="7847.07"/>
    <n v="2.1429025087329312"/>
    <n v="16815.50598920292"/>
  </r>
  <r>
    <n v="0"/>
    <s v="STEEL"/>
    <x v="0"/>
    <s v="060"/>
    <s v="6&quot;"/>
    <x v="8"/>
    <n v="2013"/>
    <n v="2"/>
    <n v="140.56"/>
    <n v="2.1859410430839001"/>
    <n v="307.25587301587302"/>
  </r>
  <r>
    <n v="0"/>
    <s v="STEEL"/>
    <x v="0"/>
    <s v="060"/>
    <s v="6&quot;"/>
    <x v="8"/>
    <n v="2014"/>
    <n v="844"/>
    <n v="283368.65000000002"/>
    <n v="2.1958997722095672"/>
    <n v="622249.15398633259"/>
  </r>
  <r>
    <n v="0"/>
    <s v="STEEL"/>
    <x v="0"/>
    <s v="060"/>
    <s v="6&quot;"/>
    <x v="8"/>
    <n v="2015"/>
    <n v="449"/>
    <n v="35998.93"/>
    <n v="2.2828146143437076"/>
    <n v="82178.883504736121"/>
  </r>
  <r>
    <n v="0"/>
    <s v="STEEL"/>
    <x v="0"/>
    <s v="060"/>
    <s v="6&quot;"/>
    <x v="8"/>
    <n v="2016"/>
    <n v="23"/>
    <n v="19199.77"/>
    <n v="2.3301104972375692"/>
    <n v="44737.585621546968"/>
  </r>
  <r>
    <n v="0"/>
    <s v="STEEL"/>
    <x v="0"/>
    <s v="060"/>
    <s v="6&quot;"/>
    <x v="8"/>
    <n v="2018"/>
    <n v="71"/>
    <n v="33365.300000000003"/>
    <n v="2.0233883058470763"/>
    <n v="67510.957841079464"/>
  </r>
  <r>
    <n v="0"/>
    <s v="STEEL"/>
    <x v="0"/>
    <s v="060"/>
    <s v="6&quot;"/>
    <x v="8"/>
    <n v="2019"/>
    <n v="30"/>
    <n v="42159.05"/>
    <n v="1.8992400788066424"/>
    <n v="80070.157444413184"/>
  </r>
  <r>
    <n v="0"/>
    <s v="STEEL"/>
    <x v="0"/>
    <s v="060"/>
    <s v="6&quot;"/>
    <x v="8"/>
    <n v="2020"/>
    <n v="135"/>
    <n v="178489.21"/>
    <n v="1.7600417318727177"/>
    <n v="314148.45828899322"/>
  </r>
  <r>
    <n v="0"/>
    <s v="STEEL"/>
    <x v="0"/>
    <s v="060"/>
    <s v="6&quot;"/>
    <x v="8"/>
    <n v="2021"/>
    <n v="5"/>
    <n v="9466.39"/>
    <n v="1.486998677831644"/>
    <n v="14076.509413838696"/>
  </r>
  <r>
    <n v="0"/>
    <s v="STEEL"/>
    <x v="0"/>
    <s v="060"/>
    <s v="6&quot;"/>
    <x v="8"/>
    <n v="2022"/>
    <n v="1104"/>
    <n v="3260645.01"/>
    <n v="1.2561429635145198"/>
    <n v="4095836.2858302309"/>
  </r>
  <r>
    <n v="0"/>
    <s v="STEEL"/>
    <x v="0"/>
    <s v="060"/>
    <s v="6&quot;"/>
    <x v="8"/>
    <n v="2023"/>
    <n v="1895"/>
    <n v="180638.36"/>
    <n v="1.0423231387086809"/>
    <n v="188283.5423663886"/>
  </r>
  <r>
    <n v="0"/>
    <s v="STEEL"/>
    <x v="0"/>
    <s v="060"/>
    <s v="6&quot;"/>
    <x v="8"/>
    <n v="2024"/>
    <n v="8"/>
    <n v="12037.32"/>
    <n v="1.0333843797856048"/>
    <n v="12439.178462480857"/>
  </r>
  <r>
    <n v="0"/>
    <s v="STEEL"/>
    <x v="0"/>
    <s v="070"/>
    <s v="7&quot;"/>
    <x v="9"/>
    <n v="1948"/>
    <n v="6324"/>
    <n v="8319.61"/>
    <n v="60.25"/>
    <n v="501256.50250000006"/>
  </r>
  <r>
    <n v="0"/>
    <s v="STEEL"/>
    <x v="0"/>
    <s v="070"/>
    <s v="7&quot;"/>
    <x v="9"/>
    <n v="1949"/>
    <n v="529"/>
    <n v="1615.83"/>
    <n v="56.233333333333334"/>
    <n v="90863.506999999998"/>
  </r>
  <r>
    <n v="0"/>
    <s v="STEEL"/>
    <x v="0"/>
    <s v="070"/>
    <s v="7&quot;"/>
    <x v="9"/>
    <n v="1950"/>
    <n v="13485"/>
    <n v="31694.36"/>
    <n v="54.41935483870968"/>
    <n v="1724786.6232258065"/>
  </r>
  <r>
    <n v="0"/>
    <s v="STEEL"/>
    <x v="0"/>
    <s v="070"/>
    <s v="7&quot;"/>
    <x v="9"/>
    <n v="1951"/>
    <n v="343"/>
    <n v="1158.68"/>
    <n v="51.121212121212125"/>
    <n v="59233.126060606068"/>
  </r>
  <r>
    <n v="0"/>
    <s v="STEEL"/>
    <x v="0"/>
    <s v="070"/>
    <s v="7&quot;"/>
    <x v="9"/>
    <n v="1952"/>
    <n v="1"/>
    <n v="3.43"/>
    <n v="48.2"/>
    <n v="165.32600000000002"/>
  </r>
  <r>
    <n v="0"/>
    <s v="STEEL"/>
    <x v="0"/>
    <s v="070"/>
    <s v="7&quot;"/>
    <x v="9"/>
    <n v="1954"/>
    <n v="1657"/>
    <n v="3631.05"/>
    <n v="43.256410256410255"/>
    <n v="157066.18846153846"/>
  </r>
  <r>
    <n v="0"/>
    <s v="STEEL"/>
    <x v="0"/>
    <s v="070"/>
    <s v="7&quot;"/>
    <x v="9"/>
    <n v="1955"/>
    <n v="2528"/>
    <n v="6478.56"/>
    <n v="41.146341463414636"/>
    <n v="266569.04195121955"/>
  </r>
  <r>
    <n v="0"/>
    <s v="STEEL"/>
    <x v="0"/>
    <s v="070"/>
    <s v="7&quot;"/>
    <x v="9"/>
    <n v="1957"/>
    <n v="2"/>
    <n v="16.690000000000001"/>
    <n v="35.893617021276597"/>
    <n v="599.06446808510645"/>
  </r>
  <r>
    <n v="0"/>
    <s v="STEEL"/>
    <x v="0"/>
    <s v="070"/>
    <s v="7&quot;"/>
    <x v="9"/>
    <n v="2000"/>
    <n v="33"/>
    <n v="4791.67"/>
    <n v="4.8827785817655576"/>
    <n v="23396.66364688857"/>
  </r>
  <r>
    <n v="0"/>
    <s v="STEEL"/>
    <x v="0"/>
    <s v="080"/>
    <s v="8&quot;"/>
    <x v="10"/>
    <n v="1908"/>
    <n v="4"/>
    <n v="5.58"/>
    <n v="241"/>
    <n v="1344.78"/>
  </r>
  <r>
    <n v="0"/>
    <s v="STEEL"/>
    <x v="0"/>
    <s v="080"/>
    <s v="8&quot;"/>
    <x v="10"/>
    <n v="1914"/>
    <n v="4"/>
    <n v="8.9700000000000006"/>
    <n v="210.875"/>
    <n v="1891.5487500000002"/>
  </r>
  <r>
    <n v="0"/>
    <s v="STEEL"/>
    <x v="0"/>
    <s v="080"/>
    <s v="8&quot;"/>
    <x v="10"/>
    <n v="1915"/>
    <n v="3633"/>
    <n v="2424.7800000000002"/>
    <n v="210.875"/>
    <n v="511325.48250000004"/>
  </r>
  <r>
    <n v="0"/>
    <s v="STEEL"/>
    <x v="0"/>
    <s v="080"/>
    <s v="8&quot;"/>
    <x v="10"/>
    <n v="1928"/>
    <n v="10482"/>
    <n v="17354.03"/>
    <n v="120.5"/>
    <n v="2091160.6149999998"/>
  </r>
  <r>
    <n v="0"/>
    <s v="STEEL"/>
    <x v="0"/>
    <s v="080"/>
    <s v="8&quot;"/>
    <x v="10"/>
    <n v="1929"/>
    <n v="372"/>
    <n v="996.38"/>
    <n v="112.46666666666667"/>
    <n v="112059.53733333334"/>
  </r>
  <r>
    <n v="0"/>
    <s v="STEEL"/>
    <x v="0"/>
    <s v="080"/>
    <s v="8&quot;"/>
    <x v="10"/>
    <n v="1931"/>
    <n v="138"/>
    <n v="198.95"/>
    <n v="120.5"/>
    <n v="23973.474999999999"/>
  </r>
  <r>
    <n v="0"/>
    <s v="STEEL"/>
    <x v="0"/>
    <s v="080"/>
    <s v="8&quot;"/>
    <x v="10"/>
    <n v="1935"/>
    <n v="566"/>
    <n v="1905.4"/>
    <n v="120.5"/>
    <n v="229600.7"/>
  </r>
  <r>
    <n v="0"/>
    <s v="STEEL"/>
    <x v="0"/>
    <s v="080"/>
    <s v="8&quot;"/>
    <x v="10"/>
    <n v="1937"/>
    <n v="13"/>
    <n v="63.03"/>
    <n v="120.5"/>
    <n v="7595.1149999999998"/>
  </r>
  <r>
    <n v="0"/>
    <s v="STEEL"/>
    <x v="0"/>
    <s v="080"/>
    <s v="8&quot;"/>
    <x v="10"/>
    <n v="1938"/>
    <n v="287"/>
    <n v="646.08000000000004"/>
    <n v="120.5"/>
    <n v="77852.639999999999"/>
  </r>
  <r>
    <n v="0"/>
    <s v="STEEL"/>
    <x v="0"/>
    <s v="080"/>
    <s v="8&quot;"/>
    <x v="10"/>
    <n v="1939"/>
    <n v="68"/>
    <n v="108.13"/>
    <n v="112.46666666666667"/>
    <n v="12161.020666666667"/>
  </r>
  <r>
    <n v="0"/>
    <s v="STEEL"/>
    <x v="0"/>
    <s v="080"/>
    <s v="8&quot;"/>
    <x v="10"/>
    <n v="1940"/>
    <n v="55"/>
    <n v="105.34"/>
    <n v="120.5"/>
    <n v="12693.470000000001"/>
  </r>
  <r>
    <n v="0"/>
    <s v="STEEL"/>
    <x v="0"/>
    <s v="080"/>
    <s v="8&quot;"/>
    <x v="10"/>
    <n v="1941"/>
    <n v="85"/>
    <n v="403.81"/>
    <n v="105.4375"/>
    <n v="42576.716874999998"/>
  </r>
  <r>
    <n v="0"/>
    <s v="STEEL"/>
    <x v="0"/>
    <s v="080"/>
    <s v="8&quot;"/>
    <x v="10"/>
    <n v="1942"/>
    <n v="2"/>
    <n v="10.95"/>
    <n v="93.722222222222229"/>
    <n v="1026.2583333333334"/>
  </r>
  <r>
    <n v="0"/>
    <s v="STEEL"/>
    <x v="0"/>
    <s v="080"/>
    <s v="8&quot;"/>
    <x v="10"/>
    <n v="1944"/>
    <n v="59"/>
    <n v="226"/>
    <n v="88.78947368421052"/>
    <n v="20066.421052631576"/>
  </r>
  <r>
    <n v="0"/>
    <s v="STEEL"/>
    <x v="0"/>
    <s v="080"/>
    <s v="8&quot;"/>
    <x v="10"/>
    <n v="1946"/>
    <n v="837"/>
    <n v="2368.69"/>
    <n v="76.681818181818187"/>
    <n v="181635.45590909093"/>
  </r>
  <r>
    <n v="0"/>
    <s v="STEEL"/>
    <x v="0"/>
    <s v="080"/>
    <s v="8&quot;"/>
    <x v="10"/>
    <n v="1947"/>
    <n v="352"/>
    <n v="1619.92"/>
    <n v="70.291666666666671"/>
    <n v="113866.87666666668"/>
  </r>
  <r>
    <n v="0"/>
    <s v="STEEL"/>
    <x v="0"/>
    <s v="080"/>
    <s v="8&quot;"/>
    <x v="10"/>
    <n v="1948"/>
    <n v="389"/>
    <n v="1188.06"/>
    <n v="60.25"/>
    <n v="71580.614999999991"/>
  </r>
  <r>
    <n v="0"/>
    <s v="STEEL"/>
    <x v="0"/>
    <s v="080"/>
    <s v="8&quot;"/>
    <x v="10"/>
    <n v="1949"/>
    <n v="2636"/>
    <n v="4462.79"/>
    <n v="56.233333333333334"/>
    <n v="250957.55766666666"/>
  </r>
  <r>
    <n v="0"/>
    <s v="STEEL"/>
    <x v="0"/>
    <s v="080"/>
    <s v="8&quot;"/>
    <x v="10"/>
    <n v="1950"/>
    <n v="164"/>
    <n v="528.54"/>
    <n v="54.41935483870968"/>
    <n v="28762.805806451612"/>
  </r>
  <r>
    <n v="0"/>
    <s v="STEEL"/>
    <x v="0"/>
    <s v="080"/>
    <s v="8&quot;"/>
    <x v="10"/>
    <n v="1951"/>
    <n v="1452"/>
    <n v="5436.99"/>
    <n v="51.121212121212125"/>
    <n v="277945.5190909091"/>
  </r>
  <r>
    <n v="0"/>
    <s v="STEEL"/>
    <x v="0"/>
    <s v="080"/>
    <s v="8&quot;"/>
    <x v="10"/>
    <n v="1952"/>
    <n v="35"/>
    <n v="156.63999999999999"/>
    <n v="48.2"/>
    <n v="7550.0479999999998"/>
  </r>
  <r>
    <n v="0"/>
    <s v="STEEL"/>
    <x v="0"/>
    <s v="080"/>
    <s v="8&quot;"/>
    <x v="10"/>
    <n v="1953"/>
    <n v="17965"/>
    <n v="93521.95"/>
    <n v="44.39473684210526"/>
    <n v="4151882.3592105261"/>
  </r>
  <r>
    <n v="0"/>
    <s v="STEEL"/>
    <x v="0"/>
    <s v="080"/>
    <s v="8&quot;"/>
    <x v="10"/>
    <n v="1954"/>
    <n v="17771"/>
    <n v="102022.5"/>
    <n v="43.256410256410255"/>
    <n v="4413127.115384615"/>
  </r>
  <r>
    <n v="0"/>
    <s v="STEEL"/>
    <x v="0"/>
    <s v="080"/>
    <s v="8&quot;"/>
    <x v="10"/>
    <n v="1955"/>
    <n v="13401"/>
    <n v="61551.92"/>
    <n v="41.146341463414636"/>
    <n v="2532636.3180487803"/>
  </r>
  <r>
    <n v="0"/>
    <s v="STEEL"/>
    <x v="0"/>
    <s v="080"/>
    <s v="8&quot;"/>
    <x v="10"/>
    <n v="1956"/>
    <n v="18300"/>
    <n v="108084.96"/>
    <n v="38.340909090909093"/>
    <n v="4144075.625454546"/>
  </r>
  <r>
    <n v="0"/>
    <s v="STEEL"/>
    <x v="0"/>
    <s v="080"/>
    <s v="8&quot;"/>
    <x v="10"/>
    <n v="1957"/>
    <n v="24125"/>
    <n v="180609.31"/>
    <n v="35.893617021276597"/>
    <n v="6482721.4036170216"/>
  </r>
  <r>
    <n v="0"/>
    <s v="STEEL"/>
    <x v="0"/>
    <s v="080"/>
    <s v="8&quot;"/>
    <x v="10"/>
    <n v="1958"/>
    <n v="29353"/>
    <n v="296452.62"/>
    <n v="34.428571428571431"/>
    <n v="10206440.202857144"/>
  </r>
  <r>
    <n v="0"/>
    <s v="STEEL"/>
    <x v="0"/>
    <s v="080"/>
    <s v="8&quot;"/>
    <x v="10"/>
    <n v="1959"/>
    <n v="14276"/>
    <n v="118475.35"/>
    <n v="32.442307692307693"/>
    <n v="3843613.7586538466"/>
  </r>
  <r>
    <n v="0"/>
    <s v="STEEL"/>
    <x v="0"/>
    <s v="080"/>
    <s v="8&quot;"/>
    <x v="10"/>
    <n v="1960"/>
    <n v="4675"/>
    <n v="36912.17"/>
    <n v="31.24074074074074"/>
    <n v="1153163.5331481481"/>
  </r>
  <r>
    <n v="0"/>
    <s v="STEEL"/>
    <x v="0"/>
    <s v="080"/>
    <s v="8&quot;"/>
    <x v="10"/>
    <n v="1961"/>
    <n v="6061"/>
    <n v="50136.69"/>
    <n v="30.125"/>
    <n v="1510367.7862500001"/>
  </r>
  <r>
    <n v="0"/>
    <s v="STEEL"/>
    <x v="0"/>
    <s v="080"/>
    <s v="8&quot;"/>
    <x v="10"/>
    <n v="1962"/>
    <n v="1540"/>
    <n v="17653.259999999998"/>
    <n v="29.086206896551722"/>
    <n v="513466.37275862059"/>
  </r>
  <r>
    <n v="0"/>
    <s v="STEEL"/>
    <x v="0"/>
    <s v="080"/>
    <s v="8&quot;"/>
    <x v="10"/>
    <n v="1963"/>
    <n v="5543"/>
    <n v="43503.25"/>
    <n v="28.116666666666667"/>
    <n v="1223166.3791666667"/>
  </r>
  <r>
    <n v="0"/>
    <s v="STEEL"/>
    <x v="0"/>
    <s v="080"/>
    <s v="8&quot;"/>
    <x v="10"/>
    <n v="1964"/>
    <n v="13058"/>
    <n v="82314.06"/>
    <n v="27.655737704918032"/>
    <n v="2276456.0527868853"/>
  </r>
  <r>
    <n v="0"/>
    <s v="STEEL"/>
    <x v="0"/>
    <s v="080"/>
    <s v="8&quot;"/>
    <x v="10"/>
    <n v="1965"/>
    <n v="2565"/>
    <n v="22697.69"/>
    <n v="26.777777777777779"/>
    <n v="607793.69888888882"/>
  </r>
  <r>
    <n v="0"/>
    <s v="STEEL"/>
    <x v="0"/>
    <s v="080"/>
    <s v="8&quot;"/>
    <x v="10"/>
    <n v="1966"/>
    <n v="7473"/>
    <n v="46306.64"/>
    <n v="25.953846153846154"/>
    <n v="1201835.4104615385"/>
  </r>
  <r>
    <n v="0"/>
    <s v="STEEL"/>
    <x v="0"/>
    <s v="080"/>
    <s v="8&quot;"/>
    <x v="10"/>
    <n v="1967"/>
    <n v="1802"/>
    <n v="9316.01"/>
    <n v="24.808823529411764"/>
    <n v="231119.2480882353"/>
  </r>
  <r>
    <n v="0"/>
    <s v="STEEL"/>
    <x v="0"/>
    <s v="080"/>
    <s v="8&quot;"/>
    <x v="10"/>
    <n v="1968"/>
    <n v="29493"/>
    <n v="228509.31"/>
    <n v="24.1"/>
    <n v="5507074.3710000003"/>
  </r>
  <r>
    <n v="0"/>
    <s v="STEEL"/>
    <x v="0"/>
    <s v="080"/>
    <s v="8&quot;"/>
    <x v="10"/>
    <n v="1969"/>
    <n v="3724"/>
    <n v="32095.95"/>
    <n v="22.19736842105263"/>
    <n v="712445.62697368418"/>
  </r>
  <r>
    <n v="0"/>
    <s v="STEEL"/>
    <x v="0"/>
    <s v="080"/>
    <s v="8&quot;"/>
    <x v="10"/>
    <n v="1970"/>
    <n v="6264"/>
    <n v="65137.06"/>
    <n v="20.827160493827162"/>
    <n v="1356620.0027160493"/>
  </r>
  <r>
    <n v="0"/>
    <s v="STEEL"/>
    <x v="0"/>
    <s v="080"/>
    <s v="8&quot;"/>
    <x v="10"/>
    <n v="1971"/>
    <n v="26786"/>
    <n v="416344.25"/>
    <n v="19.170454545454547"/>
    <n v="7981508.5198863642"/>
  </r>
  <r>
    <n v="0"/>
    <s v="STEEL"/>
    <x v="0"/>
    <s v="080"/>
    <s v="8&quot;"/>
    <x v="10"/>
    <n v="1972"/>
    <n v="19971"/>
    <n v="255202.04"/>
    <n v="17.572916666666668"/>
    <n v="4484644.1820833338"/>
  </r>
  <r>
    <n v="0"/>
    <s v="STEEL"/>
    <x v="0"/>
    <s v="080"/>
    <s v="8&quot;"/>
    <x v="10"/>
    <n v="1973"/>
    <n v="9319"/>
    <n v="120464.93"/>
    <n v="16.87"/>
    <n v="2032243.3691"/>
  </r>
  <r>
    <n v="0"/>
    <s v="STEEL"/>
    <x v="0"/>
    <s v="080"/>
    <s v="8&quot;"/>
    <x v="10"/>
    <n v="1974"/>
    <n v="477"/>
    <n v="12938.16"/>
    <n v="14.543103448275861"/>
    <n v="188160.99931034481"/>
  </r>
  <r>
    <n v="0"/>
    <s v="STEEL"/>
    <x v="0"/>
    <s v="080"/>
    <s v="8&quot;"/>
    <x v="10"/>
    <n v="1975"/>
    <n v="1385"/>
    <n v="37309.79"/>
    <n v="12.976923076923077"/>
    <n v="484166.27484615386"/>
  </r>
  <r>
    <n v="0"/>
    <s v="STEEL"/>
    <x v="0"/>
    <s v="080"/>
    <s v="8&quot;"/>
    <x v="10"/>
    <n v="1976"/>
    <n v="3189"/>
    <n v="74779.5"/>
    <n v="12.136690647482014"/>
    <n v="907575.6582733813"/>
  </r>
  <r>
    <n v="0"/>
    <s v="STEEL"/>
    <x v="0"/>
    <s v="080"/>
    <s v="8&quot;"/>
    <x v="10"/>
    <n v="1977"/>
    <n v="8756"/>
    <n v="203195.18"/>
    <n v="11.246666666666666"/>
    <n v="2285268.4577333331"/>
  </r>
  <r>
    <n v="0"/>
    <s v="STEEL"/>
    <x v="0"/>
    <s v="080"/>
    <s v="8&quot;"/>
    <x v="10"/>
    <n v="1978"/>
    <n v="1679"/>
    <n v="50946.16"/>
    <n v="10.224242424242425"/>
    <n v="520885.89042424248"/>
  </r>
  <r>
    <n v="0"/>
    <s v="STEEL"/>
    <x v="0"/>
    <s v="080"/>
    <s v="8&quot;"/>
    <x v="10"/>
    <n v="1979"/>
    <n v="1264"/>
    <n v="37671.839999999997"/>
    <n v="9.4245810055865924"/>
    <n v="355041.30770949717"/>
  </r>
  <r>
    <n v="0"/>
    <s v="STEEL"/>
    <x v="0"/>
    <s v="080"/>
    <s v="8&quot;"/>
    <x v="10"/>
    <n v="1980"/>
    <n v="3259"/>
    <n v="139967.71"/>
    <n v="8.7409326424870475"/>
    <n v="1223448.3252331608"/>
  </r>
  <r>
    <n v="0"/>
    <s v="STEEL"/>
    <x v="0"/>
    <s v="080"/>
    <s v="8&quot;"/>
    <x v="10"/>
    <n v="1981"/>
    <n v="12552"/>
    <n v="310687.81"/>
    <n v="7.8465116279069766"/>
    <n v="2437815.5138139534"/>
  </r>
  <r>
    <n v="0"/>
    <s v="STEEL"/>
    <x v="0"/>
    <s v="080"/>
    <s v="8&quot;"/>
    <x v="10"/>
    <n v="1982"/>
    <n v="4212"/>
    <n v="156942.74"/>
    <n v="7.3991228070175437"/>
    <n v="1161238.6069298245"/>
  </r>
  <r>
    <n v="0"/>
    <s v="STEEL"/>
    <x v="0"/>
    <s v="080"/>
    <s v="8&quot;"/>
    <x v="10"/>
    <n v="1983"/>
    <n v="958"/>
    <n v="29216.63"/>
    <n v="7.2094017094017095"/>
    <n v="210634.42226495728"/>
  </r>
  <r>
    <n v="0"/>
    <s v="STEEL"/>
    <x v="0"/>
    <s v="080"/>
    <s v="8&quot;"/>
    <x v="10"/>
    <n v="1984"/>
    <n v="37967"/>
    <n v="939509.08"/>
    <n v="7.0291666666666668"/>
    <n v="6603965.9081666665"/>
  </r>
  <r>
    <n v="0"/>
    <s v="STEEL"/>
    <x v="0"/>
    <s v="080"/>
    <s v="8&quot;"/>
    <x v="10"/>
    <n v="1985"/>
    <n v="2839"/>
    <n v="116243.59"/>
    <n v="7.148305084745763"/>
    <n v="830944.64546610171"/>
  </r>
  <r>
    <n v="0"/>
    <s v="STEEL"/>
    <x v="0"/>
    <s v="080"/>
    <s v="8&quot;"/>
    <x v="10"/>
    <n v="1986"/>
    <n v="6182"/>
    <n v="157379.56"/>
    <n v="7.53125"/>
    <n v="1185264.81125"/>
  </r>
  <r>
    <n v="0"/>
    <s v="STEEL"/>
    <x v="0"/>
    <s v="080"/>
    <s v="8&quot;"/>
    <x v="10"/>
    <n v="1987"/>
    <n v="5176"/>
    <n v="148388.17000000001"/>
    <n v="7.3668122270742362"/>
    <n v="1093147.7851091705"/>
  </r>
  <r>
    <n v="0"/>
    <s v="STEEL"/>
    <x v="0"/>
    <s v="080"/>
    <s v="8&quot;"/>
    <x v="10"/>
    <n v="1988"/>
    <n v="14579"/>
    <n v="337936.47"/>
    <n v="6.8368794326241131"/>
    <n v="2310430.9012765954"/>
  </r>
  <r>
    <n v="0"/>
    <s v="STEEL"/>
    <x v="0"/>
    <s v="080"/>
    <s v="8&quot;"/>
    <x v="10"/>
    <n v="1989"/>
    <n v="771"/>
    <n v="35831.64"/>
    <n v="6.5135135135135132"/>
    <n v="233389.87135135132"/>
  </r>
  <r>
    <n v="0"/>
    <s v="STEEL"/>
    <x v="0"/>
    <s v="080"/>
    <s v="8&quot;"/>
    <x v="10"/>
    <n v="1990"/>
    <n v="2991"/>
    <n v="80747.399999999994"/>
    <n v="6.4083570750237415"/>
    <n v="517458.17207977205"/>
  </r>
  <r>
    <n v="0"/>
    <s v="STEEL"/>
    <x v="0"/>
    <s v="080"/>
    <s v="8&quot;"/>
    <x v="10"/>
    <n v="1991"/>
    <n v="3008"/>
    <n v="85999.74"/>
    <n v="6.2889095992544268"/>
    <n v="540844.59041938488"/>
  </r>
  <r>
    <n v="0"/>
    <s v="STEEL"/>
    <x v="0"/>
    <s v="080"/>
    <s v="8&quot;"/>
    <x v="10"/>
    <n v="1992"/>
    <n v="12166"/>
    <n v="323298.71000000002"/>
    <n v="6.2079116835326591"/>
    <n v="2007009.8390800371"/>
  </r>
  <r>
    <n v="0"/>
    <s v="STEEL"/>
    <x v="0"/>
    <s v="080"/>
    <s v="8&quot;"/>
    <x v="10"/>
    <n v="1993"/>
    <n v="1226"/>
    <n v="66057.09"/>
    <n v="6.0574506283662481"/>
    <n v="400137.56132854579"/>
  </r>
  <r>
    <n v="0"/>
    <s v="STEEL"/>
    <x v="0"/>
    <s v="080"/>
    <s v="8&quot;"/>
    <x v="10"/>
    <n v="1994"/>
    <n v="1943"/>
    <n v="273546.26"/>
    <n v="5.6327212020033386"/>
    <n v="1540809.8184307178"/>
  </r>
  <r>
    <n v="0"/>
    <s v="STEEL"/>
    <x v="0"/>
    <s v="080"/>
    <s v="8&quot;"/>
    <x v="10"/>
    <n v="1996"/>
    <n v="8422"/>
    <n v="362797.79"/>
    <n v="5.5130718954248366"/>
    <n v="2000130.2997712416"/>
  </r>
  <r>
    <n v="0"/>
    <s v="STEEL"/>
    <x v="0"/>
    <s v="080"/>
    <s v="8&quot;"/>
    <x v="10"/>
    <n v="1997"/>
    <n v="12754"/>
    <n v="431930.79"/>
    <n v="5.3811802232854866"/>
    <n v="2324297.4249760765"/>
  </r>
  <r>
    <n v="0"/>
    <s v="STEEL"/>
    <x v="0"/>
    <s v="080"/>
    <s v="8&quot;"/>
    <x v="10"/>
    <n v="1998"/>
    <n v="3880"/>
    <n v="74913.539999999994"/>
    <n v="5.2718749999999996"/>
    <n v="394934.81868749997"/>
  </r>
  <r>
    <n v="0"/>
    <s v="STEEL"/>
    <x v="0"/>
    <s v="080"/>
    <s v="8&quot;"/>
    <x v="10"/>
    <n v="1999"/>
    <n v="9895"/>
    <n v="525993.46"/>
    <n v="5.1276595744680851"/>
    <n v="2697115.4012765954"/>
  </r>
  <r>
    <n v="0"/>
    <s v="STEEL"/>
    <x v="0"/>
    <s v="080"/>
    <s v="8&quot;"/>
    <x v="10"/>
    <n v="2000"/>
    <n v="521"/>
    <n v="25380.51"/>
    <n v="4.8827785817655576"/>
    <n v="123927.41062228654"/>
  </r>
  <r>
    <n v="0"/>
    <s v="STEEL"/>
    <x v="0"/>
    <s v="080"/>
    <s v="8&quot;"/>
    <x v="10"/>
    <n v="2001"/>
    <n v="221"/>
    <n v="26965.31"/>
    <n v="4.823445318084346"/>
    <n v="130065.698270193"/>
  </r>
  <r>
    <n v="0"/>
    <s v="STEEL"/>
    <x v="0"/>
    <s v="080"/>
    <s v="8&quot;"/>
    <x v="10"/>
    <n v="2002"/>
    <n v="3500"/>
    <n v="161198.43"/>
    <n v="4.7288016818500349"/>
    <n v="762275.40689558513"/>
  </r>
  <r>
    <n v="0"/>
    <s v="STEEL"/>
    <x v="0"/>
    <s v="080"/>
    <s v="8&quot;"/>
    <x v="10"/>
    <n v="2003"/>
    <n v="6507"/>
    <n v="325932.17"/>
    <n v="4.5656292286874152"/>
    <n v="1488085.4419215154"/>
  </r>
  <r>
    <n v="0"/>
    <s v="STEEL"/>
    <x v="0"/>
    <s v="080"/>
    <s v="8&quot;"/>
    <x v="10"/>
    <n v="2004"/>
    <n v="3601"/>
    <n v="53138.97"/>
    <n v="3.7036223929747529"/>
    <n v="196806.67923161361"/>
  </r>
  <r>
    <n v="0"/>
    <s v="STEEL"/>
    <x v="0"/>
    <s v="080"/>
    <s v="8&quot;"/>
    <x v="10"/>
    <n v="2005"/>
    <n v="511"/>
    <n v="4728.62"/>
    <n v="3.0341726618705036"/>
    <n v="14347.449532374101"/>
  </r>
  <r>
    <n v="0"/>
    <s v="STEEL"/>
    <x v="0"/>
    <s v="080"/>
    <s v="8&quot;"/>
    <x v="10"/>
    <n v="2006"/>
    <n v="40"/>
    <n v="3622.61"/>
    <n v="2.9023655913978494"/>
    <n v="10514.138615053764"/>
  </r>
  <r>
    <n v="0"/>
    <s v="STEEL"/>
    <x v="0"/>
    <s v="080"/>
    <s v="8&quot;"/>
    <x v="10"/>
    <n v="2007"/>
    <n v="17872"/>
    <n v="985570.55"/>
    <n v="2.9992547239836864"/>
    <n v="2955977.1279067001"/>
  </r>
  <r>
    <n v="0"/>
    <s v="STEEL"/>
    <x v="0"/>
    <s v="080"/>
    <s v="8&quot;"/>
    <x v="10"/>
    <n v="2008"/>
    <n v="232"/>
    <n v="20568.259999999998"/>
    <n v="2.6369675654552558"/>
    <n v="54237.834497850716"/>
  </r>
  <r>
    <n v="0"/>
    <s v="STEEL"/>
    <x v="0"/>
    <s v="080"/>
    <s v="8&quot;"/>
    <x v="10"/>
    <n v="2009"/>
    <n v="4706"/>
    <n v="275742.05"/>
    <n v="2.7187751813053991"/>
    <n v="749680.64198227238"/>
  </r>
  <r>
    <n v="0"/>
    <s v="STEEL"/>
    <x v="0"/>
    <s v="080"/>
    <s v="8&quot;"/>
    <x v="10"/>
    <n v="2010"/>
    <n v="1032"/>
    <n v="112132.5"/>
    <n v="2.6205825242718448"/>
    <n v="293852.46990291262"/>
  </r>
  <r>
    <n v="0"/>
    <s v="STEEL"/>
    <x v="0"/>
    <s v="080"/>
    <s v="8&quot;"/>
    <x v="10"/>
    <n v="2011"/>
    <n v="11758"/>
    <n v="374497.08"/>
    <n v="2.3536798046738752"/>
    <n v="881446.21410533669"/>
  </r>
  <r>
    <n v="0"/>
    <s v="STEEL"/>
    <x v="0"/>
    <s v="080"/>
    <s v="8&quot;"/>
    <x v="10"/>
    <n v="2012"/>
    <n v="3957"/>
    <n v="554828.27"/>
    <n v="2.1429025087329312"/>
    <n v="1188942.8916989521"/>
  </r>
  <r>
    <n v="0"/>
    <s v="STEEL"/>
    <x v="0"/>
    <s v="080"/>
    <s v="8&quot;"/>
    <x v="10"/>
    <n v="2013"/>
    <n v="1"/>
    <n v="113.48"/>
    <n v="2.1859410430839001"/>
    <n v="248.06058956916101"/>
  </r>
  <r>
    <n v="0"/>
    <s v="STEEL"/>
    <x v="0"/>
    <s v="080"/>
    <s v="8&quot;"/>
    <x v="10"/>
    <n v="2014"/>
    <n v="523"/>
    <n v="216520.82"/>
    <n v="2.1958997722095672"/>
    <n v="475458.01931662875"/>
  </r>
  <r>
    <n v="0"/>
    <s v="STEEL"/>
    <x v="0"/>
    <s v="080"/>
    <s v="8&quot;"/>
    <x v="10"/>
    <n v="2015"/>
    <n v="180"/>
    <n v="11784.28"/>
    <n v="2.2828146143437076"/>
    <n v="26901.326603518268"/>
  </r>
  <r>
    <n v="0"/>
    <s v="STEEL"/>
    <x v="0"/>
    <s v="080"/>
    <s v="8&quot;"/>
    <x v="10"/>
    <n v="2016"/>
    <n v="631"/>
    <n v="26861.54"/>
    <n v="2.3301104972375692"/>
    <n v="62590.356325966859"/>
  </r>
  <r>
    <n v="0"/>
    <s v="STEEL"/>
    <x v="0"/>
    <s v="080"/>
    <s v="8&quot;"/>
    <x v="10"/>
    <n v="2017"/>
    <n v="391"/>
    <n v="96491.38"/>
    <n v="2.1795865633074936"/>
    <n v="210311.31532299743"/>
  </r>
  <r>
    <n v="0"/>
    <s v="STEEL"/>
    <x v="0"/>
    <s v="080"/>
    <s v="8&quot;"/>
    <x v="10"/>
    <n v="2018"/>
    <n v="1172"/>
    <n v="412823.23"/>
    <n v="2.0233883058470763"/>
    <n v="835301.69596401788"/>
  </r>
  <r>
    <n v="0"/>
    <s v="STEEL"/>
    <x v="0"/>
    <s v="080"/>
    <s v="8&quot;"/>
    <x v="10"/>
    <n v="2019"/>
    <n v="1579"/>
    <n v="732599.02"/>
    <n v="1.8992400788066424"/>
    <n v="1391381.420478469"/>
  </r>
  <r>
    <n v="0"/>
    <s v="STEEL"/>
    <x v="0"/>
    <s v="080"/>
    <s v="8&quot;"/>
    <x v="10"/>
    <n v="2020"/>
    <n v="2130"/>
    <n v="511996.78"/>
    <n v="1.7600417318727177"/>
    <n v="901135.69938445487"/>
  </r>
  <r>
    <n v="0"/>
    <s v="STEEL"/>
    <x v="0"/>
    <s v="080"/>
    <s v="8&quot;"/>
    <x v="10"/>
    <n v="2021"/>
    <n v="2921"/>
    <n v="1352440.48"/>
    <n v="1.486998677831644"/>
    <n v="2011077.205605994"/>
  </r>
  <r>
    <n v="0"/>
    <s v="STEEL"/>
    <x v="0"/>
    <s v="080"/>
    <s v="8&quot;"/>
    <x v="10"/>
    <n v="2022"/>
    <n v="7"/>
    <n v="23660.93"/>
    <n v="1.2561429635145198"/>
    <n v="29721.510729709607"/>
  </r>
  <r>
    <n v="0"/>
    <s v="STEEL"/>
    <x v="0"/>
    <s v="080"/>
    <s v="8&quot;"/>
    <x v="10"/>
    <n v="2023"/>
    <n v="391"/>
    <n v="3657.51"/>
    <n v="1.0423231387086809"/>
    <n v="3812.3073030583878"/>
  </r>
  <r>
    <n v="0"/>
    <s v="STEEL"/>
    <x v="0"/>
    <s v="080"/>
    <s v="8&quot;"/>
    <x v="10"/>
    <n v="2024"/>
    <n v="2317"/>
    <n v="2078977.24"/>
    <n v="1.0333843797856048"/>
    <n v="2148382.6057457887"/>
  </r>
  <r>
    <n v="0"/>
    <s v="STEEL"/>
    <x v="0"/>
    <s v="080"/>
    <s v="8&quot;"/>
    <x v="10"/>
    <n v="2025"/>
    <n v="5"/>
    <n v="0"/>
    <n v="1"/>
    <n v="0"/>
  </r>
  <r>
    <n v="0"/>
    <s v="STEEL"/>
    <x v="0"/>
    <n v="100"/>
    <s v="10&quot;"/>
    <x v="11"/>
    <n v="1901"/>
    <n v="356"/>
    <n v="778.54"/>
    <n v="241"/>
    <n v="187628.13999999998"/>
  </r>
  <r>
    <n v="0"/>
    <s v="STEEL"/>
    <x v="0"/>
    <n v="100"/>
    <s v="10&quot;"/>
    <x v="11"/>
    <n v="1905"/>
    <n v="1464"/>
    <n v="2453.9"/>
    <n v="241"/>
    <n v="591389.9"/>
  </r>
  <r>
    <n v="0"/>
    <s v="STEEL"/>
    <x v="0"/>
    <n v="100"/>
    <s v="10&quot;"/>
    <x v="11"/>
    <n v="1906"/>
    <n v="683"/>
    <n v="1294.8800000000001"/>
    <n v="241"/>
    <n v="312066.08"/>
  </r>
  <r>
    <n v="0"/>
    <s v="STEEL"/>
    <x v="0"/>
    <n v="100"/>
    <s v="10&quot;"/>
    <x v="11"/>
    <n v="1913"/>
    <n v="262"/>
    <n v="873.26"/>
    <n v="210.875"/>
    <n v="184148.70249999998"/>
  </r>
  <r>
    <n v="0"/>
    <s v="STEEL"/>
    <x v="0"/>
    <n v="100"/>
    <s v="10&quot;"/>
    <x v="11"/>
    <n v="1915"/>
    <n v="25"/>
    <n v="144.43"/>
    <n v="210.875"/>
    <n v="30456.67625"/>
  </r>
  <r>
    <n v="0"/>
    <s v="STEEL"/>
    <x v="0"/>
    <n v="100"/>
    <s v="10&quot;"/>
    <x v="11"/>
    <n v="1920"/>
    <n v="16"/>
    <n v="152.33000000000001"/>
    <n v="112.46666666666667"/>
    <n v="17132.047333333336"/>
  </r>
  <r>
    <n v="0"/>
    <s v="STEEL"/>
    <x v="0"/>
    <n v="100"/>
    <s v="10&quot;"/>
    <x v="11"/>
    <n v="1923"/>
    <n v="269"/>
    <n v="1653.57"/>
    <n v="120.5"/>
    <n v="199255.185"/>
  </r>
  <r>
    <n v="0"/>
    <s v="STEEL"/>
    <x v="0"/>
    <n v="100"/>
    <s v="10&quot;"/>
    <x v="11"/>
    <n v="1928"/>
    <n v="8281"/>
    <n v="28607.82"/>
    <n v="120.5"/>
    <n v="3447242.31"/>
  </r>
  <r>
    <n v="0"/>
    <s v="STEEL"/>
    <x v="0"/>
    <n v="100"/>
    <s v="10&quot;"/>
    <x v="11"/>
    <n v="1929"/>
    <n v="173"/>
    <n v="410.87"/>
    <n v="112.46666666666667"/>
    <n v="46209.179333333333"/>
  </r>
  <r>
    <n v="0"/>
    <s v="STEEL"/>
    <x v="0"/>
    <n v="100"/>
    <s v="10&quot;"/>
    <x v="11"/>
    <n v="1930"/>
    <n v="161"/>
    <n v="582.96"/>
    <n v="120.5"/>
    <n v="70246.680000000008"/>
  </r>
  <r>
    <n v="0"/>
    <s v="STEEL"/>
    <x v="0"/>
    <n v="100"/>
    <s v="10&quot;"/>
    <x v="11"/>
    <n v="1931"/>
    <n v="114"/>
    <n v="289.10000000000002"/>
    <n v="120.5"/>
    <n v="34836.550000000003"/>
  </r>
  <r>
    <n v="0"/>
    <s v="STEEL"/>
    <x v="0"/>
    <n v="100"/>
    <s v="10&quot;"/>
    <x v="11"/>
    <n v="1932"/>
    <n v="9"/>
    <n v="25.64"/>
    <n v="120.5"/>
    <n v="3089.62"/>
  </r>
  <r>
    <n v="0"/>
    <s v="STEEL"/>
    <x v="0"/>
    <n v="100"/>
    <s v="10&quot;"/>
    <x v="11"/>
    <n v="1937"/>
    <n v="12"/>
    <n v="163.53"/>
    <n v="120.5"/>
    <n v="19705.365000000002"/>
  </r>
  <r>
    <n v="0"/>
    <s v="STEEL"/>
    <x v="0"/>
    <n v="100"/>
    <s v="10&quot;"/>
    <x v="11"/>
    <n v="1940"/>
    <n v="90"/>
    <n v="2103.4699999999998"/>
    <n v="120.5"/>
    <n v="253468.13499999998"/>
  </r>
  <r>
    <n v="0"/>
    <s v="STEEL"/>
    <x v="0"/>
    <n v="100"/>
    <s v="10&quot;"/>
    <x v="11"/>
    <n v="1941"/>
    <n v="35"/>
    <n v="78.84"/>
    <n v="105.4375"/>
    <n v="8312.692500000001"/>
  </r>
  <r>
    <n v="0"/>
    <s v="STEEL"/>
    <x v="0"/>
    <n v="100"/>
    <s v="10&quot;"/>
    <x v="11"/>
    <n v="1944"/>
    <n v="63"/>
    <n v="6141.34"/>
    <n v="88.78947368421052"/>
    <n v="545286.3463157895"/>
  </r>
  <r>
    <n v="0"/>
    <s v="STEEL"/>
    <x v="0"/>
    <n v="100"/>
    <s v="10&quot;"/>
    <x v="11"/>
    <n v="1950"/>
    <n v="3043"/>
    <n v="13172.37"/>
    <n v="54.41935483870968"/>
    <n v="716831.87709677429"/>
  </r>
  <r>
    <n v="0"/>
    <s v="STEEL"/>
    <x v="0"/>
    <n v="100"/>
    <s v="10&quot;"/>
    <x v="11"/>
    <n v="1951"/>
    <n v="9905"/>
    <n v="24085.08"/>
    <n v="51.121212121212125"/>
    <n v="1231258.4836363639"/>
  </r>
  <r>
    <n v="0"/>
    <s v="STEEL"/>
    <x v="0"/>
    <n v="100"/>
    <s v="10&quot;"/>
    <x v="11"/>
    <n v="1952"/>
    <n v="142"/>
    <n v="909.79"/>
    <n v="48.2"/>
    <n v="43851.878000000004"/>
  </r>
  <r>
    <n v="0"/>
    <s v="STEEL"/>
    <x v="0"/>
    <n v="100"/>
    <s v="10&quot;"/>
    <x v="11"/>
    <n v="1953"/>
    <n v="4911"/>
    <n v="34938.769999999997"/>
    <n v="44.39473684210526"/>
    <n v="1551097.4997368418"/>
  </r>
  <r>
    <n v="0"/>
    <s v="STEEL"/>
    <x v="0"/>
    <n v="100"/>
    <s v="10&quot;"/>
    <x v="11"/>
    <n v="1954"/>
    <n v="1204"/>
    <n v="22897.48"/>
    <n v="43.256410256410255"/>
    <n v="990462.78871794872"/>
  </r>
  <r>
    <n v="0"/>
    <s v="STEEL"/>
    <x v="0"/>
    <n v="100"/>
    <s v="10&quot;"/>
    <x v="11"/>
    <n v="1955"/>
    <n v="1307"/>
    <n v="7500.47"/>
    <n v="41.146341463414636"/>
    <n v="308616.89975609758"/>
  </r>
  <r>
    <n v="0"/>
    <s v="STEEL"/>
    <x v="0"/>
    <n v="100"/>
    <s v="10&quot;"/>
    <x v="11"/>
    <n v="1956"/>
    <n v="2670"/>
    <n v="25828.47"/>
    <n v="38.340909090909093"/>
    <n v="990287.02022727288"/>
  </r>
  <r>
    <n v="0"/>
    <s v="STEEL"/>
    <x v="0"/>
    <n v="100"/>
    <s v="10&quot;"/>
    <x v="11"/>
    <n v="1957"/>
    <n v="8441"/>
    <n v="115482.43"/>
    <n v="35.893617021276597"/>
    <n v="4145082.1151063829"/>
  </r>
  <r>
    <n v="0"/>
    <s v="STEEL"/>
    <x v="0"/>
    <n v="100"/>
    <s v="10&quot;"/>
    <x v="11"/>
    <n v="1958"/>
    <n v="728"/>
    <n v="8391.98"/>
    <n v="34.428571428571431"/>
    <n v="288923.88285714283"/>
  </r>
  <r>
    <n v="0"/>
    <s v="STEEL"/>
    <x v="0"/>
    <n v="100"/>
    <s v="10&quot;"/>
    <x v="11"/>
    <n v="1959"/>
    <n v="4554"/>
    <n v="78872.149999999994"/>
    <n v="32.442307692307693"/>
    <n v="2558794.5586538459"/>
  </r>
  <r>
    <n v="0"/>
    <s v="STEEL"/>
    <x v="0"/>
    <n v="100"/>
    <s v="10&quot;"/>
    <x v="11"/>
    <n v="1960"/>
    <n v="39976"/>
    <n v="309142.7"/>
    <n v="31.24074074074074"/>
    <n v="9657846.9425925929"/>
  </r>
  <r>
    <n v="0"/>
    <s v="STEEL"/>
    <x v="0"/>
    <n v="100"/>
    <s v="10&quot;"/>
    <x v="11"/>
    <n v="1961"/>
    <n v="683"/>
    <n v="17248.009999999998"/>
    <n v="30.125"/>
    <n v="519596.30124999996"/>
  </r>
  <r>
    <n v="0"/>
    <s v="STEEL"/>
    <x v="0"/>
    <n v="100"/>
    <s v="10&quot;"/>
    <x v="11"/>
    <n v="1962"/>
    <n v="1461"/>
    <n v="20814.2"/>
    <n v="29.086206896551722"/>
    <n v="605406.12758620689"/>
  </r>
  <r>
    <n v="0"/>
    <s v="STEEL"/>
    <x v="0"/>
    <n v="100"/>
    <s v="10&quot;"/>
    <x v="11"/>
    <n v="1963"/>
    <n v="4750"/>
    <n v="59702.84"/>
    <n v="28.116666666666667"/>
    <n v="1678644.8513333332"/>
  </r>
  <r>
    <n v="0"/>
    <s v="STEEL"/>
    <x v="0"/>
    <n v="100"/>
    <s v="10&quot;"/>
    <x v="11"/>
    <n v="1964"/>
    <n v="572"/>
    <n v="8731.56"/>
    <n v="27.655737704918032"/>
    <n v="241477.73311475408"/>
  </r>
  <r>
    <n v="0"/>
    <s v="STEEL"/>
    <x v="0"/>
    <n v="100"/>
    <s v="10&quot;"/>
    <x v="11"/>
    <n v="1965"/>
    <n v="825"/>
    <n v="9267.4599999999991"/>
    <n v="26.777777777777779"/>
    <n v="248161.98444444442"/>
  </r>
  <r>
    <n v="0"/>
    <s v="STEEL"/>
    <x v="0"/>
    <n v="100"/>
    <s v="10&quot;"/>
    <x v="11"/>
    <n v="1966"/>
    <n v="69"/>
    <n v="1656.38"/>
    <n v="25.953846153846154"/>
    <n v="42989.431692307699"/>
  </r>
  <r>
    <n v="0"/>
    <s v="STEEL"/>
    <x v="0"/>
    <n v="100"/>
    <s v="10&quot;"/>
    <x v="11"/>
    <n v="1968"/>
    <n v="1565"/>
    <n v="22762.32"/>
    <n v="24.1"/>
    <n v="548571.91200000001"/>
  </r>
  <r>
    <n v="0"/>
    <s v="STEEL"/>
    <x v="0"/>
    <n v="100"/>
    <s v="10&quot;"/>
    <x v="11"/>
    <n v="1969"/>
    <n v="1284"/>
    <n v="21667.06"/>
    <n v="22.19736842105263"/>
    <n v="480951.71342105261"/>
  </r>
  <r>
    <n v="0"/>
    <s v="STEEL"/>
    <x v="0"/>
    <n v="100"/>
    <s v="10&quot;"/>
    <x v="11"/>
    <n v="1970"/>
    <n v="1499"/>
    <n v="29770.59"/>
    <n v="20.827160493827162"/>
    <n v="620036.85592592601"/>
  </r>
  <r>
    <n v="0"/>
    <s v="STEEL"/>
    <x v="0"/>
    <n v="100"/>
    <s v="10&quot;"/>
    <x v="11"/>
    <n v="1971"/>
    <n v="910"/>
    <n v="17115.259999999998"/>
    <n v="19.170454545454547"/>
    <n v="328107.31386363634"/>
  </r>
  <r>
    <n v="0"/>
    <s v="STEEL"/>
    <x v="0"/>
    <n v="100"/>
    <s v="10&quot;"/>
    <x v="11"/>
    <n v="1972"/>
    <n v="905"/>
    <n v="23049.83"/>
    <n v="17.572916666666668"/>
    <n v="405052.74177083338"/>
  </r>
  <r>
    <n v="0"/>
    <s v="STEEL"/>
    <x v="0"/>
    <n v="100"/>
    <s v="10&quot;"/>
    <x v="11"/>
    <n v="1973"/>
    <n v="6"/>
    <n v="100.93"/>
    <n v="16.87"/>
    <n v="1702.6891000000003"/>
  </r>
  <r>
    <n v="0"/>
    <s v="STEEL"/>
    <x v="0"/>
    <n v="100"/>
    <s v="10&quot;"/>
    <x v="11"/>
    <n v="1975"/>
    <n v="58"/>
    <n v="5963.99"/>
    <n v="12.976923076923077"/>
    <n v="77394.239461538455"/>
  </r>
  <r>
    <n v="0"/>
    <s v="STEEL"/>
    <x v="0"/>
    <n v="100"/>
    <s v="10&quot;"/>
    <x v="11"/>
    <n v="1977"/>
    <n v="19"/>
    <n v="2231.96"/>
    <n v="11.246666666666666"/>
    <n v="25102.110133333332"/>
  </r>
  <r>
    <n v="0"/>
    <s v="STEEL"/>
    <x v="0"/>
    <n v="100"/>
    <s v="10&quot;"/>
    <x v="11"/>
    <n v="1979"/>
    <n v="5492"/>
    <n v="246071.03"/>
    <n v="9.4245810055865924"/>
    <n v="2319116.3553631287"/>
  </r>
  <r>
    <n v="0"/>
    <s v="STEEL"/>
    <x v="0"/>
    <n v="100"/>
    <s v="10&quot;"/>
    <x v="11"/>
    <n v="1980"/>
    <n v="165"/>
    <n v="10156.68"/>
    <n v="8.7409326424870475"/>
    <n v="88778.855751295341"/>
  </r>
  <r>
    <n v="0"/>
    <s v="STEEL"/>
    <x v="0"/>
    <n v="100"/>
    <s v="10&quot;"/>
    <x v="11"/>
    <n v="1981"/>
    <n v="855"/>
    <n v="37799.589999999997"/>
    <n v="7.8465116279069766"/>
    <n v="296594.92246511625"/>
  </r>
  <r>
    <n v="0"/>
    <s v="STEEL"/>
    <x v="0"/>
    <n v="100"/>
    <s v="10&quot;"/>
    <x v="11"/>
    <n v="1982"/>
    <n v="618"/>
    <n v="70661.5"/>
    <n v="7.3991228070175437"/>
    <n v="522833.11622807017"/>
  </r>
  <r>
    <n v="0"/>
    <s v="STEEL"/>
    <x v="0"/>
    <n v="100"/>
    <s v="10&quot;"/>
    <x v="11"/>
    <n v="1983"/>
    <n v="2130"/>
    <n v="239824.64000000001"/>
    <n v="7.2094017094017095"/>
    <n v="1728992.1695726498"/>
  </r>
  <r>
    <n v="0"/>
    <s v="STEEL"/>
    <x v="0"/>
    <n v="100"/>
    <s v="10&quot;"/>
    <x v="11"/>
    <n v="1984"/>
    <n v="3"/>
    <n v="128.82"/>
    <n v="7.0291666666666668"/>
    <n v="905.49725000000001"/>
  </r>
  <r>
    <n v="0"/>
    <s v="STEEL"/>
    <x v="0"/>
    <n v="100"/>
    <s v="10&quot;"/>
    <x v="11"/>
    <n v="1985"/>
    <n v="21"/>
    <n v="1076.07"/>
    <n v="7.148305084745763"/>
    <n v="7692.0766525423724"/>
  </r>
  <r>
    <n v="0"/>
    <s v="STEEL"/>
    <x v="0"/>
    <n v="100"/>
    <s v="10&quot;"/>
    <x v="11"/>
    <n v="1986"/>
    <n v="1550"/>
    <n v="89182.17"/>
    <n v="7.53125"/>
    <n v="671653.21781249996"/>
  </r>
  <r>
    <n v="0"/>
    <s v="STEEL"/>
    <x v="0"/>
    <n v="100"/>
    <s v="10&quot;"/>
    <x v="11"/>
    <n v="1987"/>
    <n v="256"/>
    <n v="15329.3"/>
    <n v="7.3668122270742362"/>
    <n v="112928.07467248908"/>
  </r>
  <r>
    <n v="0"/>
    <s v="STEEL"/>
    <x v="0"/>
    <n v="100"/>
    <s v="10&quot;"/>
    <x v="11"/>
    <n v="1989"/>
    <n v="350"/>
    <n v="28746.32"/>
    <n v="6.5135135135135132"/>
    <n v="187239.54378378377"/>
  </r>
  <r>
    <n v="0"/>
    <s v="STEEL"/>
    <x v="0"/>
    <n v="100"/>
    <s v="10&quot;"/>
    <x v="11"/>
    <n v="1990"/>
    <n v="681"/>
    <n v="83265.320000000007"/>
    <n v="6.4083570750237415"/>
    <n v="533593.90252611588"/>
  </r>
  <r>
    <n v="0"/>
    <s v="STEEL"/>
    <x v="0"/>
    <n v="100"/>
    <s v="10&quot;"/>
    <x v="11"/>
    <n v="1991"/>
    <n v="1104"/>
    <n v="138021.43"/>
    <n v="6.2889095992544268"/>
    <n v="868004.2960298229"/>
  </r>
  <r>
    <n v="0"/>
    <s v="STEEL"/>
    <x v="0"/>
    <n v="100"/>
    <s v="10&quot;"/>
    <x v="11"/>
    <n v="1992"/>
    <n v="2031"/>
    <n v="165347.06"/>
    <n v="6.2079116835326591"/>
    <n v="1026459.9456117756"/>
  </r>
  <r>
    <n v="0"/>
    <s v="STEEL"/>
    <x v="0"/>
    <n v="100"/>
    <s v="10&quot;"/>
    <x v="11"/>
    <n v="1993"/>
    <n v="683"/>
    <n v="29769.33"/>
    <n v="6.0574506283662481"/>
    <n v="180326.24671454221"/>
  </r>
  <r>
    <n v="0"/>
    <s v="STEEL"/>
    <x v="0"/>
    <n v="100"/>
    <s v="10&quot;"/>
    <x v="11"/>
    <n v="1994"/>
    <n v="406"/>
    <n v="36447.519999999997"/>
    <n v="5.6327212020033386"/>
    <n v="205298.7186644407"/>
  </r>
  <r>
    <n v="0"/>
    <s v="STEEL"/>
    <x v="0"/>
    <n v="100"/>
    <s v="10&quot;"/>
    <x v="11"/>
    <n v="1996"/>
    <n v="1115"/>
    <n v="72342.210000000006"/>
    <n v="5.5130718954248366"/>
    <n v="398827.80480392161"/>
  </r>
  <r>
    <n v="0"/>
    <s v="STEEL"/>
    <x v="0"/>
    <n v="100"/>
    <s v="10&quot;"/>
    <x v="11"/>
    <n v="1997"/>
    <n v="102"/>
    <n v="8410"/>
    <n v="5.3811802232854866"/>
    <n v="45255.725677830946"/>
  </r>
  <r>
    <n v="0"/>
    <s v="STEEL"/>
    <x v="0"/>
    <n v="100"/>
    <s v="10&quot;"/>
    <x v="11"/>
    <n v="1998"/>
    <n v="3157"/>
    <n v="527085.53"/>
    <n v="5.2718749999999996"/>
    <n v="2778729.02846875"/>
  </r>
  <r>
    <n v="0"/>
    <s v="STEEL"/>
    <x v="0"/>
    <n v="100"/>
    <s v="10&quot;"/>
    <x v="11"/>
    <n v="2001"/>
    <n v="2745"/>
    <n v="275184.90999999997"/>
    <n v="4.823445318084346"/>
    <n v="1327339.3657469619"/>
  </r>
  <r>
    <n v="0"/>
    <s v="STEEL"/>
    <x v="0"/>
    <n v="100"/>
    <s v="10&quot;"/>
    <x v="11"/>
    <n v="2002"/>
    <n v="365"/>
    <n v="41675.42"/>
    <n v="4.7288016818500349"/>
    <n v="197074.79618780658"/>
  </r>
  <r>
    <n v="0"/>
    <s v="STEEL"/>
    <x v="0"/>
    <n v="100"/>
    <s v="10&quot;"/>
    <x v="11"/>
    <n v="2003"/>
    <n v="3"/>
    <n v="310.67"/>
    <n v="4.5656292286874152"/>
    <n v="1418.4040324763193"/>
  </r>
  <r>
    <n v="0"/>
    <s v="STEEL"/>
    <x v="0"/>
    <n v="100"/>
    <s v="10&quot;"/>
    <x v="11"/>
    <n v="2004"/>
    <n v="147"/>
    <n v="9497.1"/>
    <n v="3.7036223929747529"/>
    <n v="35173.672228320531"/>
  </r>
  <r>
    <n v="0"/>
    <s v="STEEL"/>
    <x v="0"/>
    <n v="100"/>
    <s v="10&quot;"/>
    <x v="11"/>
    <n v="2007"/>
    <n v="872"/>
    <n v="-65.5"/>
    <n v="2.9992547239836864"/>
    <n v="-196.45118442093147"/>
  </r>
  <r>
    <n v="0"/>
    <s v="STEEL"/>
    <x v="0"/>
    <n v="100"/>
    <s v="10&quot;"/>
    <x v="11"/>
    <n v="2010"/>
    <n v="18"/>
    <n v="6200.01"/>
    <n v="2.6205825242718448"/>
    <n v="16247.637856310681"/>
  </r>
  <r>
    <n v="0"/>
    <s v="STEEL"/>
    <x v="0"/>
    <n v="100"/>
    <s v="10&quot;"/>
    <x v="11"/>
    <n v="2011"/>
    <n v="900"/>
    <n v="328778.19"/>
    <n v="2.3536798046738752"/>
    <n v="773838.5860202302"/>
  </r>
  <r>
    <n v="0"/>
    <s v="STEEL"/>
    <x v="0"/>
    <n v="100"/>
    <s v="10&quot;"/>
    <x v="11"/>
    <n v="2012"/>
    <n v="2"/>
    <n v="1719.68"/>
    <n v="2.1429025087329312"/>
    <n v="3685.1065862178471"/>
  </r>
  <r>
    <n v="0"/>
    <s v="STEEL"/>
    <x v="0"/>
    <n v="100"/>
    <s v="10&quot;"/>
    <x v="11"/>
    <n v="2013"/>
    <n v="692"/>
    <n v="437162.92"/>
    <n v="2.1859410430839001"/>
    <n v="955612.3693424036"/>
  </r>
  <r>
    <n v="0"/>
    <s v="STEEL"/>
    <x v="0"/>
    <n v="100"/>
    <s v="10&quot;"/>
    <x v="11"/>
    <n v="2016"/>
    <n v="2"/>
    <n v="1779.68"/>
    <n v="2.3301104972375692"/>
    <n v="4146.8510497237576"/>
  </r>
  <r>
    <n v="0"/>
    <s v="STEEL"/>
    <x v="0"/>
    <n v="100"/>
    <s v="10&quot;"/>
    <x v="11"/>
    <n v="2017"/>
    <n v="19"/>
    <n v="11656.18"/>
    <n v="2.1795865633074936"/>
    <n v="25405.65330749354"/>
  </r>
  <r>
    <n v="0"/>
    <s v="STEEL"/>
    <x v="0"/>
    <n v="100"/>
    <s v="10&quot;"/>
    <x v="11"/>
    <n v="2019"/>
    <n v="11"/>
    <n v="30088.22"/>
    <n v="1.8992400788066424"/>
    <n v="57144.753323951598"/>
  </r>
  <r>
    <n v="0"/>
    <s v="STEEL"/>
    <x v="0"/>
    <n v="100"/>
    <s v="10&quot;"/>
    <x v="11"/>
    <n v="2021"/>
    <n v="4"/>
    <n v="31597.599999999999"/>
    <n v="1.486998677831644"/>
    <n v="46985.589422653153"/>
  </r>
  <r>
    <n v="0"/>
    <s v="STEEL"/>
    <x v="0"/>
    <n v="100"/>
    <s v="10&quot;"/>
    <x v="11"/>
    <n v="2024"/>
    <n v="2"/>
    <n v="2587.15"/>
    <n v="1.0333843797856048"/>
    <n v="2673.5203981623276"/>
  </r>
  <r>
    <n v="0"/>
    <s v="STEEL"/>
    <x v="0"/>
    <n v="120"/>
    <s v="12&quot;"/>
    <x v="12"/>
    <n v="1928"/>
    <n v="2"/>
    <n v="3.2"/>
    <n v="120.5"/>
    <n v="385.6"/>
  </r>
  <r>
    <n v="0"/>
    <s v="STEEL"/>
    <x v="0"/>
    <n v="120"/>
    <s v="12&quot;"/>
    <x v="12"/>
    <n v="1933"/>
    <n v="85689"/>
    <n v="317857.68"/>
    <n v="140.58333333333334"/>
    <n v="44685492.18"/>
  </r>
  <r>
    <n v="0"/>
    <s v="STEEL"/>
    <x v="0"/>
    <n v="120"/>
    <s v="12&quot;"/>
    <x v="12"/>
    <n v="1935"/>
    <n v="1218"/>
    <n v="6264.08"/>
    <n v="120.5"/>
    <n v="754821.64"/>
  </r>
  <r>
    <n v="0"/>
    <s v="STEEL"/>
    <x v="0"/>
    <n v="120"/>
    <s v="12&quot;"/>
    <x v="12"/>
    <n v="1942"/>
    <n v="67"/>
    <n v="306.17"/>
    <n v="93.722222222222229"/>
    <n v="28694.93277777778"/>
  </r>
  <r>
    <n v="0"/>
    <s v="STEEL"/>
    <x v="0"/>
    <n v="120"/>
    <s v="12&quot;"/>
    <x v="12"/>
    <n v="1945"/>
    <n v="1115"/>
    <n v="5490.68"/>
    <n v="88.78947368421052"/>
    <n v="487514.58736842102"/>
  </r>
  <r>
    <n v="0"/>
    <s v="STEEL"/>
    <x v="0"/>
    <n v="120"/>
    <s v="12&quot;"/>
    <x v="12"/>
    <n v="1947"/>
    <n v="400"/>
    <n v="2267.12"/>
    <n v="70.291666666666671"/>
    <n v="159359.64333333334"/>
  </r>
  <r>
    <n v="0"/>
    <s v="STEEL"/>
    <x v="0"/>
    <n v="120"/>
    <s v="12&quot;"/>
    <x v="12"/>
    <n v="1951"/>
    <n v="23624"/>
    <n v="260989.96"/>
    <n v="51.121212121212125"/>
    <n v="13342123.106666667"/>
  </r>
  <r>
    <n v="0"/>
    <s v="STEEL"/>
    <x v="0"/>
    <n v="120"/>
    <s v="12&quot;"/>
    <x v="12"/>
    <n v="1953"/>
    <n v="3541"/>
    <n v="27687.23"/>
    <n v="44.39473684210526"/>
    <n v="1229167.289736842"/>
  </r>
  <r>
    <n v="0"/>
    <s v="STEEL"/>
    <x v="0"/>
    <n v="120"/>
    <s v="12&quot;"/>
    <x v="12"/>
    <n v="1954"/>
    <n v="152"/>
    <n v="891.63"/>
    <n v="43.256410256410255"/>
    <n v="38568.713076923079"/>
  </r>
  <r>
    <n v="0"/>
    <s v="STEEL"/>
    <x v="0"/>
    <n v="120"/>
    <s v="12&quot;"/>
    <x v="12"/>
    <n v="1955"/>
    <n v="6890"/>
    <n v="51625.82"/>
    <n v="41.146341463414636"/>
    <n v="2124213.6180487806"/>
  </r>
  <r>
    <n v="0"/>
    <s v="STEEL"/>
    <x v="0"/>
    <n v="120"/>
    <s v="12&quot;"/>
    <x v="12"/>
    <n v="1956"/>
    <n v="227"/>
    <n v="1752.17"/>
    <n v="38.340909090909093"/>
    <n v="67179.790681818195"/>
  </r>
  <r>
    <n v="0"/>
    <s v="STEEL"/>
    <x v="0"/>
    <n v="120"/>
    <s v="12&quot;"/>
    <x v="12"/>
    <n v="1957"/>
    <n v="44978"/>
    <n v="450459.41"/>
    <n v="35.893617021276597"/>
    <n v="16168617.546170212"/>
  </r>
  <r>
    <n v="0"/>
    <s v="STEEL"/>
    <x v="0"/>
    <n v="120"/>
    <s v="12&quot;"/>
    <x v="12"/>
    <n v="1958"/>
    <n v="37642"/>
    <n v="395237.35"/>
    <n v="34.428571428571431"/>
    <n v="13607457.335714286"/>
  </r>
  <r>
    <n v="0"/>
    <s v="STEEL"/>
    <x v="0"/>
    <n v="120"/>
    <s v="12&quot;"/>
    <x v="12"/>
    <n v="1959"/>
    <n v="3820"/>
    <n v="45337.07"/>
    <n v="32.442307692307693"/>
    <n v="1470839.1748076924"/>
  </r>
  <r>
    <n v="0"/>
    <s v="STEEL"/>
    <x v="0"/>
    <n v="120"/>
    <s v="12&quot;"/>
    <x v="12"/>
    <n v="1961"/>
    <n v="833"/>
    <n v="15333.2"/>
    <n v="30.125"/>
    <n v="461912.65"/>
  </r>
  <r>
    <n v="0"/>
    <s v="STEEL"/>
    <x v="0"/>
    <n v="120"/>
    <s v="12&quot;"/>
    <x v="12"/>
    <n v="1962"/>
    <n v="4984"/>
    <n v="60907.07"/>
    <n v="29.086206896551722"/>
    <n v="1771555.6394827585"/>
  </r>
  <r>
    <n v="0"/>
    <s v="STEEL"/>
    <x v="0"/>
    <n v="120"/>
    <s v="12&quot;"/>
    <x v="12"/>
    <n v="1963"/>
    <n v="668"/>
    <n v="16476.099999999999"/>
    <n v="28.116666666666667"/>
    <n v="463253.01166666666"/>
  </r>
  <r>
    <n v="0"/>
    <s v="STEEL"/>
    <x v="0"/>
    <n v="120"/>
    <s v="12&quot;"/>
    <x v="12"/>
    <n v="1964"/>
    <n v="312"/>
    <n v="8071.4"/>
    <n v="27.655737704918032"/>
    <n v="223220.5213114754"/>
  </r>
  <r>
    <n v="0"/>
    <s v="STEEL"/>
    <x v="0"/>
    <n v="120"/>
    <s v="12&quot;"/>
    <x v="12"/>
    <n v="1965"/>
    <n v="21"/>
    <n v="2762.26"/>
    <n v="26.777777777777779"/>
    <n v="73967.184444444458"/>
  </r>
  <r>
    <n v="0"/>
    <s v="STEEL"/>
    <x v="0"/>
    <n v="120"/>
    <s v="12&quot;"/>
    <x v="12"/>
    <n v="1966"/>
    <n v="50230"/>
    <n v="393455.72"/>
    <n v="25.953846153846154"/>
    <n v="10211689.225230768"/>
  </r>
  <r>
    <n v="0"/>
    <s v="STEEL"/>
    <x v="0"/>
    <n v="120"/>
    <s v="12&quot;"/>
    <x v="12"/>
    <n v="1967"/>
    <n v="86"/>
    <n v="1599.13"/>
    <n v="24.808823529411764"/>
    <n v="39672.533970588236"/>
  </r>
  <r>
    <n v="0"/>
    <s v="STEEL"/>
    <x v="0"/>
    <n v="120"/>
    <s v="12&quot;"/>
    <x v="12"/>
    <n v="1968"/>
    <n v="491"/>
    <n v="13271.52"/>
    <n v="24.1"/>
    <n v="319843.63200000004"/>
  </r>
  <r>
    <n v="0"/>
    <s v="STEEL"/>
    <x v="0"/>
    <n v="120"/>
    <s v="12&quot;"/>
    <x v="12"/>
    <n v="1969"/>
    <n v="878"/>
    <n v="13368.15"/>
    <n v="22.19736842105263"/>
    <n v="296737.75065789471"/>
  </r>
  <r>
    <n v="0"/>
    <s v="STEEL"/>
    <x v="0"/>
    <n v="120"/>
    <s v="12&quot;"/>
    <x v="12"/>
    <n v="1972"/>
    <n v="24094"/>
    <n v="703475.31"/>
    <n v="17.572916666666668"/>
    <n v="12362112.999687502"/>
  </r>
  <r>
    <n v="0"/>
    <s v="STEEL"/>
    <x v="0"/>
    <n v="120"/>
    <s v="12&quot;"/>
    <x v="12"/>
    <n v="1973"/>
    <n v="1342"/>
    <n v="29115.18"/>
    <n v="16.87"/>
    <n v="491173.08660000004"/>
  </r>
  <r>
    <n v="0"/>
    <s v="STEEL"/>
    <x v="0"/>
    <n v="120"/>
    <s v="12&quot;"/>
    <x v="12"/>
    <n v="1976"/>
    <n v="4009"/>
    <n v="128297.76"/>
    <n v="12.136690647482014"/>
    <n v="1557110.223884892"/>
  </r>
  <r>
    <n v="0"/>
    <s v="STEEL"/>
    <x v="0"/>
    <n v="120"/>
    <s v="12&quot;"/>
    <x v="12"/>
    <n v="1979"/>
    <n v="2"/>
    <n v="18.010000000000002"/>
    <n v="9.4245810055865924"/>
    <n v="169.73670391061455"/>
  </r>
  <r>
    <n v="0"/>
    <s v="STEEL"/>
    <x v="0"/>
    <n v="120"/>
    <s v="12&quot;"/>
    <x v="12"/>
    <n v="1980"/>
    <n v="892"/>
    <n v="72117.259999999995"/>
    <n v="8.7409326424870475"/>
    <n v="630372.11202072538"/>
  </r>
  <r>
    <n v="0"/>
    <s v="STEEL"/>
    <x v="0"/>
    <n v="120"/>
    <s v="12&quot;"/>
    <x v="12"/>
    <n v="1981"/>
    <n v="2246"/>
    <n v="151601.16"/>
    <n v="7.8465116279069766"/>
    <n v="1189540.2647441861"/>
  </r>
  <r>
    <n v="0"/>
    <s v="STEEL"/>
    <x v="0"/>
    <n v="120"/>
    <s v="12&quot;"/>
    <x v="12"/>
    <n v="1983"/>
    <n v="3311"/>
    <n v="120060.11"/>
    <n v="7.2094017094017095"/>
    <n v="865561.56226495723"/>
  </r>
  <r>
    <n v="0"/>
    <s v="STEEL"/>
    <x v="0"/>
    <n v="120"/>
    <s v="12&quot;"/>
    <x v="12"/>
    <n v="1984"/>
    <n v="4942"/>
    <n v="123754.91"/>
    <n v="7.0291666666666668"/>
    <n v="869893.8882083334"/>
  </r>
  <r>
    <n v="0"/>
    <s v="STEEL"/>
    <x v="0"/>
    <n v="120"/>
    <s v="12&quot;"/>
    <x v="12"/>
    <n v="1985"/>
    <n v="244"/>
    <n v="9128.92"/>
    <n v="7.148305084745763"/>
    <n v="65256.30525423729"/>
  </r>
  <r>
    <n v="0"/>
    <s v="STEEL"/>
    <x v="0"/>
    <n v="120"/>
    <s v="12&quot;"/>
    <x v="12"/>
    <n v="1986"/>
    <n v="1339"/>
    <n v="122808.64"/>
    <n v="7.53125"/>
    <n v="924902.57"/>
  </r>
  <r>
    <n v="0"/>
    <s v="STEEL"/>
    <x v="0"/>
    <n v="120"/>
    <s v="12&quot;"/>
    <x v="12"/>
    <n v="1987"/>
    <n v="163770"/>
    <n v="7449587.4900000002"/>
    <n v="7.3668122270742362"/>
    <n v="54879712.207991272"/>
  </r>
  <r>
    <n v="0"/>
    <s v="STEEL"/>
    <x v="0"/>
    <n v="120"/>
    <s v="12&quot;"/>
    <x v="12"/>
    <n v="1988"/>
    <n v="1039"/>
    <n v="48374.559999999998"/>
    <n v="6.8368794326241131"/>
    <n v="330731.03432624112"/>
  </r>
  <r>
    <n v="0"/>
    <s v="STEEL"/>
    <x v="0"/>
    <n v="120"/>
    <s v="12&quot;"/>
    <x v="12"/>
    <n v="1990"/>
    <n v="5879"/>
    <n v="434505.08"/>
    <n v="6.4083570750237415"/>
    <n v="2784463.7035517571"/>
  </r>
  <r>
    <n v="0"/>
    <s v="STEEL"/>
    <x v="0"/>
    <n v="120"/>
    <s v="12&quot;"/>
    <x v="12"/>
    <n v="1992"/>
    <n v="5727"/>
    <n v="335294.45"/>
    <n v="6.2079116835326591"/>
    <n v="2081478.3335786571"/>
  </r>
  <r>
    <n v="0"/>
    <s v="STEEL"/>
    <x v="0"/>
    <n v="120"/>
    <s v="12&quot;"/>
    <x v="12"/>
    <n v="1993"/>
    <n v="4153"/>
    <n v="571361.38"/>
    <n v="6.0574506283662481"/>
    <n v="3460993.3503052066"/>
  </r>
  <r>
    <n v="0"/>
    <s v="STEEL"/>
    <x v="0"/>
    <n v="120"/>
    <s v="12&quot;"/>
    <x v="12"/>
    <n v="1996"/>
    <n v="692"/>
    <n v="83975.77"/>
    <n v="5.5130718954248366"/>
    <n v="462964.45748366014"/>
  </r>
  <r>
    <n v="0"/>
    <s v="STEEL"/>
    <x v="0"/>
    <n v="120"/>
    <s v="12&quot;"/>
    <x v="12"/>
    <n v="1997"/>
    <n v="1692"/>
    <n v="121117.7"/>
    <n v="5.3811802232854866"/>
    <n v="651756.17192982452"/>
  </r>
  <r>
    <n v="0"/>
    <s v="STEEL"/>
    <x v="0"/>
    <n v="120"/>
    <s v="12&quot;"/>
    <x v="12"/>
    <n v="1998"/>
    <n v="127"/>
    <n v="16319.28"/>
    <n v="5.2718749999999996"/>
    <n v="86033.204249999995"/>
  </r>
  <r>
    <n v="0"/>
    <s v="STEEL"/>
    <x v="0"/>
    <n v="120"/>
    <s v="12&quot;"/>
    <x v="12"/>
    <n v="1999"/>
    <n v="75056"/>
    <n v="4537270.0599999996"/>
    <n v="5.1276595744680851"/>
    <n v="23265576.26510638"/>
  </r>
  <r>
    <n v="0"/>
    <s v="STEEL"/>
    <x v="0"/>
    <n v="120"/>
    <s v="12&quot;"/>
    <x v="12"/>
    <n v="2000"/>
    <n v="221"/>
    <n v="68418.78"/>
    <n v="4.8827785817655576"/>
    <n v="334073.75357452966"/>
  </r>
  <r>
    <n v="0"/>
    <s v="STEEL"/>
    <x v="0"/>
    <n v="120"/>
    <s v="12&quot;"/>
    <x v="12"/>
    <n v="2001"/>
    <n v="2"/>
    <n v="194.52"/>
    <n v="4.823445318084346"/>
    <n v="938.25658327376698"/>
  </r>
  <r>
    <n v="0"/>
    <s v="STEEL"/>
    <x v="0"/>
    <n v="120"/>
    <s v="12&quot;"/>
    <x v="12"/>
    <n v="2002"/>
    <n v="30371"/>
    <n v="2193472.14"/>
    <n v="4.7288016818500349"/>
    <n v="10372494.744723195"/>
  </r>
  <r>
    <n v="0"/>
    <s v="STEEL"/>
    <x v="0"/>
    <n v="120"/>
    <s v="12&quot;"/>
    <x v="12"/>
    <n v="2003"/>
    <n v="990"/>
    <n v="6596.67"/>
    <n v="4.5656292286874152"/>
    <n v="30117.94936400541"/>
  </r>
  <r>
    <n v="0"/>
    <s v="STEEL"/>
    <x v="0"/>
    <n v="120"/>
    <s v="12&quot;"/>
    <x v="12"/>
    <n v="2004"/>
    <n v="1981"/>
    <n v="78213.11"/>
    <n v="3.7036223929747529"/>
    <n v="289671.82562019757"/>
  </r>
  <r>
    <n v="0"/>
    <s v="STEEL"/>
    <x v="0"/>
    <n v="120"/>
    <s v="12&quot;"/>
    <x v="12"/>
    <n v="2005"/>
    <n v="1452"/>
    <n v="125970.3"/>
    <n v="3.0341726618705036"/>
    <n v="382215.64046762593"/>
  </r>
  <r>
    <n v="0"/>
    <s v="STEEL"/>
    <x v="0"/>
    <n v="120"/>
    <s v="12&quot;"/>
    <x v="12"/>
    <n v="2006"/>
    <n v="42929"/>
    <n v="6915663.3300000001"/>
    <n v="2.9023655913978494"/>
    <n v="20071783.290683869"/>
  </r>
  <r>
    <n v="0"/>
    <s v="STEEL"/>
    <x v="0"/>
    <n v="120"/>
    <s v="12&quot;"/>
    <x v="12"/>
    <n v="2007"/>
    <n v="2876"/>
    <n v="454715.63"/>
    <n v="2.9992547239836864"/>
    <n v="1363808.0013467181"/>
  </r>
  <r>
    <n v="0"/>
    <s v="STEEL"/>
    <x v="0"/>
    <n v="120"/>
    <s v="12&quot;"/>
    <x v="12"/>
    <n v="2008"/>
    <n v="18596"/>
    <n v="2113811.04"/>
    <n v="2.6369675654552558"/>
    <n v="5574051.151981242"/>
  </r>
  <r>
    <n v="0"/>
    <s v="STEEL"/>
    <x v="0"/>
    <n v="120"/>
    <s v="12&quot;"/>
    <x v="12"/>
    <n v="2009"/>
    <n v="4777"/>
    <n v="1310205.53"/>
    <n v="2.7187751813053991"/>
    <n v="3562154.2773730867"/>
  </r>
  <r>
    <n v="0"/>
    <s v="STEEL"/>
    <x v="0"/>
    <n v="120"/>
    <s v="12&quot;"/>
    <x v="12"/>
    <n v="2010"/>
    <n v="3182"/>
    <n v="1206872.3700000001"/>
    <n v="2.6205825242718448"/>
    <n v="3162708.6418485441"/>
  </r>
  <r>
    <n v="0"/>
    <s v="STEEL"/>
    <x v="0"/>
    <n v="120"/>
    <s v="12&quot;"/>
    <x v="12"/>
    <n v="2011"/>
    <n v="4321"/>
    <n v="1032553.48"/>
    <n v="2.3536798046738752"/>
    <n v="2430300.27312173"/>
  </r>
  <r>
    <n v="0"/>
    <s v="STEEL"/>
    <x v="0"/>
    <n v="120"/>
    <s v="12&quot;"/>
    <x v="12"/>
    <n v="2012"/>
    <n v="1557"/>
    <n v="389260.74"/>
    <n v="2.1429025087329312"/>
    <n v="834147.8162972373"/>
  </r>
  <r>
    <n v="0"/>
    <s v="STEEL"/>
    <x v="0"/>
    <n v="120"/>
    <s v="12&quot;"/>
    <x v="12"/>
    <n v="2013"/>
    <n v="6381"/>
    <n v="1275081.32"/>
    <n v="2.1859410430839001"/>
    <n v="2787252.5906575965"/>
  </r>
  <r>
    <n v="0"/>
    <s v="STEEL"/>
    <x v="0"/>
    <n v="120"/>
    <s v="12&quot;"/>
    <x v="12"/>
    <n v="2014"/>
    <n v="5690"/>
    <n v="222589.97"/>
    <n v="2.1958997722095672"/>
    <n v="488785.26441913442"/>
  </r>
  <r>
    <n v="0"/>
    <s v="STEEL"/>
    <x v="0"/>
    <n v="120"/>
    <s v="12&quot;"/>
    <x v="12"/>
    <n v="2015"/>
    <n v="6823"/>
    <n v="1839324.15"/>
    <n v="2.2828146143437076"/>
    <n v="4198836.0501353173"/>
  </r>
  <r>
    <n v="0"/>
    <s v="STEEL"/>
    <x v="0"/>
    <n v="120"/>
    <s v="12&quot;"/>
    <x v="12"/>
    <n v="2016"/>
    <n v="8532"/>
    <n v="1713162.87"/>
    <n v="2.3301104972375692"/>
    <n v="3991858.7868646416"/>
  </r>
  <r>
    <n v="0"/>
    <s v="STEEL"/>
    <x v="0"/>
    <n v="120"/>
    <s v="12&quot;"/>
    <x v="12"/>
    <n v="2017"/>
    <n v="11639"/>
    <n v="1883023.87"/>
    <n v="2.1795865633074936"/>
    <n v="4104213.5254392768"/>
  </r>
  <r>
    <n v="0"/>
    <s v="STEEL"/>
    <x v="0"/>
    <n v="120"/>
    <s v="12&quot;"/>
    <x v="12"/>
    <n v="2018"/>
    <n v="5925"/>
    <n v="1849519.43"/>
    <n v="2.0233883058470763"/>
    <n v="3742295.9860989503"/>
  </r>
  <r>
    <n v="0"/>
    <s v="STEEL"/>
    <x v="0"/>
    <n v="120"/>
    <s v="12&quot;"/>
    <x v="12"/>
    <n v="2019"/>
    <n v="6058"/>
    <n v="3797426.43"/>
    <n v="1.8992400788066424"/>
    <n v="7212224.472175627"/>
  </r>
  <r>
    <n v="0"/>
    <s v="STEEL"/>
    <x v="0"/>
    <n v="120"/>
    <s v="12&quot;"/>
    <x v="12"/>
    <n v="2020"/>
    <n v="5856"/>
    <n v="2067473.18"/>
    <n v="1.7600417318727177"/>
    <n v="3638839.0763275949"/>
  </r>
  <r>
    <n v="0"/>
    <s v="STEEL"/>
    <x v="0"/>
    <n v="120"/>
    <s v="12&quot;"/>
    <x v="12"/>
    <n v="2021"/>
    <n v="3629"/>
    <n v="1133654.8600000001"/>
    <n v="1.486998677831644"/>
    <n v="1685743.2779374176"/>
  </r>
  <r>
    <n v="0"/>
    <s v="STEEL"/>
    <x v="0"/>
    <n v="120"/>
    <s v="12&quot;"/>
    <x v="12"/>
    <n v="2022"/>
    <n v="460"/>
    <n v="6526646.8499999996"/>
    <n v="1.2561429635145198"/>
    <n v="8198401.5159717053"/>
  </r>
  <r>
    <n v="0"/>
    <s v="STEEL"/>
    <x v="0"/>
    <n v="120"/>
    <s v="12&quot;"/>
    <x v="12"/>
    <n v="2023"/>
    <n v="896"/>
    <n v="1551707.44"/>
    <n v="1.0423231387086809"/>
    <n v="1617380.569218412"/>
  </r>
  <r>
    <n v="0"/>
    <s v="STEEL"/>
    <x v="0"/>
    <n v="120"/>
    <s v="12&quot;"/>
    <x v="12"/>
    <n v="2025"/>
    <n v="34"/>
    <n v="237894.26"/>
    <n v="1"/>
    <n v="237894.26"/>
  </r>
  <r>
    <n v="0"/>
    <s v="STEEL"/>
    <x v="0"/>
    <n v="140"/>
    <s v="14&quot;"/>
    <x v="13"/>
    <n v="1905"/>
    <n v="2107"/>
    <n v="4302.78"/>
    <n v="241"/>
    <n v="1036969.98"/>
  </r>
  <r>
    <n v="0"/>
    <s v="STEEL"/>
    <x v="0"/>
    <n v="140"/>
    <s v="14&quot;"/>
    <x v="13"/>
    <n v="1926"/>
    <n v="118"/>
    <n v="350.89"/>
    <n v="105.4375"/>
    <n v="36996.964374999996"/>
  </r>
  <r>
    <n v="0"/>
    <s v="STEEL"/>
    <x v="0"/>
    <n v="140"/>
    <s v="14&quot;"/>
    <x v="13"/>
    <n v="1945"/>
    <n v="74"/>
    <n v="350.73"/>
    <n v="88.78947368421052"/>
    <n v="31141.132105263157"/>
  </r>
  <r>
    <n v="0"/>
    <s v="STEEL"/>
    <x v="0"/>
    <n v="140"/>
    <s v="14&quot;"/>
    <x v="13"/>
    <n v="1952"/>
    <n v="3344"/>
    <n v="34240.71"/>
    <n v="48.2"/>
    <n v="1650402.2220000001"/>
  </r>
  <r>
    <n v="0"/>
    <s v="STEEL"/>
    <x v="0"/>
    <n v="140"/>
    <s v="14&quot;"/>
    <x v="13"/>
    <n v="1953"/>
    <n v="5072"/>
    <n v="37905.26"/>
    <n v="44.39473684210526"/>
    <n v="1682794.0426315789"/>
  </r>
  <r>
    <n v="0"/>
    <s v="STEEL"/>
    <x v="0"/>
    <n v="140"/>
    <s v="14&quot;"/>
    <x v="13"/>
    <n v="1964"/>
    <n v="4"/>
    <n v="262.93"/>
    <n v="27.655737704918032"/>
    <n v="7271.5231147540981"/>
  </r>
  <r>
    <n v="0"/>
    <s v="STEEL"/>
    <x v="0"/>
    <n v="140"/>
    <s v="14&quot;"/>
    <x v="13"/>
    <n v="1968"/>
    <n v="4"/>
    <n v="538.58000000000004"/>
    <n v="24.1"/>
    <n v="12979.778000000002"/>
  </r>
  <r>
    <n v="0"/>
    <s v="STEEL"/>
    <x v="0"/>
    <n v="160"/>
    <s v="16&quot;"/>
    <x v="14"/>
    <n v="1928"/>
    <n v="4181"/>
    <n v="15666.37"/>
    <n v="120.5"/>
    <n v="1887797.5850000002"/>
  </r>
  <r>
    <n v="0"/>
    <s v="STEEL"/>
    <x v="0"/>
    <n v="160"/>
    <s v="16&quot;"/>
    <x v="14"/>
    <n v="1949"/>
    <n v="17"/>
    <n v="248.54"/>
    <n v="56.233333333333334"/>
    <n v="13976.232666666667"/>
  </r>
  <r>
    <n v="0"/>
    <s v="STEEL"/>
    <x v="0"/>
    <n v="160"/>
    <s v="16&quot;"/>
    <x v="14"/>
    <n v="1950"/>
    <n v="2093"/>
    <n v="22754.32"/>
    <n v="54.41935483870968"/>
    <n v="1238275.4141935485"/>
  </r>
  <r>
    <n v="0"/>
    <s v="STEEL"/>
    <x v="0"/>
    <n v="160"/>
    <s v="16&quot;"/>
    <x v="14"/>
    <n v="1957"/>
    <n v="185"/>
    <n v="2963.69"/>
    <n v="35.893617021276597"/>
    <n v="106377.55382978724"/>
  </r>
  <r>
    <n v="0"/>
    <s v="STEEL"/>
    <x v="0"/>
    <n v="160"/>
    <s v="16&quot;"/>
    <x v="14"/>
    <n v="1961"/>
    <n v="770"/>
    <n v="3865.46"/>
    <n v="30.125"/>
    <n v="116446.9825"/>
  </r>
  <r>
    <n v="0"/>
    <s v="STEEL"/>
    <x v="0"/>
    <n v="160"/>
    <s v="16&quot;"/>
    <x v="14"/>
    <n v="1962"/>
    <n v="2297"/>
    <n v="31618.78"/>
    <n v="29.086206896551722"/>
    <n v="919670.37689655169"/>
  </r>
  <r>
    <n v="0"/>
    <s v="STEEL"/>
    <x v="0"/>
    <n v="160"/>
    <s v="16&quot;"/>
    <x v="14"/>
    <n v="1963"/>
    <n v="397"/>
    <n v="4067.2"/>
    <n v="28.116666666666667"/>
    <n v="114356.10666666666"/>
  </r>
  <r>
    <n v="0"/>
    <s v="STEEL"/>
    <x v="0"/>
    <n v="160"/>
    <s v="16&quot;"/>
    <x v="14"/>
    <n v="1966"/>
    <n v="1911"/>
    <n v="15912.73"/>
    <n v="25.953846153846154"/>
    <n v="412996.5463076923"/>
  </r>
  <r>
    <n v="0"/>
    <s v="STEEL"/>
    <x v="0"/>
    <n v="160"/>
    <s v="16&quot;"/>
    <x v="14"/>
    <n v="1967"/>
    <n v="227"/>
    <n v="6999.04"/>
    <n v="24.808823529411764"/>
    <n v="173637.94823529411"/>
  </r>
  <r>
    <n v="0"/>
    <s v="STEEL"/>
    <x v="0"/>
    <n v="160"/>
    <s v="16&quot;"/>
    <x v="14"/>
    <n v="1969"/>
    <n v="77"/>
    <n v="8498.92"/>
    <n v="22.19736842105263"/>
    <n v="188653.65842105262"/>
  </r>
  <r>
    <n v="0"/>
    <s v="STEEL"/>
    <x v="0"/>
    <n v="160"/>
    <s v="16&quot;"/>
    <x v="14"/>
    <n v="1970"/>
    <n v="5622"/>
    <n v="97101.53"/>
    <n v="20.827160493827162"/>
    <n v="2022349.1495061729"/>
  </r>
  <r>
    <n v="0"/>
    <s v="STEEL"/>
    <x v="0"/>
    <n v="160"/>
    <s v="16&quot;"/>
    <x v="14"/>
    <n v="1973"/>
    <n v="1889"/>
    <n v="63831.67"/>
    <n v="16.87"/>
    <n v="1076840.2729"/>
  </r>
  <r>
    <n v="0"/>
    <s v="STEEL"/>
    <x v="0"/>
    <n v="160"/>
    <s v="16&quot;"/>
    <x v="14"/>
    <n v="1974"/>
    <n v="3420"/>
    <n v="77167.360000000001"/>
    <n v="14.543103448275861"/>
    <n v="1122252.8993103448"/>
  </r>
  <r>
    <n v="0"/>
    <s v="STEEL"/>
    <x v="0"/>
    <n v="160"/>
    <s v="16&quot;"/>
    <x v="14"/>
    <n v="1975"/>
    <n v="3097"/>
    <n v="78341"/>
    <n v="12.976923076923077"/>
    <n v="1016625.1307692308"/>
  </r>
  <r>
    <n v="0"/>
    <s v="STEEL"/>
    <x v="0"/>
    <n v="160"/>
    <s v="16&quot;"/>
    <x v="14"/>
    <n v="1976"/>
    <n v="693"/>
    <n v="21310.92"/>
    <n v="12.136690647482014"/>
    <n v="258644.04345323739"/>
  </r>
  <r>
    <n v="0"/>
    <s v="STEEL"/>
    <x v="0"/>
    <n v="160"/>
    <s v="16&quot;"/>
    <x v="14"/>
    <n v="1978"/>
    <n v="4997"/>
    <n v="203391.96"/>
    <n v="10.224242424242425"/>
    <n v="2079528.7061818182"/>
  </r>
  <r>
    <n v="0"/>
    <s v="STEEL"/>
    <x v="0"/>
    <n v="160"/>
    <s v="16&quot;"/>
    <x v="14"/>
    <n v="1979"/>
    <n v="605"/>
    <n v="28520.05"/>
    <n v="9.4245810055865924"/>
    <n v="268789.5215083799"/>
  </r>
  <r>
    <n v="0"/>
    <s v="STEEL"/>
    <x v="0"/>
    <n v="160"/>
    <s v="16&quot;"/>
    <x v="14"/>
    <n v="1980"/>
    <n v="629"/>
    <n v="32385.94"/>
    <n v="8.7409326424870475"/>
    <n v="283083.32010362693"/>
  </r>
  <r>
    <n v="0"/>
    <s v="STEEL"/>
    <x v="0"/>
    <n v="160"/>
    <s v="16&quot;"/>
    <x v="14"/>
    <n v="1981"/>
    <n v="5524"/>
    <n v="291397.68"/>
    <n v="7.8465116279069766"/>
    <n v="2286455.284465116"/>
  </r>
  <r>
    <n v="0"/>
    <s v="STEEL"/>
    <x v="0"/>
    <n v="160"/>
    <s v="16&quot;"/>
    <x v="14"/>
    <n v="1982"/>
    <n v="42"/>
    <n v="2210.79"/>
    <n v="7.3991228070175437"/>
    <n v="16357.906710526315"/>
  </r>
  <r>
    <n v="0"/>
    <s v="STEEL"/>
    <x v="0"/>
    <n v="160"/>
    <s v="16&quot;"/>
    <x v="14"/>
    <n v="1983"/>
    <n v="1170"/>
    <n v="54214.2"/>
    <n v="7.2094017094017095"/>
    <n v="390851.94615384616"/>
  </r>
  <r>
    <n v="0"/>
    <s v="STEEL"/>
    <x v="0"/>
    <n v="160"/>
    <s v="16&quot;"/>
    <x v="14"/>
    <n v="1986"/>
    <n v="1551"/>
    <n v="107381.92"/>
    <n v="7.53125"/>
    <n v="808720.08499999996"/>
  </r>
  <r>
    <n v="0"/>
    <s v="STEEL"/>
    <x v="0"/>
    <n v="160"/>
    <s v="16&quot;"/>
    <x v="14"/>
    <n v="1991"/>
    <n v="1204"/>
    <n v="89990.52"/>
    <n v="6.2889095992544268"/>
    <n v="565942.2450698975"/>
  </r>
  <r>
    <n v="0"/>
    <s v="STEEL"/>
    <x v="0"/>
    <n v="160"/>
    <s v="16&quot;"/>
    <x v="14"/>
    <n v="1992"/>
    <n v="40"/>
    <n v="2015.29"/>
    <n v="6.2079116835326591"/>
    <n v="12510.742336706533"/>
  </r>
  <r>
    <n v="0"/>
    <s v="STEEL"/>
    <x v="0"/>
    <n v="160"/>
    <s v="16&quot;"/>
    <x v="14"/>
    <n v="1993"/>
    <n v="2430"/>
    <n v="185526.17"/>
    <n v="6.0574506283662481"/>
    <n v="1123815.6150448835"/>
  </r>
  <r>
    <n v="0"/>
    <s v="STEEL"/>
    <x v="0"/>
    <n v="160"/>
    <s v="16&quot;"/>
    <x v="14"/>
    <n v="2003"/>
    <n v="1835"/>
    <n v="1402.18"/>
    <n v="4.5656292286874152"/>
    <n v="6401.8339918809197"/>
  </r>
  <r>
    <n v="0"/>
    <s v="STEEL"/>
    <x v="0"/>
    <n v="160"/>
    <s v="16&quot;"/>
    <x v="14"/>
    <n v="2006"/>
    <n v="571"/>
    <n v="-307.91000000000003"/>
    <n v="2.9023655913978494"/>
    <n v="-893.66738924731192"/>
  </r>
  <r>
    <n v="0"/>
    <s v="STEEL"/>
    <x v="0"/>
    <n v="160"/>
    <s v="16&quot;"/>
    <x v="14"/>
    <n v="2007"/>
    <n v="145"/>
    <n v="67922.37"/>
    <n v="2.9992547239836864"/>
    <n v="203716.4890866678"/>
  </r>
  <r>
    <n v="0"/>
    <s v="STEEL"/>
    <x v="0"/>
    <n v="160"/>
    <s v="16&quot;"/>
    <x v="14"/>
    <n v="2016"/>
    <n v="4"/>
    <n v="2558.4499999999998"/>
    <n v="2.3301104972375692"/>
    <n v="5961.4712016574586"/>
  </r>
  <r>
    <n v="0"/>
    <s v="STEEL"/>
    <x v="0"/>
    <n v="160"/>
    <s v="16&quot;"/>
    <x v="14"/>
    <n v="2020"/>
    <n v="2"/>
    <n v="853.5"/>
    <n v="1.7600417318727177"/>
    <n v="1502.1956181533646"/>
  </r>
  <r>
    <n v="0"/>
    <s v="STEEL"/>
    <x v="0"/>
    <n v="200"/>
    <s v="20&quot;"/>
    <x v="15"/>
    <n v="1956"/>
    <n v="1"/>
    <n v="145.6"/>
    <n v="38.340909090909093"/>
    <n v="5582.4363636363641"/>
  </r>
  <r>
    <n v="0"/>
    <s v="STEEL"/>
    <x v="0"/>
    <n v="240"/>
    <s v="24&quot;"/>
    <x v="16"/>
    <n v="1986"/>
    <n v="3063"/>
    <n v="387626.25"/>
    <n v="7.53125"/>
    <n v="2919310.1953125"/>
  </r>
  <r>
    <n v="0"/>
    <s v="STEEL"/>
    <x v="0"/>
    <n v="240"/>
    <s v="24&quot;"/>
    <x v="16"/>
    <n v="2021"/>
    <n v="100"/>
    <n v="67624.42"/>
    <n v="1.486998677831644"/>
    <n v="100557.42312913178"/>
  </r>
  <r>
    <n v="1"/>
    <s v="PLASTIC"/>
    <x v="1"/>
    <s v="010"/>
    <s v="1&quot;"/>
    <x v="1"/>
    <n v="1970"/>
    <n v="194"/>
    <n v="282.11"/>
    <n v="8.7294117647058815"/>
    <n v="2462.6543529411765"/>
  </r>
  <r>
    <n v="1"/>
    <s v="PLASTIC"/>
    <x v="1"/>
    <s v="010"/>
    <s v="1&quot;"/>
    <x v="1"/>
    <n v="1971"/>
    <n v="611"/>
    <n v="728.53"/>
    <n v="8.1538461538461533"/>
    <n v="5940.3215384615378"/>
  </r>
  <r>
    <n v="1"/>
    <s v="PLASTIC"/>
    <x v="1"/>
    <s v="010"/>
    <s v="1&quot;"/>
    <x v="1"/>
    <n v="1994"/>
    <n v="110"/>
    <n v="1944.13"/>
    <n v="2.5367521367521366"/>
    <n v="4931.7759316239317"/>
  </r>
  <r>
    <n v="1"/>
    <s v="PLASTIC"/>
    <x v="1"/>
    <s v="010"/>
    <s v="1&quot;"/>
    <x v="1"/>
    <n v="1996"/>
    <n v="440"/>
    <n v="2229.02"/>
    <n v="2.4427983539094651"/>
    <n v="5445.0463868312754"/>
  </r>
  <r>
    <n v="1"/>
    <s v="PLASTIC"/>
    <x v="1"/>
    <s v="010"/>
    <s v="1&quot;"/>
    <x v="1"/>
    <n v="1997"/>
    <n v="0"/>
    <n v="0.04"/>
    <n v="2.3954802259887007"/>
    <n v="9.5819209039548034E-2"/>
  </r>
  <r>
    <n v="1"/>
    <s v="PLASTIC"/>
    <x v="1"/>
    <s v="010"/>
    <s v="1&quot;"/>
    <x v="1"/>
    <n v="2013"/>
    <n v="0"/>
    <n v="2206.84"/>
    <n v="1.5228322216521293"/>
    <n v="3360.6470600307853"/>
  </r>
  <r>
    <n v="1"/>
    <s v="PLASTIC"/>
    <x v="1"/>
    <s v="010"/>
    <s v="1&quot;"/>
    <x v="1"/>
    <n v="2016"/>
    <n v="0"/>
    <n v="339.49"/>
    <n v="1.4907081868407834"/>
    <n v="506.08052235057755"/>
  </r>
  <r>
    <n v="1"/>
    <s v="PLASTIC"/>
    <x v="1"/>
    <s v="010"/>
    <s v="1&quot;"/>
    <x v="1"/>
    <n v="2019"/>
    <n v="11"/>
    <n v="14762.46"/>
    <n v="1.3779015784586814"/>
    <n v="20341.216935933146"/>
  </r>
  <r>
    <n v="1"/>
    <s v="PLASTIC"/>
    <x v="1"/>
    <s v="010"/>
    <s v="1&quot;"/>
    <x v="1"/>
    <n v="2020"/>
    <n v="2"/>
    <n v="4813.41"/>
    <n v="1.3138556883576804"/>
    <n v="6324.1261088977426"/>
  </r>
  <r>
    <n v="1"/>
    <s v="PLASTIC"/>
    <x v="1"/>
    <s v="010"/>
    <s v="1&quot;"/>
    <x v="1"/>
    <n v="2022"/>
    <n v="500"/>
    <n v="17923.330000000002"/>
    <n v="1.1548638132295719"/>
    <n v="20699.005229571983"/>
  </r>
  <r>
    <n v="1"/>
    <s v="PLASTIC"/>
    <x v="1"/>
    <s v="010"/>
    <s v="1&quot;"/>
    <x v="1"/>
    <n v="2023"/>
    <n v="2513"/>
    <n v="223011.91"/>
    <n v="1.0687792581922939"/>
    <n v="238350.50373784662"/>
  </r>
  <r>
    <n v="1"/>
    <s v="PLASTIC"/>
    <x v="1"/>
    <s v="012"/>
    <s v="1-1/4&quot;"/>
    <x v="17"/>
    <n v="1970"/>
    <n v="9"/>
    <n v="15.05"/>
    <n v="8.7294117647058815"/>
    <n v="131.37764705882353"/>
  </r>
  <r>
    <n v="1"/>
    <s v="PLASTIC"/>
    <x v="1"/>
    <s v="012"/>
    <s v="1-1/4&quot;"/>
    <x v="17"/>
    <n v="1977"/>
    <n v="141"/>
    <n v="133.69"/>
    <n v="5.1527777777777777"/>
    <n v="688.87486111111104"/>
  </r>
  <r>
    <n v="1"/>
    <s v="PLASTIC"/>
    <x v="1"/>
    <s v="012"/>
    <s v="1-1/4&quot;"/>
    <x v="17"/>
    <n v="1978"/>
    <n v="640"/>
    <n v="670.08"/>
    <n v="4.7870967741935484"/>
    <n v="3207.7378064516133"/>
  </r>
  <r>
    <n v="1"/>
    <s v="PLASTIC"/>
    <x v="1"/>
    <s v="012"/>
    <s v="1-1/4&quot;"/>
    <x v="17"/>
    <n v="1980"/>
    <n v="110"/>
    <n v="171.44"/>
    <n v="3.9679144385026737"/>
    <n v="680.25925133689839"/>
  </r>
  <r>
    <n v="1"/>
    <s v="PLASTIC"/>
    <x v="1"/>
    <s v="012"/>
    <s v="1-1/4&quot;"/>
    <x v="17"/>
    <n v="1989"/>
    <n v="45"/>
    <n v="41.1"/>
    <n v="2.7790262172284645"/>
    <n v="114.2179775280899"/>
  </r>
  <r>
    <n v="1"/>
    <s v="PLASTIC"/>
    <x v="1"/>
    <s v="012"/>
    <s v="1-1/4&quot;"/>
    <x v="17"/>
    <n v="1997"/>
    <n v="62"/>
    <n v="1674.07"/>
    <n v="2.3954802259887007"/>
    <n v="4010.2015819209041"/>
  </r>
  <r>
    <n v="1"/>
    <s v="PLASTIC"/>
    <x v="1"/>
    <s v="012"/>
    <s v="1-1/4&quot;"/>
    <x v="17"/>
    <n v="2005"/>
    <n v="260"/>
    <n v="2870.15"/>
    <n v="1.9235255994815295"/>
    <n v="5520.8069993519121"/>
  </r>
  <r>
    <n v="1"/>
    <s v="PLASTIC"/>
    <x v="1"/>
    <s v="012"/>
    <s v="1-1/4&quot;"/>
    <x v="17"/>
    <n v="2021"/>
    <n v="140"/>
    <n v="14360.34"/>
    <n v="1.2475830180748213"/>
    <n v="17915.716317780578"/>
  </r>
  <r>
    <n v="1"/>
    <s v="PLASTIC"/>
    <x v="1"/>
    <s v="012"/>
    <s v="1-1/4&quot;"/>
    <x v="17"/>
    <n v="2025"/>
    <n v="280"/>
    <n v="2200.27"/>
    <n v="1"/>
    <n v="2200.27"/>
  </r>
  <r>
    <n v="1"/>
    <s v="PLASTIC"/>
    <x v="1"/>
    <s v="015"/>
    <s v="1-1/2&quot;"/>
    <x v="3"/>
    <n v="2015"/>
    <n v="36"/>
    <n v="3015.49"/>
    <n v="1.5081300813008129"/>
    <n v="4547.7511788617885"/>
  </r>
  <r>
    <n v="1"/>
    <s v="PLASTIC"/>
    <x v="1"/>
    <s v="020"/>
    <s v="2&quot;"/>
    <x v="4"/>
    <n v="1968"/>
    <n v="17306"/>
    <n v="26526.06"/>
    <n v="9.5128205128205128"/>
    <n v="252337.64769230771"/>
  </r>
  <r>
    <n v="1"/>
    <s v="PLASTIC"/>
    <x v="1"/>
    <s v="020"/>
    <s v="2&quot;"/>
    <x v="4"/>
    <n v="1969"/>
    <n v="107351"/>
    <n v="167309.63"/>
    <n v="9.1604938271604937"/>
    <n v="1532638.8328395062"/>
  </r>
  <r>
    <n v="1"/>
    <s v="PLASTIC"/>
    <x v="1"/>
    <s v="020"/>
    <s v="2&quot;"/>
    <x v="4"/>
    <n v="1970"/>
    <n v="46631"/>
    <n v="80270.45"/>
    <n v="8.7294117647058815"/>
    <n v="700713.81058823515"/>
  </r>
  <r>
    <n v="1"/>
    <s v="PLASTIC"/>
    <x v="1"/>
    <s v="020"/>
    <s v="2&quot;"/>
    <x v="4"/>
    <n v="1971"/>
    <n v="79317"/>
    <n v="133718.49"/>
    <n v="8.1538461538461533"/>
    <n v="1090319.9953846151"/>
  </r>
  <r>
    <n v="1"/>
    <s v="PLASTIC"/>
    <x v="1"/>
    <s v="020"/>
    <s v="2&quot;"/>
    <x v="4"/>
    <n v="1972"/>
    <n v="61352"/>
    <n v="115186.34"/>
    <n v="7.729166666666667"/>
    <n v="890294.41958333331"/>
  </r>
  <r>
    <n v="1"/>
    <s v="PLASTIC"/>
    <x v="1"/>
    <s v="020"/>
    <s v="2&quot;"/>
    <x v="4"/>
    <n v="1973"/>
    <n v="8245"/>
    <n v="18003.32"/>
    <n v="7.42"/>
    <n v="133584.63440000001"/>
  </r>
  <r>
    <n v="1"/>
    <s v="PLASTIC"/>
    <x v="1"/>
    <s v="020"/>
    <s v="2&quot;"/>
    <x v="4"/>
    <n v="1974"/>
    <n v="3324"/>
    <n v="16373.14"/>
    <n v="6.625"/>
    <n v="108472.05249999999"/>
  </r>
  <r>
    <n v="1"/>
    <s v="PLASTIC"/>
    <x v="1"/>
    <s v="020"/>
    <s v="2&quot;"/>
    <x v="4"/>
    <n v="1975"/>
    <n v="2621"/>
    <n v="19926.37"/>
    <n v="5.8425196850393704"/>
    <n v="116420.20897637795"/>
  </r>
  <r>
    <n v="1"/>
    <s v="PLASTIC"/>
    <x v="1"/>
    <s v="020"/>
    <s v="2&quot;"/>
    <x v="4"/>
    <n v="1976"/>
    <n v="3850"/>
    <n v="29331.96"/>
    <n v="5.496296296296296"/>
    <n v="161217.1431111111"/>
  </r>
  <r>
    <n v="1"/>
    <s v="PLASTIC"/>
    <x v="1"/>
    <s v="020"/>
    <s v="2&quot;"/>
    <x v="4"/>
    <n v="1977"/>
    <n v="5023"/>
    <n v="45160.09"/>
    <n v="5.1527777777777777"/>
    <n v="232699.90819444443"/>
  </r>
  <r>
    <n v="1"/>
    <s v="PLASTIC"/>
    <x v="1"/>
    <s v="020"/>
    <s v="2&quot;"/>
    <x v="4"/>
    <n v="1978"/>
    <n v="5371"/>
    <n v="42348.38"/>
    <n v="4.7870967741935484"/>
    <n v="202725.79329032256"/>
  </r>
  <r>
    <n v="1"/>
    <s v="PLASTIC"/>
    <x v="1"/>
    <s v="020"/>
    <s v="2&quot;"/>
    <x v="4"/>
    <n v="1979"/>
    <n v="26363"/>
    <n v="120320.88"/>
    <n v="4.390532544378698"/>
    <n v="528272.73940828396"/>
  </r>
  <r>
    <n v="1"/>
    <s v="PLASTIC"/>
    <x v="1"/>
    <s v="020"/>
    <s v="2&quot;"/>
    <x v="4"/>
    <n v="1980"/>
    <n v="29809"/>
    <n v="160489.42000000001"/>
    <n v="3.9679144385026737"/>
    <n v="636808.28684491978"/>
  </r>
  <r>
    <n v="1"/>
    <s v="PLASTIC"/>
    <x v="1"/>
    <s v="020"/>
    <s v="2&quot;"/>
    <x v="4"/>
    <n v="1981"/>
    <n v="39868"/>
    <n v="216087.56"/>
    <n v="3.6195121951219513"/>
    <n v="782131.55863414635"/>
  </r>
  <r>
    <n v="1"/>
    <s v="PLASTIC"/>
    <x v="1"/>
    <s v="020"/>
    <s v="2&quot;"/>
    <x v="4"/>
    <n v="1982"/>
    <n v="30154"/>
    <n v="218291.63"/>
    <n v="3.4193548387096775"/>
    <n v="746416.54129032267"/>
  </r>
  <r>
    <n v="1"/>
    <s v="PLASTIC"/>
    <x v="1"/>
    <s v="020"/>
    <s v="2&quot;"/>
    <x v="4"/>
    <n v="1983"/>
    <n v="38432"/>
    <n v="260993.69"/>
    <n v="3.2977777777777777"/>
    <n v="860699.19102222216"/>
  </r>
  <r>
    <n v="1"/>
    <s v="PLASTIC"/>
    <x v="1"/>
    <s v="020"/>
    <s v="2&quot;"/>
    <x v="4"/>
    <n v="1984"/>
    <n v="67676"/>
    <n v="475040.85"/>
    <n v="3.2401746724890828"/>
    <n v="1539215.3305676854"/>
  </r>
  <r>
    <n v="1"/>
    <s v="PLASTIC"/>
    <x v="1"/>
    <s v="020"/>
    <s v="2&quot;"/>
    <x v="4"/>
    <n v="1985"/>
    <n v="83409"/>
    <n v="575148.92000000004"/>
    <n v="3.2260869565217392"/>
    <n v="1855480.4288695655"/>
  </r>
  <r>
    <n v="1"/>
    <s v="PLASTIC"/>
    <x v="1"/>
    <s v="020"/>
    <s v="2&quot;"/>
    <x v="4"/>
    <n v="1986"/>
    <n v="129899"/>
    <n v="815964.19"/>
    <n v="3.1982758620689653"/>
    <n v="2609678.5731896549"/>
  </r>
  <r>
    <n v="1"/>
    <s v="PLASTIC"/>
    <x v="1"/>
    <s v="020"/>
    <s v="2&quot;"/>
    <x v="4"/>
    <n v="1987"/>
    <n v="202064"/>
    <n v="1242425.28"/>
    <n v="3.130801687763713"/>
    <n v="3889787.1635443037"/>
  </r>
  <r>
    <n v="1"/>
    <s v="PLASTIC"/>
    <x v="1"/>
    <s v="020"/>
    <s v="2&quot;"/>
    <x v="4"/>
    <n v="1988"/>
    <n v="149403"/>
    <n v="920906.86"/>
    <n v="2.9769307923771313"/>
    <n v="2741475.988445336"/>
  </r>
  <r>
    <n v="1"/>
    <s v="PLASTIC"/>
    <x v="1"/>
    <s v="020"/>
    <s v="2&quot;"/>
    <x v="4"/>
    <n v="1989"/>
    <n v="107539"/>
    <n v="703729.31"/>
    <n v="2.7790262172284645"/>
    <n v="1955682.2023220977"/>
  </r>
  <r>
    <n v="1"/>
    <s v="PLASTIC"/>
    <x v="1"/>
    <s v="020"/>
    <s v="2&quot;"/>
    <x v="4"/>
    <n v="1990"/>
    <n v="129862"/>
    <n v="807257.88"/>
    <n v="2.7080291970802919"/>
    <n v="2186077.9086131388"/>
  </r>
  <r>
    <n v="1"/>
    <s v="PLASTIC"/>
    <x v="1"/>
    <s v="020"/>
    <s v="2&quot;"/>
    <x v="4"/>
    <n v="1991"/>
    <n v="69080"/>
    <n v="430592.99"/>
    <n v="2.6594982078853047"/>
    <n v="1145161.2852329749"/>
  </r>
  <r>
    <n v="1"/>
    <s v="PLASTIC"/>
    <x v="1"/>
    <s v="020"/>
    <s v="2&quot;"/>
    <x v="4"/>
    <n v="1992"/>
    <n v="107244"/>
    <n v="730077.38"/>
    <n v="2.6452762923351161"/>
    <n v="1931256.3848841356"/>
  </r>
  <r>
    <n v="1"/>
    <s v="PLASTIC"/>
    <x v="1"/>
    <s v="020"/>
    <s v="2&quot;"/>
    <x v="4"/>
    <n v="1993"/>
    <n v="146834"/>
    <n v="839994.77"/>
    <n v="2.5831157528285464"/>
    <n v="2169803.722680592"/>
  </r>
  <r>
    <n v="1"/>
    <s v="PLASTIC"/>
    <x v="1"/>
    <s v="020"/>
    <s v="2&quot;"/>
    <x v="4"/>
    <n v="1994"/>
    <n v="139673"/>
    <n v="900135.86"/>
    <n v="2.5367521367521366"/>
    <n v="2283421.5662222221"/>
  </r>
  <r>
    <n v="1"/>
    <s v="PLASTIC"/>
    <x v="1"/>
    <s v="020"/>
    <s v="2&quot;"/>
    <x v="4"/>
    <n v="1995"/>
    <n v="133536"/>
    <n v="955750.11"/>
    <n v="2.4920235096557515"/>
    <n v="2381751.7434760705"/>
  </r>
  <r>
    <n v="1"/>
    <s v="PLASTIC"/>
    <x v="1"/>
    <s v="020"/>
    <s v="2&quot;"/>
    <x v="4"/>
    <n v="1996"/>
    <n v="129194"/>
    <n v="910201.85"/>
    <n v="2.4427983539094651"/>
    <n v="2223439.5809053499"/>
  </r>
  <r>
    <n v="1"/>
    <s v="PLASTIC"/>
    <x v="1"/>
    <s v="020"/>
    <s v="2&quot;"/>
    <x v="4"/>
    <n v="1997"/>
    <n v="207750"/>
    <n v="1383012.11"/>
    <n v="2.3954802259887007"/>
    <n v="3312978.1618079101"/>
  </r>
  <r>
    <n v="1"/>
    <s v="PLASTIC"/>
    <x v="1"/>
    <s v="020"/>
    <s v="2&quot;"/>
    <x v="4"/>
    <n v="1998"/>
    <n v="169493"/>
    <n v="1162170.1599999999"/>
    <n v="2.3425414364640882"/>
    <n v="2722431.7560220989"/>
  </r>
  <r>
    <n v="1"/>
    <s v="PLASTIC"/>
    <x v="1"/>
    <s v="020"/>
    <s v="2&quot;"/>
    <x v="4"/>
    <n v="1999"/>
    <n v="146605"/>
    <n v="1055601.07"/>
    <n v="2.3007751937984495"/>
    <n v="2428700.7564031007"/>
  </r>
  <r>
    <n v="1"/>
    <s v="PLASTIC"/>
    <x v="1"/>
    <s v="020"/>
    <s v="2&quot;"/>
    <x v="4"/>
    <n v="2000"/>
    <n v="163740"/>
    <n v="1164846.8999999999"/>
    <n v="2.2570342205323195"/>
    <n v="2629099.3149809884"/>
  </r>
  <r>
    <n v="1"/>
    <s v="PLASTIC"/>
    <x v="1"/>
    <s v="020"/>
    <s v="2&quot;"/>
    <x v="4"/>
    <n v="2001"/>
    <n v="84990"/>
    <n v="670615.91"/>
    <n v="2.2050520059435366"/>
    <n v="1478742.9575631502"/>
  </r>
  <r>
    <n v="1"/>
    <s v="PLASTIC"/>
    <x v="1"/>
    <s v="020"/>
    <s v="2&quot;"/>
    <x v="4"/>
    <n v="2002"/>
    <n v="84959"/>
    <n v="660930.71"/>
    <n v="2.1569767441860463"/>
    <n v="1425612.1709883718"/>
  </r>
  <r>
    <n v="1"/>
    <s v="PLASTIC"/>
    <x v="1"/>
    <s v="020"/>
    <s v="2&quot;"/>
    <x v="4"/>
    <n v="2003"/>
    <n v="78996"/>
    <n v="726399.24"/>
    <n v="2.1275985663082437"/>
    <n v="1545485.9815913979"/>
  </r>
  <r>
    <n v="1"/>
    <s v="PLASTIC"/>
    <x v="1"/>
    <s v="020"/>
    <s v="2&quot;"/>
    <x v="4"/>
    <n v="2004"/>
    <n v="85829"/>
    <n v="414015.43"/>
    <n v="2.0412654745529575"/>
    <n v="845115.40319119673"/>
  </r>
  <r>
    <n v="1"/>
    <s v="PLASTIC"/>
    <x v="1"/>
    <s v="020"/>
    <s v="2&quot;"/>
    <x v="4"/>
    <n v="2005"/>
    <n v="68751"/>
    <n v="550879.43000000005"/>
    <n v="1.9235255994815295"/>
    <n v="1059630.6858327934"/>
  </r>
  <r>
    <n v="1"/>
    <s v="PLASTIC"/>
    <x v="1"/>
    <s v="020"/>
    <s v="2&quot;"/>
    <x v="4"/>
    <n v="2006"/>
    <n v="53158"/>
    <n v="589841.07999999996"/>
    <n v="1.8186274509803921"/>
    <n v="1072701.1798039214"/>
  </r>
  <r>
    <n v="1"/>
    <s v="PLASTIC"/>
    <x v="1"/>
    <s v="020"/>
    <s v="2&quot;"/>
    <x v="4"/>
    <n v="2007"/>
    <n v="61603"/>
    <n v="536764.39"/>
    <n v="1.7175549753023149"/>
    <n v="921922.34860961221"/>
  </r>
  <r>
    <n v="1"/>
    <s v="PLASTIC"/>
    <x v="1"/>
    <s v="020"/>
    <s v="2&quot;"/>
    <x v="4"/>
    <n v="2008"/>
    <n v="64697"/>
    <n v="1687648.63"/>
    <n v="1.6544035674470456"/>
    <n v="2792051.9140691189"/>
  </r>
  <r>
    <n v="1"/>
    <s v="PLASTIC"/>
    <x v="1"/>
    <s v="020"/>
    <s v="2&quot;"/>
    <x v="4"/>
    <n v="2009"/>
    <n v="68948"/>
    <n v="1551178.62"/>
    <n v="1.5897161221210498"/>
    <n v="2465933.660503482"/>
  </r>
  <r>
    <n v="1"/>
    <s v="PLASTIC"/>
    <x v="1"/>
    <s v="020"/>
    <s v="2&quot;"/>
    <x v="4"/>
    <n v="2010"/>
    <n v="16522"/>
    <n v="703227.71"/>
    <n v="1.6343612334801763"/>
    <n v="1149328.1075330395"/>
  </r>
  <r>
    <n v="1"/>
    <s v="PLASTIC"/>
    <x v="1"/>
    <s v="020"/>
    <s v="2&quot;"/>
    <x v="4"/>
    <n v="2011"/>
    <n v="63083"/>
    <n v="1844404.06"/>
    <n v="1.5914209115281501"/>
    <n v="2935223.1903914209"/>
  </r>
  <r>
    <n v="1"/>
    <s v="PLASTIC"/>
    <x v="1"/>
    <s v="020"/>
    <s v="2&quot;"/>
    <x v="4"/>
    <n v="2012"/>
    <n v="83357"/>
    <n v="3633938.01"/>
    <n v="1.525179856115108"/>
    <n v="5542409.0512230219"/>
  </r>
  <r>
    <n v="1"/>
    <s v="PLASTIC"/>
    <x v="1"/>
    <s v="020"/>
    <s v="2&quot;"/>
    <x v="4"/>
    <n v="2013"/>
    <n v="56747"/>
    <n v="4226479.79"/>
    <n v="1.5228322216521293"/>
    <n v="6436219.6083735246"/>
  </r>
  <r>
    <n v="1"/>
    <s v="PLASTIC"/>
    <x v="1"/>
    <s v="020"/>
    <s v="2&quot;"/>
    <x v="4"/>
    <n v="2014"/>
    <n v="80473"/>
    <n v="5316111.8600000003"/>
    <n v="1.5197132616487454"/>
    <n v="8078965.6940501789"/>
  </r>
  <r>
    <n v="1"/>
    <s v="PLASTIC"/>
    <x v="1"/>
    <s v="020"/>
    <s v="2&quot;"/>
    <x v="4"/>
    <n v="2015"/>
    <n v="53002"/>
    <n v="3839592.78"/>
    <n v="1.5081300813008129"/>
    <n v="5790605.3714634143"/>
  </r>
  <r>
    <n v="1"/>
    <s v="PLASTIC"/>
    <x v="1"/>
    <s v="020"/>
    <s v="2&quot;"/>
    <x v="4"/>
    <n v="2016"/>
    <n v="74794"/>
    <n v="4350766.29"/>
    <n v="1.4907081868407834"/>
    <n v="6485722.9275339022"/>
  </r>
  <r>
    <n v="1"/>
    <s v="PLASTIC"/>
    <x v="1"/>
    <s v="020"/>
    <s v="2&quot;"/>
    <x v="4"/>
    <n v="2017"/>
    <n v="89776"/>
    <n v="8549352.0999999996"/>
    <n v="1.4649555774925962"/>
    <n v="12524421.04284304"/>
  </r>
  <r>
    <n v="1"/>
    <s v="PLASTIC"/>
    <x v="1"/>
    <s v="020"/>
    <s v="2&quot;"/>
    <x v="4"/>
    <n v="2018"/>
    <n v="110385"/>
    <n v="6576202.0499999998"/>
    <n v="1.4393792434529582"/>
    <n v="9465648.731522793"/>
  </r>
  <r>
    <n v="1"/>
    <s v="PLASTIC"/>
    <x v="1"/>
    <s v="020"/>
    <s v="2&quot;"/>
    <x v="4"/>
    <n v="2019"/>
    <n v="146834"/>
    <n v="11613142.67"/>
    <n v="1.3779015784586814"/>
    <n v="16001767.615858866"/>
  </r>
  <r>
    <n v="1"/>
    <s v="PLASTIC"/>
    <x v="1"/>
    <s v="020"/>
    <s v="2&quot;"/>
    <x v="4"/>
    <n v="2020"/>
    <n v="125941"/>
    <n v="13071959.529999999"/>
    <n v="1.3138556883576804"/>
    <n v="17174668.38647189"/>
  </r>
  <r>
    <n v="1"/>
    <s v="PLASTIC"/>
    <x v="1"/>
    <s v="020"/>
    <s v="2&quot;"/>
    <x v="4"/>
    <n v="2021"/>
    <n v="148209"/>
    <n v="19992770.91"/>
    <n v="1.2475830180748213"/>
    <n v="24942641.471576292"/>
  </r>
  <r>
    <n v="1"/>
    <s v="PLASTIC"/>
    <x v="1"/>
    <s v="020"/>
    <s v="2&quot;"/>
    <x v="4"/>
    <n v="2022"/>
    <n v="97323"/>
    <n v="9946916.0299999993"/>
    <n v="1.1548638132295719"/>
    <n v="11487333.376280153"/>
  </r>
  <r>
    <n v="1"/>
    <s v="PLASTIC"/>
    <x v="1"/>
    <s v="020"/>
    <s v="2&quot;"/>
    <x v="4"/>
    <n v="2023"/>
    <n v="150185"/>
    <n v="22609287.079999998"/>
    <n v="1.0687792581922939"/>
    <n v="24164337.073619012"/>
  </r>
  <r>
    <n v="1"/>
    <s v="PLASTIC"/>
    <x v="1"/>
    <s v="020"/>
    <s v="2&quot;"/>
    <x v="4"/>
    <n v="2024"/>
    <n v="89569"/>
    <n v="12540952.800000001"/>
    <n v="1.0352284618067666"/>
    <n v="12982751.276735265"/>
  </r>
  <r>
    <n v="1"/>
    <s v="PLASTIC"/>
    <x v="1"/>
    <s v="020"/>
    <s v="2&quot;"/>
    <x v="4"/>
    <n v="2025"/>
    <n v="22918"/>
    <n v="2461447.9900000002"/>
    <n v="1"/>
    <n v="2461447.9900000002"/>
  </r>
  <r>
    <n v="1"/>
    <s v="PLASTIC"/>
    <x v="1"/>
    <s v="030"/>
    <s v="3&quot;"/>
    <x v="5"/>
    <n v="1967"/>
    <n v="9128"/>
    <n v="24600.21"/>
    <n v="9.7631578947368425"/>
    <n v="240175.73447368422"/>
  </r>
  <r>
    <n v="1"/>
    <s v="PLASTIC"/>
    <x v="1"/>
    <s v="030"/>
    <s v="3&quot;"/>
    <x v="5"/>
    <n v="1968"/>
    <n v="26749"/>
    <n v="61751.23"/>
    <n v="9.5128205128205128"/>
    <n v="587428.36743589747"/>
  </r>
  <r>
    <n v="1"/>
    <s v="PLASTIC"/>
    <x v="1"/>
    <s v="030"/>
    <s v="3&quot;"/>
    <x v="5"/>
    <n v="1969"/>
    <n v="64364"/>
    <n v="155888.54999999999"/>
    <n v="9.1604938271604937"/>
    <n v="1428016.0999999999"/>
  </r>
  <r>
    <n v="1"/>
    <s v="PLASTIC"/>
    <x v="1"/>
    <s v="030"/>
    <s v="3&quot;"/>
    <x v="5"/>
    <n v="1970"/>
    <n v="23623"/>
    <n v="71153.7"/>
    <n v="8.7294117647058815"/>
    <n v="621129.94588235288"/>
  </r>
  <r>
    <n v="1"/>
    <s v="PLASTIC"/>
    <x v="1"/>
    <s v="030"/>
    <s v="3&quot;"/>
    <x v="5"/>
    <n v="1971"/>
    <n v="23691"/>
    <n v="78285.820000000007"/>
    <n v="8.1538461538461533"/>
    <n v="638330.53230769234"/>
  </r>
  <r>
    <n v="1"/>
    <s v="PLASTIC"/>
    <x v="1"/>
    <s v="030"/>
    <s v="3&quot;"/>
    <x v="5"/>
    <n v="1972"/>
    <n v="20525"/>
    <n v="61650.02"/>
    <n v="7.729166666666667"/>
    <n v="476503.27958333335"/>
  </r>
  <r>
    <n v="1"/>
    <s v="PLASTIC"/>
    <x v="1"/>
    <s v="030"/>
    <s v="3&quot;"/>
    <x v="5"/>
    <n v="1973"/>
    <n v="4233"/>
    <n v="15208.14"/>
    <n v="7.42"/>
    <n v="112844.3988"/>
  </r>
  <r>
    <n v="1"/>
    <s v="PLASTIC"/>
    <x v="1"/>
    <s v="030"/>
    <s v="3&quot;"/>
    <x v="5"/>
    <n v="1974"/>
    <n v="661"/>
    <n v="8334.73"/>
    <n v="6.625"/>
    <n v="55217.58625"/>
  </r>
  <r>
    <n v="1"/>
    <s v="PLASTIC"/>
    <x v="1"/>
    <s v="030"/>
    <s v="3&quot;"/>
    <x v="5"/>
    <n v="1975"/>
    <n v="1253"/>
    <n v="14872.69"/>
    <n v="5.8425196850393704"/>
    <n v="86893.984094488202"/>
  </r>
  <r>
    <n v="1"/>
    <s v="PLASTIC"/>
    <x v="1"/>
    <s v="030"/>
    <s v="3&quot;"/>
    <x v="5"/>
    <n v="1976"/>
    <n v="2307"/>
    <n v="20915.830000000002"/>
    <n v="5.496296296296296"/>
    <n v="114959.59896296296"/>
  </r>
  <r>
    <n v="1"/>
    <s v="PLASTIC"/>
    <x v="1"/>
    <s v="030"/>
    <s v="3&quot;"/>
    <x v="5"/>
    <n v="1977"/>
    <n v="6298"/>
    <n v="95505.16"/>
    <n v="5.1527777777777777"/>
    <n v="492116.86611111113"/>
  </r>
  <r>
    <n v="1"/>
    <s v="PLASTIC"/>
    <x v="1"/>
    <s v="030"/>
    <s v="3&quot;"/>
    <x v="5"/>
    <n v="1978"/>
    <n v="6048"/>
    <n v="89464.24"/>
    <n v="4.7870967741935484"/>
    <n v="428273.97470967745"/>
  </r>
  <r>
    <n v="1"/>
    <s v="PLASTIC"/>
    <x v="1"/>
    <s v="030"/>
    <s v="3&quot;"/>
    <x v="5"/>
    <n v="1979"/>
    <n v="15794"/>
    <n v="181141.39"/>
    <n v="4.390532544378698"/>
    <n v="795307.16792899405"/>
  </r>
  <r>
    <n v="1"/>
    <s v="PLASTIC"/>
    <x v="1"/>
    <s v="030"/>
    <s v="3&quot;"/>
    <x v="5"/>
    <n v="1980"/>
    <n v="23964"/>
    <n v="289926.71000000002"/>
    <n v="3.9679144385026737"/>
    <n v="1150404.3787165775"/>
  </r>
  <r>
    <n v="1"/>
    <s v="PLASTIC"/>
    <x v="1"/>
    <s v="030"/>
    <s v="3&quot;"/>
    <x v="5"/>
    <n v="1981"/>
    <n v="21118"/>
    <n v="327366.55"/>
    <n v="3.6195121951219513"/>
    <n v="1184907.22"/>
  </r>
  <r>
    <n v="1"/>
    <s v="PLASTIC"/>
    <x v="1"/>
    <s v="030"/>
    <s v="3&quot;"/>
    <x v="5"/>
    <n v="1982"/>
    <n v="13064"/>
    <n v="253930.58"/>
    <n v="3.4193548387096775"/>
    <n v="868278.75741935486"/>
  </r>
  <r>
    <n v="1"/>
    <s v="PLASTIC"/>
    <x v="1"/>
    <s v="030"/>
    <s v="3&quot;"/>
    <x v="5"/>
    <n v="1983"/>
    <n v="17440"/>
    <n v="266841.86"/>
    <n v="3.2977777777777777"/>
    <n v="879985.15608888888"/>
  </r>
  <r>
    <n v="1"/>
    <s v="PLASTIC"/>
    <x v="1"/>
    <s v="030"/>
    <s v="3&quot;"/>
    <x v="5"/>
    <n v="1984"/>
    <n v="32022"/>
    <n v="484902.91"/>
    <n v="3.2401746724890828"/>
    <n v="1571170.1275982531"/>
  </r>
  <r>
    <n v="1"/>
    <s v="PLASTIC"/>
    <x v="1"/>
    <s v="030"/>
    <s v="3&quot;"/>
    <x v="5"/>
    <n v="1985"/>
    <n v="24414"/>
    <n v="367363.37"/>
    <n v="3.2260869565217392"/>
    <n v="1185146.1762608695"/>
  </r>
  <r>
    <n v="1"/>
    <s v="PLASTIC"/>
    <x v="1"/>
    <s v="030"/>
    <s v="3&quot;"/>
    <x v="5"/>
    <n v="1986"/>
    <n v="27518"/>
    <n v="345582.69"/>
    <n v="3.1982758620689653"/>
    <n v="1105268.7757758619"/>
  </r>
  <r>
    <n v="1"/>
    <s v="PLASTIC"/>
    <x v="1"/>
    <s v="030"/>
    <s v="3&quot;"/>
    <x v="5"/>
    <n v="1987"/>
    <n v="54387"/>
    <n v="620180.79"/>
    <n v="3.130801687763713"/>
    <n v="1941663.064050633"/>
  </r>
  <r>
    <n v="1"/>
    <s v="PLASTIC"/>
    <x v="1"/>
    <s v="030"/>
    <s v="3&quot;"/>
    <x v="5"/>
    <n v="1988"/>
    <n v="48942"/>
    <n v="600557.73"/>
    <n v="2.9769307923771313"/>
    <n v="1787818.7990371112"/>
  </r>
  <r>
    <n v="1"/>
    <s v="PLASTIC"/>
    <x v="1"/>
    <s v="030"/>
    <s v="3&quot;"/>
    <x v="5"/>
    <n v="1989"/>
    <n v="31484"/>
    <n v="401120.48"/>
    <n v="2.7790262172284645"/>
    <n v="1114724.330187266"/>
  </r>
  <r>
    <n v="1"/>
    <s v="PLASTIC"/>
    <x v="1"/>
    <s v="030"/>
    <s v="3&quot;"/>
    <x v="5"/>
    <n v="1990"/>
    <n v="27261"/>
    <n v="388181.02"/>
    <n v="2.7080291970802919"/>
    <n v="1051205.5359124087"/>
  </r>
  <r>
    <n v="1"/>
    <s v="PLASTIC"/>
    <x v="1"/>
    <s v="030"/>
    <s v="3&quot;"/>
    <x v="5"/>
    <n v="1991"/>
    <n v="12847"/>
    <n v="173817.62"/>
    <n v="2.6594982078853047"/>
    <n v="462267.64888888889"/>
  </r>
  <r>
    <n v="1"/>
    <s v="PLASTIC"/>
    <x v="1"/>
    <s v="030"/>
    <s v="3&quot;"/>
    <x v="5"/>
    <n v="1992"/>
    <n v="22556"/>
    <n v="324514.03000000003"/>
    <n v="2.6452762923351161"/>
    <n v="858429.27008912666"/>
  </r>
  <r>
    <n v="1"/>
    <s v="PLASTIC"/>
    <x v="1"/>
    <s v="030"/>
    <s v="3&quot;"/>
    <x v="5"/>
    <n v="1993"/>
    <n v="32036"/>
    <n v="594771.54"/>
    <n v="2.5831157528285464"/>
    <n v="1536363.734308094"/>
  </r>
  <r>
    <n v="1"/>
    <s v="PLASTIC"/>
    <x v="1"/>
    <s v="030"/>
    <s v="3&quot;"/>
    <x v="5"/>
    <n v="1994"/>
    <n v="48436"/>
    <n v="667951.74"/>
    <n v="2.5367521367521366"/>
    <n v="1694428.0036923075"/>
  </r>
  <r>
    <n v="1"/>
    <s v="PLASTIC"/>
    <x v="1"/>
    <s v="030"/>
    <s v="3&quot;"/>
    <x v="5"/>
    <n v="1995"/>
    <n v="38305"/>
    <n v="709717.68"/>
    <n v="2.4920235096557515"/>
    <n v="1768633.1437783376"/>
  </r>
  <r>
    <n v="1"/>
    <s v="PLASTIC"/>
    <x v="1"/>
    <s v="030"/>
    <s v="3&quot;"/>
    <x v="5"/>
    <n v="1996"/>
    <n v="20440"/>
    <n v="330243.31"/>
    <n v="2.4427983539094651"/>
    <n v="806717.81405761314"/>
  </r>
  <r>
    <n v="1"/>
    <s v="PLASTIC"/>
    <x v="1"/>
    <s v="030"/>
    <s v="3&quot;"/>
    <x v="5"/>
    <n v="1997"/>
    <n v="10781"/>
    <n v="130370.4"/>
    <n v="2.3954802259887007"/>
    <n v="312299.71525423729"/>
  </r>
  <r>
    <n v="1"/>
    <s v="PLASTIC"/>
    <x v="1"/>
    <s v="030"/>
    <s v="3&quot;"/>
    <x v="5"/>
    <n v="1998"/>
    <n v="10188"/>
    <n v="125010.07"/>
    <n v="2.3425414364640882"/>
    <n v="292841.26895027625"/>
  </r>
  <r>
    <n v="1"/>
    <s v="PLASTIC"/>
    <x v="1"/>
    <s v="030"/>
    <s v="3&quot;"/>
    <x v="5"/>
    <n v="1999"/>
    <n v="1511"/>
    <n v="27762.54"/>
    <n v="2.3007751937984495"/>
    <n v="63875.363348837207"/>
  </r>
  <r>
    <n v="1"/>
    <s v="PLASTIC"/>
    <x v="1"/>
    <s v="030"/>
    <s v="3&quot;"/>
    <x v="5"/>
    <n v="2000"/>
    <n v="1966"/>
    <n v="47562.87"/>
    <n v="2.2570342205323195"/>
    <n v="107351.02521673005"/>
  </r>
  <r>
    <n v="1"/>
    <s v="PLASTIC"/>
    <x v="1"/>
    <s v="030"/>
    <s v="3&quot;"/>
    <x v="5"/>
    <n v="2001"/>
    <n v="191"/>
    <n v="25708.35"/>
    <n v="2.2050520059435366"/>
    <n v="56688.248736998517"/>
  </r>
  <r>
    <n v="1"/>
    <s v="PLASTIC"/>
    <x v="1"/>
    <s v="030"/>
    <s v="3&quot;"/>
    <x v="5"/>
    <n v="2002"/>
    <n v="243"/>
    <n v="22439.05"/>
    <n v="2.1569767441860463"/>
    <n v="48400.509011627903"/>
  </r>
  <r>
    <n v="1"/>
    <s v="PLASTIC"/>
    <x v="1"/>
    <s v="030"/>
    <s v="3&quot;"/>
    <x v="5"/>
    <n v="2003"/>
    <n v="1463"/>
    <n v="57811.23"/>
    <n v="2.1275985663082437"/>
    <n v="122999.09006451613"/>
  </r>
  <r>
    <n v="1"/>
    <s v="PLASTIC"/>
    <x v="1"/>
    <s v="030"/>
    <s v="3&quot;"/>
    <x v="5"/>
    <n v="2004"/>
    <n v="10551"/>
    <n v="43172.05"/>
    <n v="2.0412654745529575"/>
    <n v="88125.615130674021"/>
  </r>
  <r>
    <n v="1"/>
    <s v="PLASTIC"/>
    <x v="1"/>
    <s v="030"/>
    <s v="3&quot;"/>
    <x v="5"/>
    <n v="2005"/>
    <n v="2530"/>
    <n v="80125.36"/>
    <n v="1.9235255994815295"/>
    <n v="154123.18112767336"/>
  </r>
  <r>
    <n v="1"/>
    <s v="PLASTIC"/>
    <x v="1"/>
    <s v="030"/>
    <s v="3&quot;"/>
    <x v="5"/>
    <n v="2006"/>
    <n v="1564"/>
    <n v="79128.899999999994"/>
    <n v="1.8186274509803921"/>
    <n v="143905.98970588233"/>
  </r>
  <r>
    <n v="1"/>
    <s v="PLASTIC"/>
    <x v="1"/>
    <s v="030"/>
    <s v="3&quot;"/>
    <x v="5"/>
    <n v="2007"/>
    <n v="1986"/>
    <n v="45511.64"/>
    <n v="1.7175549753023149"/>
    <n v="78168.743716167854"/>
  </r>
  <r>
    <n v="1"/>
    <s v="PLASTIC"/>
    <x v="1"/>
    <s v="030"/>
    <s v="3&quot;"/>
    <x v="5"/>
    <n v="2008"/>
    <n v="10967"/>
    <n v="287212.06"/>
    <n v="1.6544035674470456"/>
    <n v="475164.6566778149"/>
  </r>
  <r>
    <n v="1"/>
    <s v="PLASTIC"/>
    <x v="1"/>
    <s v="030"/>
    <s v="3&quot;"/>
    <x v="5"/>
    <n v="2009"/>
    <n v="878"/>
    <n v="21068.75"/>
    <n v="1.5897161221210498"/>
    <n v="33493.331547937873"/>
  </r>
  <r>
    <n v="1"/>
    <s v="PLASTIC"/>
    <x v="1"/>
    <s v="030"/>
    <s v="3&quot;"/>
    <x v="5"/>
    <n v="2010"/>
    <n v="506"/>
    <n v="48503"/>
    <n v="1.6343612334801763"/>
    <n v="79271.422907488988"/>
  </r>
  <r>
    <n v="1"/>
    <s v="PLASTIC"/>
    <x v="1"/>
    <s v="030"/>
    <s v="3&quot;"/>
    <x v="5"/>
    <n v="2011"/>
    <n v="94"/>
    <n v="8122.38"/>
    <n v="1.5914209115281501"/>
    <n v="12926.125383378016"/>
  </r>
  <r>
    <n v="1"/>
    <s v="PLASTIC"/>
    <x v="1"/>
    <s v="030"/>
    <s v="3&quot;"/>
    <x v="5"/>
    <n v="2012"/>
    <n v="53"/>
    <n v="13131.46"/>
    <n v="1.525179856115108"/>
    <n v="20027.838273381294"/>
  </r>
  <r>
    <n v="1"/>
    <s v="PLASTIC"/>
    <x v="1"/>
    <s v="030"/>
    <s v="3&quot;"/>
    <x v="5"/>
    <n v="2013"/>
    <n v="87"/>
    <n v="52461.3"/>
    <n v="1.5228322216521293"/>
    <n v="79889.758029758857"/>
  </r>
  <r>
    <n v="1"/>
    <s v="PLASTIC"/>
    <x v="1"/>
    <s v="030"/>
    <s v="3&quot;"/>
    <x v="5"/>
    <n v="2014"/>
    <n v="160"/>
    <n v="49853.17"/>
    <n v="1.5197132616487454"/>
    <n v="75762.523584229377"/>
  </r>
  <r>
    <n v="1"/>
    <s v="PLASTIC"/>
    <x v="1"/>
    <s v="030"/>
    <s v="3&quot;"/>
    <x v="5"/>
    <n v="2015"/>
    <n v="309"/>
    <n v="79841.59"/>
    <n v="1.5081300813008129"/>
    <n v="120411.50361788616"/>
  </r>
  <r>
    <n v="1"/>
    <s v="PLASTIC"/>
    <x v="1"/>
    <s v="030"/>
    <s v="3&quot;"/>
    <x v="5"/>
    <n v="2016"/>
    <n v="100"/>
    <n v="16303.51"/>
    <n v="1.4907081868407834"/>
    <n v="24303.775831240582"/>
  </r>
  <r>
    <n v="1"/>
    <s v="PLASTIC"/>
    <x v="1"/>
    <s v="030"/>
    <s v="3&quot;"/>
    <x v="5"/>
    <n v="2017"/>
    <n v="175"/>
    <n v="4230.83"/>
    <n v="1.4649555774925962"/>
    <n v="6197.9780059230006"/>
  </r>
  <r>
    <n v="1"/>
    <s v="PLASTIC"/>
    <x v="1"/>
    <s v="030"/>
    <s v="3&quot;"/>
    <x v="5"/>
    <n v="2018"/>
    <n v="622"/>
    <n v="192011.25"/>
    <n v="1.4393792434529582"/>
    <n v="276377.00775945681"/>
  </r>
  <r>
    <n v="1"/>
    <s v="PLASTIC"/>
    <x v="1"/>
    <s v="030"/>
    <s v="3&quot;"/>
    <x v="5"/>
    <n v="2019"/>
    <n v="499"/>
    <n v="265708.79999999999"/>
    <n v="1.3779015784586814"/>
    <n v="366120.57493036205"/>
  </r>
  <r>
    <n v="1"/>
    <s v="PLASTIC"/>
    <x v="1"/>
    <s v="030"/>
    <s v="3&quot;"/>
    <x v="5"/>
    <n v="2020"/>
    <n v="227"/>
    <n v="122572.84"/>
    <n v="1.3138556883576804"/>
    <n v="161043.02307215583"/>
  </r>
  <r>
    <n v="1"/>
    <s v="PLASTIC"/>
    <x v="1"/>
    <s v="030"/>
    <s v="3&quot;"/>
    <x v="5"/>
    <n v="2021"/>
    <n v="92"/>
    <n v="40314.29"/>
    <n v="1.2475830180748213"/>
    <n v="50295.423589743586"/>
  </r>
  <r>
    <n v="1"/>
    <s v="PLASTIC"/>
    <x v="1"/>
    <s v="030"/>
    <s v="3&quot;"/>
    <x v="5"/>
    <n v="2022"/>
    <n v="224"/>
    <n v="155813.81"/>
    <n v="1.1548638132295719"/>
    <n v="179943.730770428"/>
  </r>
  <r>
    <n v="1"/>
    <s v="PLASTIC"/>
    <x v="1"/>
    <s v="030"/>
    <s v="3&quot;"/>
    <x v="5"/>
    <n v="2023"/>
    <n v="428"/>
    <n v="171459.74"/>
    <n v="1.0687792581922939"/>
    <n v="183252.61372704359"/>
  </r>
  <r>
    <n v="1"/>
    <s v="PLASTIC"/>
    <x v="1"/>
    <s v="030"/>
    <s v="3&quot;"/>
    <x v="5"/>
    <n v="2024"/>
    <n v="178"/>
    <n v="291078.90000000002"/>
    <n v="1.0352284618067666"/>
    <n v="301333.16191140568"/>
  </r>
  <r>
    <n v="1"/>
    <s v="PLASTIC"/>
    <x v="1"/>
    <s v="030"/>
    <s v="3&quot;"/>
    <x v="5"/>
    <n v="2025"/>
    <n v="13"/>
    <n v="58993.88"/>
    <n v="1"/>
    <n v="58993.88"/>
  </r>
  <r>
    <n v="1"/>
    <s v="PLASTIC"/>
    <x v="1"/>
    <s v="040"/>
    <s v="4&quot;"/>
    <x v="6"/>
    <n v="1967"/>
    <n v="6541"/>
    <n v="18252.310000000001"/>
    <n v="9.7631578947368425"/>
    <n v="178200.18447368423"/>
  </r>
  <r>
    <n v="1"/>
    <s v="PLASTIC"/>
    <x v="1"/>
    <s v="040"/>
    <s v="4&quot;"/>
    <x v="6"/>
    <n v="1968"/>
    <n v="19230"/>
    <n v="73132.72"/>
    <n v="9.5128205128205128"/>
    <n v="695698.43897435896"/>
  </r>
  <r>
    <n v="1"/>
    <s v="PLASTIC"/>
    <x v="1"/>
    <s v="040"/>
    <s v="4&quot;"/>
    <x v="6"/>
    <n v="1969"/>
    <n v="56547"/>
    <n v="194670.14"/>
    <n v="9.1604938271604937"/>
    <n v="1783274.6158024692"/>
  </r>
  <r>
    <n v="1"/>
    <s v="PLASTIC"/>
    <x v="1"/>
    <s v="040"/>
    <s v="4&quot;"/>
    <x v="6"/>
    <n v="1970"/>
    <n v="26085"/>
    <n v="101494.18"/>
    <n v="8.7294117647058815"/>
    <n v="885984.48894117633"/>
  </r>
  <r>
    <n v="1"/>
    <s v="PLASTIC"/>
    <x v="1"/>
    <s v="040"/>
    <s v="4&quot;"/>
    <x v="6"/>
    <n v="1971"/>
    <n v="55995"/>
    <n v="247643.16"/>
    <n v="8.1538461538461533"/>
    <n v="2019244.2276923077"/>
  </r>
  <r>
    <n v="1"/>
    <s v="PLASTIC"/>
    <x v="1"/>
    <s v="040"/>
    <s v="4&quot;"/>
    <x v="6"/>
    <n v="1972"/>
    <n v="36650"/>
    <n v="128780.32"/>
    <n v="7.729166666666667"/>
    <n v="995364.55666666676"/>
  </r>
  <r>
    <n v="1"/>
    <s v="PLASTIC"/>
    <x v="1"/>
    <s v="040"/>
    <s v="4&quot;"/>
    <x v="6"/>
    <n v="1973"/>
    <n v="16833"/>
    <n v="108895.69"/>
    <n v="7.42"/>
    <n v="808006.01980000001"/>
  </r>
  <r>
    <n v="1"/>
    <s v="PLASTIC"/>
    <x v="1"/>
    <s v="040"/>
    <s v="4&quot;"/>
    <x v="6"/>
    <n v="1974"/>
    <n v="6445"/>
    <n v="83649.84"/>
    <n v="6.625"/>
    <n v="554180.18999999994"/>
  </r>
  <r>
    <n v="1"/>
    <s v="PLASTIC"/>
    <x v="1"/>
    <s v="040"/>
    <s v="4&quot;"/>
    <x v="6"/>
    <n v="1975"/>
    <n v="6382"/>
    <n v="93854.84"/>
    <n v="5.8425196850393704"/>
    <n v="548348.75023622042"/>
  </r>
  <r>
    <n v="1"/>
    <s v="PLASTIC"/>
    <x v="1"/>
    <s v="040"/>
    <s v="4&quot;"/>
    <x v="6"/>
    <n v="1976"/>
    <n v="9032"/>
    <n v="148916.62"/>
    <n v="5.496296296296296"/>
    <n v="818489.8669629629"/>
  </r>
  <r>
    <n v="1"/>
    <s v="PLASTIC"/>
    <x v="1"/>
    <s v="040"/>
    <s v="4&quot;"/>
    <x v="6"/>
    <n v="1977"/>
    <n v="7433"/>
    <n v="96050.08"/>
    <n v="5.1527777777777777"/>
    <n v="494924.71777777775"/>
  </r>
  <r>
    <n v="1"/>
    <s v="PLASTIC"/>
    <x v="1"/>
    <s v="040"/>
    <s v="4&quot;"/>
    <x v="6"/>
    <n v="1978"/>
    <n v="16364"/>
    <n v="299265.3"/>
    <n v="4.7870967741935484"/>
    <n v="1432611.9522580644"/>
  </r>
  <r>
    <n v="1"/>
    <s v="PLASTIC"/>
    <x v="1"/>
    <s v="040"/>
    <s v="4&quot;"/>
    <x v="6"/>
    <n v="1979"/>
    <n v="45097"/>
    <n v="604124.98"/>
    <n v="4.390532544378698"/>
    <n v="2652430.3855621298"/>
  </r>
  <r>
    <n v="1"/>
    <s v="PLASTIC"/>
    <x v="1"/>
    <s v="040"/>
    <s v="4&quot;"/>
    <x v="6"/>
    <n v="1980"/>
    <n v="39696"/>
    <n v="530298.52"/>
    <n v="3.9679144385026737"/>
    <n v="2104179.1542245988"/>
  </r>
  <r>
    <n v="1"/>
    <s v="PLASTIC"/>
    <x v="1"/>
    <s v="040"/>
    <s v="4&quot;"/>
    <x v="6"/>
    <n v="1981"/>
    <n v="35811"/>
    <n v="539596.64"/>
    <n v="3.6195121951219513"/>
    <n v="1953076.6189268294"/>
  </r>
  <r>
    <n v="1"/>
    <s v="PLASTIC"/>
    <x v="1"/>
    <s v="040"/>
    <s v="4&quot;"/>
    <x v="6"/>
    <n v="1982"/>
    <n v="31094"/>
    <n v="587437.21"/>
    <n v="3.4193548387096775"/>
    <n v="2008656.2664516128"/>
  </r>
  <r>
    <n v="1"/>
    <s v="PLASTIC"/>
    <x v="1"/>
    <s v="040"/>
    <s v="4&quot;"/>
    <x v="6"/>
    <n v="1983"/>
    <n v="13069"/>
    <n v="178130.29"/>
    <n v="3.2977777777777777"/>
    <n v="587434.11191111116"/>
  </r>
  <r>
    <n v="1"/>
    <s v="PLASTIC"/>
    <x v="1"/>
    <s v="040"/>
    <s v="4&quot;"/>
    <x v="6"/>
    <n v="1984"/>
    <n v="24766"/>
    <n v="462265.51"/>
    <n v="3.2401746724890828"/>
    <n v="1497820.9974672489"/>
  </r>
  <r>
    <n v="1"/>
    <s v="PLASTIC"/>
    <x v="1"/>
    <s v="040"/>
    <s v="4&quot;"/>
    <x v="6"/>
    <n v="1985"/>
    <n v="30817"/>
    <n v="497208.31"/>
    <n v="3.2260869565217392"/>
    <n v="1604037.2435652174"/>
  </r>
  <r>
    <n v="1"/>
    <s v="PLASTIC"/>
    <x v="1"/>
    <s v="040"/>
    <s v="4&quot;"/>
    <x v="6"/>
    <n v="1986"/>
    <n v="35611"/>
    <n v="556241.46"/>
    <n v="3.1982758620689653"/>
    <n v="1779013.6349999998"/>
  </r>
  <r>
    <n v="1"/>
    <s v="PLASTIC"/>
    <x v="1"/>
    <s v="040"/>
    <s v="4&quot;"/>
    <x v="6"/>
    <n v="1987"/>
    <n v="69069"/>
    <n v="961597.68"/>
    <n v="3.130801687763713"/>
    <n v="3010571.6394936708"/>
  </r>
  <r>
    <n v="1"/>
    <s v="PLASTIC"/>
    <x v="1"/>
    <s v="040"/>
    <s v="4&quot;"/>
    <x v="6"/>
    <n v="1988"/>
    <n v="56299"/>
    <n v="839630.52"/>
    <n v="2.9769307923771313"/>
    <n v="2499521.949207623"/>
  </r>
  <r>
    <n v="1"/>
    <s v="PLASTIC"/>
    <x v="1"/>
    <s v="040"/>
    <s v="4&quot;"/>
    <x v="6"/>
    <n v="1989"/>
    <n v="47580"/>
    <n v="783465.1"/>
    <n v="2.7790262172284645"/>
    <n v="2177270.0531835207"/>
  </r>
  <r>
    <n v="1"/>
    <s v="PLASTIC"/>
    <x v="1"/>
    <s v="040"/>
    <s v="4&quot;"/>
    <x v="6"/>
    <n v="1990"/>
    <n v="45255"/>
    <n v="613313.73"/>
    <n v="2.7080291970802919"/>
    <n v="1660871.4878102189"/>
  </r>
  <r>
    <n v="1"/>
    <s v="PLASTIC"/>
    <x v="1"/>
    <s v="040"/>
    <s v="4&quot;"/>
    <x v="6"/>
    <n v="1991"/>
    <n v="27062"/>
    <n v="410734.63"/>
    <n v="2.6594982078853047"/>
    <n v="1092348.0124014337"/>
  </r>
  <r>
    <n v="1"/>
    <s v="PLASTIC"/>
    <x v="1"/>
    <s v="040"/>
    <s v="4&quot;"/>
    <x v="6"/>
    <n v="1992"/>
    <n v="23221"/>
    <n v="499654.42"/>
    <n v="2.6452762923351161"/>
    <n v="1321723.9915864528"/>
  </r>
  <r>
    <n v="1"/>
    <s v="PLASTIC"/>
    <x v="1"/>
    <s v="040"/>
    <s v="4&quot;"/>
    <x v="6"/>
    <n v="1993"/>
    <n v="36843"/>
    <n v="574868.14"/>
    <n v="2.5831157528285464"/>
    <n v="1484950.9482332463"/>
  </r>
  <r>
    <n v="1"/>
    <s v="PLASTIC"/>
    <x v="1"/>
    <s v="040"/>
    <s v="4&quot;"/>
    <x v="6"/>
    <n v="1994"/>
    <n v="63425"/>
    <n v="1218736.95"/>
    <n v="2.5367521367521366"/>
    <n v="3091633.5620512818"/>
  </r>
  <r>
    <n v="1"/>
    <s v="PLASTIC"/>
    <x v="1"/>
    <s v="040"/>
    <s v="4&quot;"/>
    <x v="6"/>
    <n v="1995"/>
    <n v="43856"/>
    <n v="741224.57"/>
    <n v="2.4920235096557515"/>
    <n v="1847149.054374475"/>
  </r>
  <r>
    <n v="1"/>
    <s v="PLASTIC"/>
    <x v="1"/>
    <s v="040"/>
    <s v="4&quot;"/>
    <x v="6"/>
    <n v="1996"/>
    <n v="41108"/>
    <n v="608003.80000000005"/>
    <n v="2.4427983539094651"/>
    <n v="1485230.6818106996"/>
  </r>
  <r>
    <n v="1"/>
    <s v="PLASTIC"/>
    <x v="1"/>
    <s v="040"/>
    <s v="4&quot;"/>
    <x v="6"/>
    <n v="1997"/>
    <n v="76236"/>
    <n v="1056065.7"/>
    <n v="2.3954802259887007"/>
    <n v="2529784.5016949154"/>
  </r>
  <r>
    <n v="1"/>
    <s v="PLASTIC"/>
    <x v="1"/>
    <s v="040"/>
    <s v="4&quot;"/>
    <x v="6"/>
    <n v="1998"/>
    <n v="61512"/>
    <n v="1118731.3400000001"/>
    <n v="2.3425414364640882"/>
    <n v="2620674.5202209945"/>
  </r>
  <r>
    <n v="1"/>
    <s v="PLASTIC"/>
    <x v="1"/>
    <s v="040"/>
    <s v="4&quot;"/>
    <x v="6"/>
    <n v="1999"/>
    <n v="51196"/>
    <n v="811339.2"/>
    <n v="2.3007751937984495"/>
    <n v="1866709.1051162789"/>
  </r>
  <r>
    <n v="1"/>
    <s v="PLASTIC"/>
    <x v="1"/>
    <s v="040"/>
    <s v="4&quot;"/>
    <x v="6"/>
    <n v="2000"/>
    <n v="33636"/>
    <n v="686290.42"/>
    <n v="2.2570342205323195"/>
    <n v="1548980.9631634983"/>
  </r>
  <r>
    <n v="1"/>
    <s v="PLASTIC"/>
    <x v="1"/>
    <s v="040"/>
    <s v="4&quot;"/>
    <x v="6"/>
    <n v="2001"/>
    <n v="31131"/>
    <n v="725160.88"/>
    <n v="2.2050520059435366"/>
    <n v="1599017.4530757803"/>
  </r>
  <r>
    <n v="1"/>
    <s v="PLASTIC"/>
    <x v="1"/>
    <s v="040"/>
    <s v="4&quot;"/>
    <x v="6"/>
    <n v="2002"/>
    <n v="17399"/>
    <n v="497603.89"/>
    <n v="2.1569767441860463"/>
    <n v="1073320.0185465117"/>
  </r>
  <r>
    <n v="1"/>
    <s v="PLASTIC"/>
    <x v="1"/>
    <s v="040"/>
    <s v="4&quot;"/>
    <x v="6"/>
    <n v="2003"/>
    <n v="21132"/>
    <n v="480719.96"/>
    <n v="2.1275985663082437"/>
    <n v="1022779.0976917563"/>
  </r>
  <r>
    <n v="1"/>
    <s v="PLASTIC"/>
    <x v="1"/>
    <s v="040"/>
    <s v="4&quot;"/>
    <x v="6"/>
    <n v="2004"/>
    <n v="37929"/>
    <n v="653976.31000000006"/>
    <n v="2.0412654745529575"/>
    <n v="1334939.2627785422"/>
  </r>
  <r>
    <n v="1"/>
    <s v="PLASTIC"/>
    <x v="1"/>
    <s v="040"/>
    <s v="4&quot;"/>
    <x v="6"/>
    <n v="2005"/>
    <n v="33544"/>
    <n v="760656.67"/>
    <n v="1.9235255994815295"/>
    <n v="1463142.577161374"/>
  </r>
  <r>
    <n v="1"/>
    <s v="PLASTIC"/>
    <x v="1"/>
    <s v="040"/>
    <s v="4&quot;"/>
    <x v="6"/>
    <n v="2006"/>
    <n v="19586"/>
    <n v="421678.25"/>
    <n v="1.8186274509803921"/>
    <n v="766875.64093137253"/>
  </r>
  <r>
    <n v="1"/>
    <s v="PLASTIC"/>
    <x v="1"/>
    <s v="040"/>
    <s v="4&quot;"/>
    <x v="6"/>
    <n v="2007"/>
    <n v="47783"/>
    <n v="1065664.54"/>
    <n v="1.7175549753023149"/>
    <n v="1830337.4326802529"/>
  </r>
  <r>
    <n v="1"/>
    <s v="PLASTIC"/>
    <x v="1"/>
    <s v="040"/>
    <s v="4&quot;"/>
    <x v="6"/>
    <n v="2008"/>
    <n v="32467"/>
    <n v="1125476.01"/>
    <n v="1.6544035674470456"/>
    <n v="1861991.5260200668"/>
  </r>
  <r>
    <n v="1"/>
    <s v="PLASTIC"/>
    <x v="1"/>
    <s v="040"/>
    <s v="4&quot;"/>
    <x v="6"/>
    <n v="2009"/>
    <n v="35060"/>
    <n v="1538023.04"/>
    <n v="1.5897161221210498"/>
    <n v="2445020.0228816285"/>
  </r>
  <r>
    <n v="1"/>
    <s v="PLASTIC"/>
    <x v="1"/>
    <s v="040"/>
    <s v="4&quot;"/>
    <x v="6"/>
    <n v="2010"/>
    <n v="9113"/>
    <n v="569412.89"/>
    <n v="1.6343612334801763"/>
    <n v="930626.35325991199"/>
  </r>
  <r>
    <n v="1"/>
    <s v="PLASTIC"/>
    <x v="1"/>
    <s v="040"/>
    <s v="4&quot;"/>
    <x v="6"/>
    <n v="2011"/>
    <n v="28119"/>
    <n v="1720298.67"/>
    <n v="1.5914209115281501"/>
    <n v="2737719.2775120642"/>
  </r>
  <r>
    <n v="1"/>
    <s v="PLASTIC"/>
    <x v="1"/>
    <s v="040"/>
    <s v="4&quot;"/>
    <x v="6"/>
    <n v="2012"/>
    <n v="30087"/>
    <n v="3125938.04"/>
    <n v="1.525179856115108"/>
    <n v="4767617.7300719423"/>
  </r>
  <r>
    <n v="1"/>
    <s v="PLASTIC"/>
    <x v="1"/>
    <s v="040"/>
    <s v="4&quot;"/>
    <x v="6"/>
    <n v="2013"/>
    <n v="34567"/>
    <n v="3309419.15"/>
    <n v="1.5228322216521293"/>
    <n v="5039690.1165726008"/>
  </r>
  <r>
    <n v="1"/>
    <s v="PLASTIC"/>
    <x v="1"/>
    <s v="040"/>
    <s v="4&quot;"/>
    <x v="6"/>
    <n v="2014"/>
    <n v="42401"/>
    <n v="4166915.38"/>
    <n v="1.5197132616487454"/>
    <n v="6332516.5631541209"/>
  </r>
  <r>
    <n v="1"/>
    <s v="PLASTIC"/>
    <x v="1"/>
    <s v="040"/>
    <s v="4&quot;"/>
    <x v="6"/>
    <n v="2015"/>
    <n v="24894"/>
    <n v="2651164.35"/>
    <n v="1.5081300813008129"/>
    <n v="3998300.7067073169"/>
  </r>
  <r>
    <n v="1"/>
    <s v="PLASTIC"/>
    <x v="1"/>
    <s v="040"/>
    <s v="4&quot;"/>
    <x v="6"/>
    <n v="2016"/>
    <n v="51480"/>
    <n v="7969722.2300000004"/>
    <n v="1.4907081868407834"/>
    <n v="11880530.175107986"/>
  </r>
  <r>
    <n v="1"/>
    <s v="PLASTIC"/>
    <x v="1"/>
    <s v="040"/>
    <s v="4&quot;"/>
    <x v="6"/>
    <n v="2017"/>
    <n v="23930"/>
    <n v="3138837.5"/>
    <n v="1.4649555774925962"/>
    <n v="4598257.5024679173"/>
  </r>
  <r>
    <n v="1"/>
    <s v="PLASTIC"/>
    <x v="1"/>
    <s v="040"/>
    <s v="4&quot;"/>
    <x v="6"/>
    <n v="2018"/>
    <n v="34655"/>
    <n v="4887887.71"/>
    <n v="1.4393792434529582"/>
    <n v="7035524.1141028125"/>
  </r>
  <r>
    <n v="1"/>
    <s v="PLASTIC"/>
    <x v="1"/>
    <s v="040"/>
    <s v="4&quot;"/>
    <x v="6"/>
    <n v="2019"/>
    <n v="46859"/>
    <n v="6437539.0499999998"/>
    <n v="1.3779015784586814"/>
    <n v="8870295.2183844"/>
  </r>
  <r>
    <n v="1"/>
    <s v="PLASTIC"/>
    <x v="1"/>
    <s v="040"/>
    <s v="4&quot;"/>
    <x v="6"/>
    <n v="2020"/>
    <n v="38542"/>
    <n v="7400160.5499999998"/>
    <n v="1.3138556883576804"/>
    <n v="9722743.0333776008"/>
  </r>
  <r>
    <n v="1"/>
    <s v="PLASTIC"/>
    <x v="1"/>
    <s v="040"/>
    <s v="4&quot;"/>
    <x v="6"/>
    <n v="2021"/>
    <n v="55906"/>
    <n v="14777543.32"/>
    <n v="1.2475830180748213"/>
    <n v="18436212.094897017"/>
  </r>
  <r>
    <n v="1"/>
    <s v="PLASTIC"/>
    <x v="1"/>
    <s v="040"/>
    <s v="4&quot;"/>
    <x v="6"/>
    <n v="2022"/>
    <n v="30133"/>
    <n v="8662709.7100000009"/>
    <n v="1.1548638132295719"/>
    <n v="10004249.96859144"/>
  </r>
  <r>
    <n v="1"/>
    <s v="PLASTIC"/>
    <x v="1"/>
    <s v="040"/>
    <s v="4&quot;"/>
    <x v="6"/>
    <n v="2023"/>
    <n v="39815"/>
    <n v="10016772.66"/>
    <n v="1.0687792581922939"/>
    <n v="10705718.853035651"/>
  </r>
  <r>
    <n v="1"/>
    <s v="PLASTIC"/>
    <x v="1"/>
    <s v="040"/>
    <s v="4&quot;"/>
    <x v="6"/>
    <n v="2024"/>
    <n v="38042"/>
    <n v="8222967.5199999996"/>
    <n v="1.0352284618067666"/>
    <n v="8512650.0172166023"/>
  </r>
  <r>
    <n v="1"/>
    <s v="PLASTIC"/>
    <x v="1"/>
    <s v="040"/>
    <s v="4&quot;"/>
    <x v="6"/>
    <n v="2025"/>
    <n v="4262"/>
    <n v="694620.56"/>
    <n v="1"/>
    <n v="694620.56"/>
  </r>
  <r>
    <n v="1"/>
    <s v="PLASTIC"/>
    <x v="1"/>
    <s v="060"/>
    <s v="6&quot;"/>
    <x v="8"/>
    <n v="1977"/>
    <n v="485"/>
    <n v="8428.43"/>
    <n v="5.1527777777777777"/>
    <n v="43429.826805555553"/>
  </r>
  <r>
    <n v="1"/>
    <s v="PLASTIC"/>
    <x v="1"/>
    <s v="060"/>
    <s v="6&quot;"/>
    <x v="8"/>
    <n v="1978"/>
    <n v="2873"/>
    <n v="64134.44"/>
    <n v="4.7870967741935484"/>
    <n v="307017.77083870966"/>
  </r>
  <r>
    <n v="1"/>
    <s v="PLASTIC"/>
    <x v="1"/>
    <s v="060"/>
    <s v="6&quot;"/>
    <x v="8"/>
    <n v="1979"/>
    <n v="2957"/>
    <n v="55575.66"/>
    <n v="4.390532544378698"/>
    <n v="244006.74390532545"/>
  </r>
  <r>
    <n v="1"/>
    <s v="PLASTIC"/>
    <x v="1"/>
    <s v="060"/>
    <s v="6&quot;"/>
    <x v="8"/>
    <n v="1980"/>
    <n v="10784"/>
    <n v="250271.65"/>
    <n v="3.9679144385026737"/>
    <n v="993056.49358288769"/>
  </r>
  <r>
    <n v="1"/>
    <s v="PLASTIC"/>
    <x v="1"/>
    <s v="060"/>
    <s v="6&quot;"/>
    <x v="8"/>
    <n v="1981"/>
    <n v="16558"/>
    <n v="330889.62"/>
    <n v="3.6195121951219513"/>
    <n v="1197659.0148292682"/>
  </r>
  <r>
    <n v="1"/>
    <s v="PLASTIC"/>
    <x v="1"/>
    <s v="060"/>
    <s v="6&quot;"/>
    <x v="8"/>
    <n v="1982"/>
    <n v="10921"/>
    <n v="435543.84"/>
    <n v="3.4193548387096775"/>
    <n v="1489278.9367741938"/>
  </r>
  <r>
    <n v="1"/>
    <s v="PLASTIC"/>
    <x v="1"/>
    <s v="060"/>
    <s v="6&quot;"/>
    <x v="8"/>
    <n v="1983"/>
    <n v="8495"/>
    <n v="195593.61"/>
    <n v="3.2977777777777777"/>
    <n v="645024.26053333329"/>
  </r>
  <r>
    <n v="1"/>
    <s v="PLASTIC"/>
    <x v="1"/>
    <s v="060"/>
    <s v="6&quot;"/>
    <x v="8"/>
    <n v="1984"/>
    <n v="8884"/>
    <n v="238832.15"/>
    <n v="3.2401746724890828"/>
    <n v="773857.88340611348"/>
  </r>
  <r>
    <n v="1"/>
    <s v="PLASTIC"/>
    <x v="1"/>
    <s v="060"/>
    <s v="6&quot;"/>
    <x v="8"/>
    <n v="1985"/>
    <n v="9464"/>
    <n v="290346.65000000002"/>
    <n v="3.2260869565217392"/>
    <n v="936683.54043478274"/>
  </r>
  <r>
    <n v="1"/>
    <s v="PLASTIC"/>
    <x v="1"/>
    <s v="060"/>
    <s v="6&quot;"/>
    <x v="8"/>
    <n v="1986"/>
    <n v="6310"/>
    <n v="238738.98"/>
    <n v="3.1982758620689653"/>
    <n v="763553.11706896545"/>
  </r>
  <r>
    <n v="1"/>
    <s v="PLASTIC"/>
    <x v="1"/>
    <s v="060"/>
    <s v="6&quot;"/>
    <x v="8"/>
    <n v="1987"/>
    <n v="10864"/>
    <n v="297562.45"/>
    <n v="3.130801687763713"/>
    <n v="931609.02067510551"/>
  </r>
  <r>
    <n v="1"/>
    <s v="PLASTIC"/>
    <x v="1"/>
    <s v="060"/>
    <s v="6&quot;"/>
    <x v="8"/>
    <n v="1988"/>
    <n v="17879"/>
    <n v="625595.57999999996"/>
    <n v="2.9769307923771313"/>
    <n v="1862354.7456770309"/>
  </r>
  <r>
    <n v="1"/>
    <s v="PLASTIC"/>
    <x v="1"/>
    <s v="060"/>
    <s v="6&quot;"/>
    <x v="8"/>
    <n v="1989"/>
    <n v="15431"/>
    <n v="438463.52"/>
    <n v="2.7790262172284645"/>
    <n v="1218501.6173782772"/>
  </r>
  <r>
    <n v="1"/>
    <s v="PLASTIC"/>
    <x v="1"/>
    <s v="060"/>
    <s v="6&quot;"/>
    <x v="8"/>
    <n v="1990"/>
    <n v="10159"/>
    <n v="254904.65"/>
    <n v="2.7080291970802919"/>
    <n v="690289.23467153276"/>
  </r>
  <r>
    <n v="1"/>
    <s v="PLASTIC"/>
    <x v="1"/>
    <s v="060"/>
    <s v="6&quot;"/>
    <x v="8"/>
    <n v="1991"/>
    <n v="10031"/>
    <n v="350095.77"/>
    <n v="2.6594982078853047"/>
    <n v="931079.0729032259"/>
  </r>
  <r>
    <n v="1"/>
    <s v="PLASTIC"/>
    <x v="1"/>
    <s v="060"/>
    <s v="6&quot;"/>
    <x v="8"/>
    <n v="1992"/>
    <n v="4890"/>
    <n v="239400.95999999999"/>
    <n v="2.6452762923351161"/>
    <n v="633281.68385026744"/>
  </r>
  <r>
    <n v="1"/>
    <s v="PLASTIC"/>
    <x v="1"/>
    <s v="060"/>
    <s v="6&quot;"/>
    <x v="8"/>
    <n v="1993"/>
    <n v="8981"/>
    <n v="295804.40999999997"/>
    <n v="2.5831157528285464"/>
    <n v="764097.03122715396"/>
  </r>
  <r>
    <n v="1"/>
    <s v="PLASTIC"/>
    <x v="1"/>
    <s v="060"/>
    <s v="6&quot;"/>
    <x v="8"/>
    <n v="1994"/>
    <n v="3433"/>
    <n v="140011.78"/>
    <n v="2.5367521367521366"/>
    <n v="355175.18208547006"/>
  </r>
  <r>
    <n v="1"/>
    <s v="PLASTIC"/>
    <x v="1"/>
    <s v="060"/>
    <s v="6&quot;"/>
    <x v="8"/>
    <n v="1995"/>
    <n v="8372"/>
    <n v="301287.17"/>
    <n v="2.4920235096557515"/>
    <n v="750814.71079764899"/>
  </r>
  <r>
    <n v="1"/>
    <s v="PLASTIC"/>
    <x v="1"/>
    <s v="060"/>
    <s v="6&quot;"/>
    <x v="8"/>
    <n v="1996"/>
    <n v="11441"/>
    <n v="296425.75"/>
    <n v="2.4427983539094651"/>
    <n v="724108.33415637864"/>
  </r>
  <r>
    <n v="1"/>
    <s v="PLASTIC"/>
    <x v="1"/>
    <s v="060"/>
    <s v="6&quot;"/>
    <x v="8"/>
    <n v="1997"/>
    <n v="19168"/>
    <n v="568696.16"/>
    <n v="2.3954802259887007"/>
    <n v="1362300.4058757063"/>
  </r>
  <r>
    <n v="1"/>
    <s v="PLASTIC"/>
    <x v="1"/>
    <s v="060"/>
    <s v="6&quot;"/>
    <x v="8"/>
    <n v="1998"/>
    <n v="12731"/>
    <n v="376837.96"/>
    <n v="2.3425414364640882"/>
    <n v="882758.53613259667"/>
  </r>
  <r>
    <n v="1"/>
    <s v="PLASTIC"/>
    <x v="1"/>
    <s v="060"/>
    <s v="6&quot;"/>
    <x v="8"/>
    <n v="1999"/>
    <n v="7176"/>
    <n v="178004"/>
    <n v="2.3007751937984495"/>
    <n v="409547.18759689922"/>
  </r>
  <r>
    <n v="1"/>
    <s v="PLASTIC"/>
    <x v="1"/>
    <s v="060"/>
    <s v="6&quot;"/>
    <x v="8"/>
    <n v="2000"/>
    <n v="6113"/>
    <n v="227676.05"/>
    <n v="2.2570342205323195"/>
    <n v="513872.63604562735"/>
  </r>
  <r>
    <n v="1"/>
    <s v="PLASTIC"/>
    <x v="1"/>
    <s v="060"/>
    <s v="6&quot;"/>
    <x v="8"/>
    <n v="2001"/>
    <n v="6901"/>
    <n v="330754.56"/>
    <n v="2.2050520059435366"/>
    <n v="729331.00600297179"/>
  </r>
  <r>
    <n v="1"/>
    <s v="PLASTIC"/>
    <x v="1"/>
    <s v="060"/>
    <s v="6&quot;"/>
    <x v="8"/>
    <n v="2002"/>
    <n v="9170"/>
    <n v="676480.58"/>
    <n v="2.1569767441860463"/>
    <n v="1459152.8789534881"/>
  </r>
  <r>
    <n v="1"/>
    <s v="PLASTIC"/>
    <x v="1"/>
    <s v="060"/>
    <s v="6&quot;"/>
    <x v="8"/>
    <n v="2003"/>
    <n v="8038"/>
    <n v="339400.03"/>
    <n v="2.1275985663082437"/>
    <n v="722107.01723297499"/>
  </r>
  <r>
    <n v="1"/>
    <s v="PLASTIC"/>
    <x v="1"/>
    <s v="060"/>
    <s v="6&quot;"/>
    <x v="8"/>
    <n v="2004"/>
    <n v="6560"/>
    <n v="184751.19"/>
    <n v="2.0412654745529575"/>
    <n v="377126.22552957362"/>
  </r>
  <r>
    <n v="1"/>
    <s v="PLASTIC"/>
    <x v="1"/>
    <s v="060"/>
    <s v="6&quot;"/>
    <x v="8"/>
    <n v="2005"/>
    <n v="10376"/>
    <n v="445800.54"/>
    <n v="1.9235255994815295"/>
    <n v="857508.75095268956"/>
  </r>
  <r>
    <n v="1"/>
    <s v="PLASTIC"/>
    <x v="1"/>
    <s v="060"/>
    <s v="6&quot;"/>
    <x v="8"/>
    <n v="2006"/>
    <n v="2049"/>
    <n v="99857.45"/>
    <n v="1.8186274509803921"/>
    <n v="181603.49975490195"/>
  </r>
  <r>
    <n v="1"/>
    <s v="PLASTIC"/>
    <x v="1"/>
    <s v="060"/>
    <s v="6&quot;"/>
    <x v="8"/>
    <n v="2007"/>
    <n v="12596"/>
    <n v="631173.98"/>
    <n v="1.7175549753023149"/>
    <n v="1084076.0096303639"/>
  </r>
  <r>
    <n v="1"/>
    <s v="PLASTIC"/>
    <x v="1"/>
    <s v="060"/>
    <s v="6&quot;"/>
    <x v="8"/>
    <n v="2008"/>
    <n v="7102"/>
    <n v="493297.75"/>
    <n v="1.6544035674470456"/>
    <n v="816113.55741360085"/>
  </r>
  <r>
    <n v="1"/>
    <s v="PLASTIC"/>
    <x v="1"/>
    <s v="060"/>
    <s v="6&quot;"/>
    <x v="8"/>
    <n v="2009"/>
    <n v="8060"/>
    <n v="456595.94"/>
    <n v="1.5897161221210498"/>
    <n v="725857.92711301555"/>
  </r>
  <r>
    <n v="1"/>
    <s v="PLASTIC"/>
    <x v="1"/>
    <s v="060"/>
    <s v="6&quot;"/>
    <x v="8"/>
    <n v="2010"/>
    <n v="3251"/>
    <n v="494434.69"/>
    <n v="1.6343612334801763"/>
    <n v="808084.88982378854"/>
  </r>
  <r>
    <n v="1"/>
    <s v="PLASTIC"/>
    <x v="1"/>
    <s v="060"/>
    <s v="6&quot;"/>
    <x v="8"/>
    <n v="2011"/>
    <n v="493"/>
    <n v="20308.060000000001"/>
    <n v="1.5914209115281501"/>
    <n v="32318.671356568368"/>
  </r>
  <r>
    <n v="1"/>
    <s v="PLASTIC"/>
    <x v="1"/>
    <s v="060"/>
    <s v="6&quot;"/>
    <x v="8"/>
    <n v="2012"/>
    <n v="46405"/>
    <n v="2750015.24"/>
    <n v="1.525179856115108"/>
    <n v="4194267.8480575546"/>
  </r>
  <r>
    <n v="1"/>
    <s v="PLASTIC"/>
    <x v="1"/>
    <s v="060"/>
    <s v="6&quot;"/>
    <x v="8"/>
    <n v="2013"/>
    <n v="4078"/>
    <n v="681621.85"/>
    <n v="1.5228322216521293"/>
    <n v="1037995.7161621344"/>
  </r>
  <r>
    <n v="1"/>
    <s v="PLASTIC"/>
    <x v="1"/>
    <s v="060"/>
    <s v="6&quot;"/>
    <x v="8"/>
    <n v="2014"/>
    <n v="17276"/>
    <n v="1243601.57"/>
    <n v="1.5197132616487454"/>
    <n v="1889917.7981362008"/>
  </r>
  <r>
    <n v="1"/>
    <s v="PLASTIC"/>
    <x v="1"/>
    <s v="060"/>
    <s v="6&quot;"/>
    <x v="8"/>
    <n v="2015"/>
    <n v="20864"/>
    <n v="3188730.05"/>
    <n v="1.5081300813008129"/>
    <n v="4809019.709552845"/>
  </r>
  <r>
    <n v="1"/>
    <s v="PLASTIC"/>
    <x v="1"/>
    <s v="060"/>
    <s v="6&quot;"/>
    <x v="8"/>
    <n v="2016"/>
    <n v="16520"/>
    <n v="3475655.2"/>
    <n v="1.4907081868407834"/>
    <n v="5181187.6612757407"/>
  </r>
  <r>
    <n v="1"/>
    <s v="PLASTIC"/>
    <x v="1"/>
    <s v="060"/>
    <s v="6&quot;"/>
    <x v="8"/>
    <n v="2017"/>
    <n v="17346"/>
    <n v="3072643.02"/>
    <n v="1.4649555774925962"/>
    <n v="4501285.5297926944"/>
  </r>
  <r>
    <n v="1"/>
    <s v="PLASTIC"/>
    <x v="1"/>
    <s v="060"/>
    <s v="6&quot;"/>
    <x v="8"/>
    <n v="2018"/>
    <n v="19487"/>
    <n v="4510994.47"/>
    <n v="1.4393792434529582"/>
    <n v="6493031.8074490782"/>
  </r>
  <r>
    <n v="1"/>
    <s v="PLASTIC"/>
    <x v="1"/>
    <s v="060"/>
    <s v="6&quot;"/>
    <x v="8"/>
    <n v="2019"/>
    <n v="18894"/>
    <n v="3735111.47"/>
    <n v="1.3779015784586814"/>
    <n v="5146615.9902321259"/>
  </r>
  <r>
    <n v="1"/>
    <s v="PLASTIC"/>
    <x v="1"/>
    <s v="060"/>
    <s v="6&quot;"/>
    <x v="8"/>
    <n v="2020"/>
    <n v="16093"/>
    <n v="4826685.3099999996"/>
    <n v="1.3138556883576804"/>
    <n v="6341567.9504559534"/>
  </r>
  <r>
    <n v="1"/>
    <s v="PLASTIC"/>
    <x v="1"/>
    <s v="060"/>
    <s v="6&quot;"/>
    <x v="8"/>
    <n v="2021"/>
    <n v="23979"/>
    <n v="3514390.19"/>
    <n v="1.2475830180748213"/>
    <n v="4384493.519932745"/>
  </r>
  <r>
    <n v="1"/>
    <s v="PLASTIC"/>
    <x v="1"/>
    <s v="060"/>
    <s v="6&quot;"/>
    <x v="8"/>
    <n v="2022"/>
    <n v="12173"/>
    <n v="5631882.96"/>
    <n v="1.1548638132295719"/>
    <n v="6504057.8308482487"/>
  </r>
  <r>
    <n v="1"/>
    <s v="PLASTIC"/>
    <x v="1"/>
    <s v="060"/>
    <s v="6&quot;"/>
    <x v="8"/>
    <n v="2023"/>
    <n v="3738"/>
    <n v="3150117.07"/>
    <n v="1.0687792581922939"/>
    <n v="3366779.7852934822"/>
  </r>
  <r>
    <n v="1"/>
    <s v="PLASTIC"/>
    <x v="1"/>
    <s v="060"/>
    <s v="6&quot;"/>
    <x v="8"/>
    <n v="2024"/>
    <n v="4328"/>
    <n v="3206266.38"/>
    <n v="1.0352284618067666"/>
    <n v="3319218.2127101501"/>
  </r>
  <r>
    <n v="1"/>
    <s v="PLASTIC"/>
    <x v="1"/>
    <s v="060"/>
    <s v="6&quot;"/>
    <x v="8"/>
    <n v="2025"/>
    <n v="1398"/>
    <n v="599022.66"/>
    <n v="1"/>
    <n v="599022.66"/>
  </r>
  <r>
    <n v="1"/>
    <s v="PLASTIC"/>
    <x v="1"/>
    <s v="080"/>
    <s v="8&quot;"/>
    <x v="10"/>
    <n v="1978"/>
    <n v="618"/>
    <n v="16835.95"/>
    <n v="4.7870967741935484"/>
    <n v="80595.32193548388"/>
  </r>
  <r>
    <n v="1"/>
    <s v="PLASTIC"/>
    <x v="1"/>
    <s v="080"/>
    <s v="8&quot;"/>
    <x v="10"/>
    <n v="1980"/>
    <n v="573"/>
    <n v="17172.61"/>
    <n v="3.9679144385026737"/>
    <n v="68139.447165775404"/>
  </r>
  <r>
    <n v="1"/>
    <s v="PLASTIC"/>
    <x v="1"/>
    <s v="080"/>
    <s v="8&quot;"/>
    <x v="10"/>
    <n v="1981"/>
    <n v="1242"/>
    <n v="47824.95"/>
    <n v="3.6195121951219513"/>
    <n v="173102.98975609755"/>
  </r>
  <r>
    <n v="1"/>
    <s v="PLASTIC"/>
    <x v="1"/>
    <s v="080"/>
    <s v="8&quot;"/>
    <x v="10"/>
    <n v="1982"/>
    <n v="2"/>
    <n v="222.6"/>
    <n v="3.4193548387096775"/>
    <n v="761.14838709677417"/>
  </r>
  <r>
    <n v="1"/>
    <s v="PLASTIC"/>
    <x v="1"/>
    <s v="080"/>
    <s v="8&quot;"/>
    <x v="10"/>
    <n v="1983"/>
    <n v="550"/>
    <n v="15692.35"/>
    <n v="3.2977777777777777"/>
    <n v="51749.883111111114"/>
  </r>
  <r>
    <n v="1"/>
    <s v="PLASTIC"/>
    <x v="1"/>
    <s v="080"/>
    <s v="8&quot;"/>
    <x v="10"/>
    <n v="1984"/>
    <n v="1282"/>
    <n v="47953.3"/>
    <n v="3.2401746724890828"/>
    <n v="155377.06812227075"/>
  </r>
  <r>
    <n v="1"/>
    <s v="PLASTIC"/>
    <x v="1"/>
    <s v="080"/>
    <s v="8&quot;"/>
    <x v="10"/>
    <n v="1985"/>
    <n v="899"/>
    <n v="56203.21"/>
    <n v="3.2260869565217392"/>
    <n v="181316.44269565216"/>
  </r>
  <r>
    <n v="1"/>
    <s v="PLASTIC"/>
    <x v="1"/>
    <s v="080"/>
    <s v="8&quot;"/>
    <x v="10"/>
    <n v="1988"/>
    <n v="411"/>
    <n v="9232.23"/>
    <n v="2.9769307923771313"/>
    <n v="27483.709769307923"/>
  </r>
  <r>
    <n v="1"/>
    <s v="PLASTIC"/>
    <x v="1"/>
    <s v="080"/>
    <s v="8&quot;"/>
    <x v="10"/>
    <n v="1991"/>
    <n v="3"/>
    <n v="116.99"/>
    <n v="2.6594982078853047"/>
    <n v="311.13469534050176"/>
  </r>
  <r>
    <n v="1"/>
    <s v="PLASTIC"/>
    <x v="1"/>
    <s v="080"/>
    <s v="8&quot;"/>
    <x v="10"/>
    <n v="1992"/>
    <n v="14"/>
    <n v="229.86"/>
    <n v="2.6452762923351161"/>
    <n v="608.04320855614981"/>
  </r>
  <r>
    <n v="1"/>
    <s v="PLASTIC"/>
    <x v="1"/>
    <s v="080"/>
    <s v="8&quot;"/>
    <x v="10"/>
    <n v="1993"/>
    <n v="1207"/>
    <n v="27795.98"/>
    <n v="2.5831157528285464"/>
    <n v="71800.233803307216"/>
  </r>
  <r>
    <n v="1"/>
    <s v="PLASTIC"/>
    <x v="1"/>
    <s v="080"/>
    <s v="8&quot;"/>
    <x v="10"/>
    <n v="1994"/>
    <n v="2286"/>
    <n v="105018.17"/>
    <n v="2.5367521367521366"/>
    <n v="266405.06714529911"/>
  </r>
  <r>
    <n v="1"/>
    <s v="PLASTIC"/>
    <x v="1"/>
    <s v="080"/>
    <s v="8&quot;"/>
    <x v="10"/>
    <n v="1995"/>
    <n v="1435"/>
    <n v="68500.160000000003"/>
    <n v="2.4920235096557515"/>
    <n v="170704.00913518053"/>
  </r>
  <r>
    <n v="1"/>
    <s v="PLASTIC"/>
    <x v="1"/>
    <s v="080"/>
    <s v="8&quot;"/>
    <x v="10"/>
    <n v="1996"/>
    <n v="4366"/>
    <n v="256184.13"/>
    <n v="2.4427983539094651"/>
    <n v="625806.17106172838"/>
  </r>
  <r>
    <n v="1"/>
    <s v="PLASTIC"/>
    <x v="1"/>
    <s v="080"/>
    <s v="8&quot;"/>
    <x v="10"/>
    <n v="1997"/>
    <n v="719"/>
    <n v="34843.49"/>
    <n v="2.3954802259887007"/>
    <n v="83466.891299435025"/>
  </r>
  <r>
    <n v="1"/>
    <s v="PLASTIC"/>
    <x v="1"/>
    <s v="080"/>
    <s v="8&quot;"/>
    <x v="10"/>
    <n v="1998"/>
    <n v="4111"/>
    <n v="147749.71"/>
    <n v="2.3425414364640882"/>
    <n v="346109.81790055241"/>
  </r>
  <r>
    <n v="1"/>
    <s v="PLASTIC"/>
    <x v="1"/>
    <s v="080"/>
    <s v="8&quot;"/>
    <x v="10"/>
    <n v="1999"/>
    <n v="2899"/>
    <n v="78293.33"/>
    <n v="2.3007751937984495"/>
    <n v="180135.35150387598"/>
  </r>
  <r>
    <n v="1"/>
    <s v="PLASTIC"/>
    <x v="1"/>
    <s v="080"/>
    <s v="8&quot;"/>
    <x v="10"/>
    <n v="2000"/>
    <n v="13774"/>
    <n v="1213382.3"/>
    <n v="2.2570342205323195"/>
    <n v="2738645.3736882131"/>
  </r>
  <r>
    <n v="1"/>
    <s v="PLASTIC"/>
    <x v="1"/>
    <s v="080"/>
    <s v="8&quot;"/>
    <x v="10"/>
    <n v="2001"/>
    <n v="24331"/>
    <n v="662001.43000000005"/>
    <n v="2.2050520059435366"/>
    <n v="1459747.5811589898"/>
  </r>
  <r>
    <n v="1"/>
    <s v="PLASTIC"/>
    <x v="1"/>
    <s v="080"/>
    <s v="8&quot;"/>
    <x v="10"/>
    <n v="2002"/>
    <n v="22012"/>
    <n v="1020318.1"/>
    <n v="2.1569767441860463"/>
    <n v="2200802.4133720929"/>
  </r>
  <r>
    <n v="1"/>
    <s v="PLASTIC"/>
    <x v="1"/>
    <s v="080"/>
    <s v="8&quot;"/>
    <x v="10"/>
    <n v="2003"/>
    <n v="10455"/>
    <n v="44833.49"/>
    <n v="2.1275985663082437"/>
    <n v="95387.66904659498"/>
  </r>
  <r>
    <n v="1"/>
    <s v="PLASTIC"/>
    <x v="1"/>
    <s v="080"/>
    <s v="8&quot;"/>
    <x v="10"/>
    <n v="2004"/>
    <n v="976"/>
    <n v="78368.41"/>
    <n v="2.0412654745529575"/>
    <n v="159970.72962861074"/>
  </r>
  <r>
    <n v="1"/>
    <s v="PLASTIC"/>
    <x v="1"/>
    <s v="080"/>
    <s v="8&quot;"/>
    <x v="10"/>
    <n v="2005"/>
    <n v="3408"/>
    <n v="195706.36"/>
    <n v="1.9235255994815295"/>
    <n v="376446.19344134798"/>
  </r>
  <r>
    <n v="1"/>
    <s v="PLASTIC"/>
    <x v="1"/>
    <s v="080"/>
    <s v="8&quot;"/>
    <x v="10"/>
    <n v="2006"/>
    <n v="7268"/>
    <n v="369712.06"/>
    <n v="1.8186274509803921"/>
    <n v="672368.50127450982"/>
  </r>
  <r>
    <n v="1"/>
    <s v="PLASTIC"/>
    <x v="1"/>
    <s v="080"/>
    <s v="8&quot;"/>
    <x v="10"/>
    <n v="2007"/>
    <n v="1143"/>
    <n v="93148.06"/>
    <n v="1.7175549753023149"/>
    <n v="159986.91389275854"/>
  </r>
  <r>
    <n v="1"/>
    <s v="PLASTIC"/>
    <x v="1"/>
    <s v="080"/>
    <s v="8&quot;"/>
    <x v="10"/>
    <n v="2008"/>
    <n v="41775"/>
    <n v="1955028.65"/>
    <n v="1.6544035674470456"/>
    <n v="3234406.3730211812"/>
  </r>
  <r>
    <n v="1"/>
    <s v="PLASTIC"/>
    <x v="1"/>
    <s v="080"/>
    <s v="8&quot;"/>
    <x v="10"/>
    <n v="2009"/>
    <n v="5132"/>
    <n v="403427.26"/>
    <n v="1.5897161221210498"/>
    <n v="641334.81932512054"/>
  </r>
  <r>
    <n v="1"/>
    <s v="PLASTIC"/>
    <x v="1"/>
    <s v="080"/>
    <s v="8&quot;"/>
    <x v="10"/>
    <n v="2010"/>
    <n v="5475"/>
    <n v="406314.9"/>
    <n v="1.6343612334801763"/>
    <n v="664065.32114537456"/>
  </r>
  <r>
    <n v="1"/>
    <s v="PLASTIC"/>
    <x v="1"/>
    <s v="080"/>
    <s v="8&quot;"/>
    <x v="10"/>
    <n v="2011"/>
    <n v="5741"/>
    <n v="1081014.8799999999"/>
    <n v="1.5914209115281501"/>
    <n v="1720349.6857050937"/>
  </r>
  <r>
    <n v="1"/>
    <s v="PLASTIC"/>
    <x v="1"/>
    <s v="080"/>
    <s v="8&quot;"/>
    <x v="10"/>
    <n v="2012"/>
    <n v="2766"/>
    <n v="677586.74"/>
    <n v="1.525179856115108"/>
    <n v="1033441.646618705"/>
  </r>
  <r>
    <n v="1"/>
    <s v="PLASTIC"/>
    <x v="1"/>
    <s v="080"/>
    <s v="8&quot;"/>
    <x v="10"/>
    <n v="2013"/>
    <n v="11384"/>
    <n v="790629.49"/>
    <n v="1.5228322216521293"/>
    <n v="1203996.0627603899"/>
  </r>
  <r>
    <n v="1"/>
    <s v="PLASTIC"/>
    <x v="1"/>
    <s v="080"/>
    <s v="8&quot;"/>
    <x v="10"/>
    <n v="2014"/>
    <n v="2467"/>
    <n v="16044.36"/>
    <n v="1.5197132616487454"/>
    <n v="24382.826666666668"/>
  </r>
  <r>
    <n v="1"/>
    <s v="PLASTIC"/>
    <x v="1"/>
    <s v="080"/>
    <s v="8&quot;"/>
    <x v="10"/>
    <n v="2015"/>
    <n v="1785"/>
    <n v="273525.40999999997"/>
    <n v="1.5081300813008129"/>
    <n v="412511.89882113814"/>
  </r>
  <r>
    <n v="1"/>
    <s v="PLASTIC"/>
    <x v="1"/>
    <s v="080"/>
    <s v="8&quot;"/>
    <x v="10"/>
    <n v="2016"/>
    <n v="2997"/>
    <n v="538284.47"/>
    <n v="1.4907081868407834"/>
    <n v="802425.06627825205"/>
  </r>
  <r>
    <n v="1"/>
    <s v="PLASTIC"/>
    <x v="1"/>
    <s v="080"/>
    <s v="8&quot;"/>
    <x v="10"/>
    <n v="2017"/>
    <n v="20079"/>
    <n v="290397.78000000003"/>
    <n v="1.4649555774925962"/>
    <n v="425419.84750246792"/>
  </r>
  <r>
    <n v="1"/>
    <s v="PLASTIC"/>
    <x v="1"/>
    <s v="080"/>
    <s v="8&quot;"/>
    <x v="10"/>
    <n v="2018"/>
    <n v="3875"/>
    <n v="470617.97"/>
    <n v="1.4393792434529582"/>
    <n v="677397.73761396692"/>
  </r>
  <r>
    <n v="1"/>
    <s v="PLASTIC"/>
    <x v="1"/>
    <s v="080"/>
    <s v="8&quot;"/>
    <x v="10"/>
    <n v="2019"/>
    <n v="9798"/>
    <n v="3670027.65"/>
    <n v="1.3779015784586814"/>
    <n v="5056936.8919220055"/>
  </r>
  <r>
    <n v="1"/>
    <s v="PLASTIC"/>
    <x v="1"/>
    <s v="080"/>
    <s v="8&quot;"/>
    <x v="10"/>
    <n v="2020"/>
    <n v="5368"/>
    <n v="1158689.6599999999"/>
    <n v="1.3138556883576804"/>
    <n v="1522351.0008322266"/>
  </r>
  <r>
    <n v="1"/>
    <s v="PLASTIC"/>
    <x v="1"/>
    <s v="080"/>
    <s v="8&quot;"/>
    <x v="10"/>
    <n v="2021"/>
    <n v="2831"/>
    <n v="2674951.73"/>
    <n v="1.2475830180748213"/>
    <n v="3337224.3525178647"/>
  </r>
  <r>
    <n v="1"/>
    <s v="PLASTIC"/>
    <x v="1"/>
    <s v="080"/>
    <s v="8&quot;"/>
    <x v="10"/>
    <n v="2022"/>
    <n v="423"/>
    <n v="359466.43"/>
    <n v="1.1548638132295719"/>
    <n v="415134.77207782096"/>
  </r>
  <r>
    <n v="1"/>
    <s v="PLASTIC"/>
    <x v="1"/>
    <s v="080"/>
    <s v="8&quot;"/>
    <x v="10"/>
    <n v="2023"/>
    <n v="2421"/>
    <n v="1012622.07"/>
    <n v="1.0687792581922939"/>
    <n v="1082269.464803745"/>
  </r>
  <r>
    <n v="1"/>
    <s v="PLASTIC"/>
    <x v="1"/>
    <s v="080"/>
    <s v="8&quot;"/>
    <x v="10"/>
    <n v="2024"/>
    <n v="5072"/>
    <n v="3318124.02"/>
    <n v="1.0352284618067666"/>
    <n v="3435016.4253086848"/>
  </r>
  <r>
    <n v="1"/>
    <s v="PLASTIC"/>
    <x v="1"/>
    <s v="080"/>
    <s v="8&quot;"/>
    <x v="10"/>
    <n v="2025"/>
    <n v="808"/>
    <n v="223014.61"/>
    <n v="1"/>
    <n v="223014.61"/>
  </r>
  <r>
    <n v="1"/>
    <s v="PLASTIC"/>
    <x v="1"/>
    <n v="100"/>
    <s v="10&quot;"/>
    <x v="11"/>
    <n v="1983"/>
    <n v="4"/>
    <n v="161.29"/>
    <n v="3.2977777777777777"/>
    <n v="531.89857777777775"/>
  </r>
  <r>
    <n v="1"/>
    <s v="PLASTIC"/>
    <x v="1"/>
    <n v="100"/>
    <s v="10&quot;"/>
    <x v="11"/>
    <n v="1991"/>
    <n v="1055"/>
    <n v="65349.99"/>
    <n v="2.6594982078853047"/>
    <n v="173798.18129032257"/>
  </r>
  <r>
    <n v="1"/>
    <s v="PLASTIC"/>
    <x v="1"/>
    <n v="100"/>
    <s v="10&quot;"/>
    <x v="11"/>
    <n v="2019"/>
    <n v="1841"/>
    <n v="1190341.8600000001"/>
    <n v="1.3779015784586814"/>
    <n v="1640173.927799443"/>
  </r>
  <r>
    <n v="1"/>
    <s v="PLASTIC"/>
    <x v="1"/>
    <n v="100"/>
    <s v="10&quot;"/>
    <x v="11"/>
    <n v="2021"/>
    <n v="419"/>
    <n v="753581.54"/>
    <n v="1.2475830180748213"/>
    <n v="940155.53203867166"/>
  </r>
  <r>
    <n v="9"/>
    <s v=",PIPE - OTHER"/>
    <x v="2"/>
    <s v=","/>
    <m/>
    <x v="18"/>
    <m/>
    <n v="2"/>
    <n v="82.63"/>
    <n v="0"/>
    <n v="0"/>
  </r>
  <r>
    <n v="9"/>
    <s v=",NON-PIPE - CASING"/>
    <x v="2"/>
    <s v=","/>
    <m/>
    <x v="18"/>
    <m/>
    <n v="0"/>
    <n v="0"/>
    <n v="0"/>
    <n v="0"/>
  </r>
  <r>
    <n v="9"/>
    <s v=",NON-PIPE - CIAC"/>
    <x v="2"/>
    <s v=","/>
    <m/>
    <x v="18"/>
    <m/>
    <n v="33"/>
    <n v="-10915813.09"/>
    <n v="0"/>
    <n v="0"/>
  </r>
  <r>
    <n v="9"/>
    <s v=",NON-PIPE - ANODE"/>
    <x v="2"/>
    <s v=","/>
    <m/>
    <x v="18"/>
    <m/>
    <n v="0"/>
    <n v="0"/>
    <n v="0"/>
    <n v="0"/>
  </r>
  <r>
    <n v="9"/>
    <s v=",NON-PIPE - INSTALLATION CPLN"/>
    <x v="2"/>
    <s v=","/>
    <m/>
    <x v="18"/>
    <m/>
    <n v="1"/>
    <n v="45546.76"/>
    <n v="0"/>
    <n v="0"/>
  </r>
  <r>
    <n v="9"/>
    <s v=",NON-PIPE - SHUT OFF VALVE"/>
    <x v="2"/>
    <s v=","/>
    <m/>
    <x v="18"/>
    <m/>
    <n v="18"/>
    <n v="261523.07"/>
    <n v="0"/>
    <n v="0"/>
  </r>
  <r>
    <n v="9"/>
    <s v=",NON-PIPE - TRESTLE"/>
    <x v="2"/>
    <s v=","/>
    <m/>
    <x v="18"/>
    <m/>
    <n v="2"/>
    <n v="11529.41"/>
    <n v="0"/>
    <n v="0"/>
  </r>
  <r>
    <n v="9"/>
    <s v=",NON-PIPE - VALVE"/>
    <x v="2"/>
    <s v=","/>
    <m/>
    <x v="18"/>
    <m/>
    <n v="0"/>
    <n v="0"/>
    <n v="0"/>
    <n v="0"/>
  </r>
  <r>
    <n v="9"/>
    <s v=",ACCOUNT 106 IN SERVICE NOT YET CLASSIFIED"/>
    <x v="2"/>
    <s v=","/>
    <m/>
    <x v="18"/>
    <m/>
    <n v="92005"/>
    <n v="74273929.170000002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B929C42-B884-4A20-95AD-9F11FFC5CCB9}" name="PivotTable1" cacheId="25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4" firstHeaderRow="0" firstDataRow="1" firstDataCol="1"/>
  <pivotFields count="11">
    <pivotField showAll="0"/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axis="axisRow" showAll="0">
      <items count="20">
        <item x="0"/>
        <item x="1"/>
        <item x="2"/>
        <item x="17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t="default"/>
      </items>
    </pivotField>
    <pivotField showAll="0"/>
    <pivotField dataField="1" numFmtId="43" showAll="0"/>
    <pivotField dataField="1" numFmtId="43" showAll="0"/>
    <pivotField showAll="0"/>
    <pivotField dataField="1" showAll="0"/>
  </pivotFields>
  <rowFields count="2">
    <field x="2"/>
    <field x="5"/>
  </rowFields>
  <rowItems count="31">
    <i>
      <x/>
    </i>
    <i r="1">
      <x v="18"/>
    </i>
    <i>
      <x v="1"/>
    </i>
    <i r="1">
      <x v="1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1"/>
    </i>
    <i r="1">
      <x v="12"/>
    </i>
    <i>
      <x v="2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 Sum of Ft " fld="7" baseField="0" baseItem="0" numFmtId="164"/>
    <dataField name="Sum of  Sum of Amt " fld="8" baseField="0" baseItem="0" numFmtId="164"/>
    <dataField name="Sum of Cost 2025$" fld="10" baseField="0" baseItem="0" numFmtId="164"/>
  </dataFields>
  <formats count="4">
    <format dxfId="3">
      <pivotArea outline="0" collapsedLevelsAreSubtotals="1" fieldPosition="0">
        <references count="1">
          <reference field="4294967294" count="1" selected="0">
            <x v="2"/>
          </reference>
        </references>
      </pivotArea>
    </format>
    <format dxfId="2">
      <pivotArea dataOnly="0" labelOnly="1" outline="0" fieldPosition="0">
        <references count="1">
          <reference field="4294967294" count="1">
            <x v="2"/>
          </reference>
        </references>
      </pivotArea>
    </format>
    <format dxfId="1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B1FCE-D537-48C1-BDA2-2FF77D5AF1E4}">
  <dimension ref="A2:T53"/>
  <sheetViews>
    <sheetView tabSelected="1" zoomScaleNormal="100" workbookViewId="0"/>
  </sheetViews>
  <sheetFormatPr defaultColWidth="9.140625" defaultRowHeight="15" x14ac:dyDescent="0.25"/>
  <cols>
    <col min="1" max="1" width="8.7109375" style="53" customWidth="1"/>
    <col min="2" max="3" width="14.7109375" style="53" customWidth="1"/>
    <col min="4" max="7" width="16.7109375" style="53" customWidth="1"/>
    <col min="8" max="8" width="8.140625" customWidth="1"/>
    <col min="9" max="16384" width="9.140625" style="53"/>
  </cols>
  <sheetData>
    <row r="2" spans="1:20" x14ac:dyDescent="0.25">
      <c r="A2" s="53" t="s">
        <v>0</v>
      </c>
      <c r="B2" s="50" t="s">
        <v>1</v>
      </c>
      <c r="C2" s="51"/>
      <c r="D2" s="51"/>
      <c r="E2" s="51"/>
      <c r="F2" s="51"/>
      <c r="G2" s="52"/>
    </row>
    <row r="3" spans="1:20" x14ac:dyDescent="0.25">
      <c r="A3" s="125">
        <f>IF(ISBLANK(B3),"",MAX($A$2:A2)+1)</f>
        <v>1</v>
      </c>
      <c r="B3" s="54" t="s">
        <v>2</v>
      </c>
      <c r="G3" s="55"/>
    </row>
    <row r="4" spans="1:20" x14ac:dyDescent="0.25">
      <c r="A4" s="125">
        <f>IF(ISBLANK(B4),"",MAX($A$2:A3)+1)</f>
        <v>2</v>
      </c>
      <c r="B4" s="54" t="s">
        <v>3</v>
      </c>
      <c r="G4" s="55"/>
    </row>
    <row r="5" spans="1:20" ht="30" x14ac:dyDescent="0.25">
      <c r="A5" s="125">
        <f>IF(ISBLANK(B5),"",MAX($A$2:A4)+1)</f>
        <v>3</v>
      </c>
      <c r="B5" s="56" t="s">
        <v>4</v>
      </c>
      <c r="C5" s="57" t="s">
        <v>5</v>
      </c>
      <c r="D5" s="57" t="s">
        <v>6</v>
      </c>
      <c r="E5" s="57" t="s">
        <v>7</v>
      </c>
      <c r="F5" s="57" t="s">
        <v>8</v>
      </c>
      <c r="G5" s="58" t="s">
        <v>9</v>
      </c>
    </row>
    <row r="6" spans="1:20" x14ac:dyDescent="0.25">
      <c r="A6" s="125">
        <f>IF(ISBLANK(B6),"",MAX($A$2:A5)+1)</f>
        <v>4</v>
      </c>
      <c r="B6" s="59" t="s">
        <v>10</v>
      </c>
      <c r="C6" s="60">
        <f>'Aggregate Data'!D12</f>
        <v>8380372</v>
      </c>
      <c r="D6" s="61">
        <f>'Aggregate Data'!F12</f>
        <v>566879215.18809688</v>
      </c>
      <c r="E6" s="62">
        <f>'Zero-Intercept Regressions'!N4</f>
        <v>38.098837825354465</v>
      </c>
      <c r="F6" s="61">
        <f>E6*C6</f>
        <v>319282433.74414146</v>
      </c>
      <c r="G6" s="63">
        <f>F6/D6</f>
        <v>0.56322833010943962</v>
      </c>
    </row>
    <row r="7" spans="1:20" x14ac:dyDescent="0.25">
      <c r="A7" s="125">
        <f>IF(ISBLANK(B7),"",MAX($A$2:A6)+1)</f>
        <v>5</v>
      </c>
      <c r="B7" s="64" t="s">
        <v>11</v>
      </c>
      <c r="C7" s="65">
        <f>'Aggregate Data'!D33</f>
        <v>5822237</v>
      </c>
      <c r="D7" s="66">
        <f>'Aggregate Data'!F33</f>
        <v>948666021.35510373</v>
      </c>
      <c r="E7" s="67">
        <f>'Zero-Intercept Regressions'!N19</f>
        <v>68.588837665697213</v>
      </c>
      <c r="F7" s="66">
        <f>E7*C7</f>
        <v>399340468.44421595</v>
      </c>
      <c r="G7" s="68">
        <f>F7/D7</f>
        <v>0.42094948006442323</v>
      </c>
    </row>
    <row r="8" spans="1:20" x14ac:dyDescent="0.25">
      <c r="A8" s="125">
        <f>IF(ISBLANK(B8),"",MAX($A$2:A7)+1)</f>
        <v>6</v>
      </c>
      <c r="B8" s="69" t="s">
        <v>12</v>
      </c>
      <c r="C8" s="70">
        <f>SUM(C6:C7)</f>
        <v>14202609</v>
      </c>
      <c r="D8" s="71">
        <f t="shared" ref="D8" si="0">SUM(D6:D7)</f>
        <v>1515545236.5432005</v>
      </c>
      <c r="E8" s="70"/>
      <c r="F8" s="71">
        <f t="shared" ref="F8" si="1">SUM(F6:F7)</f>
        <v>718622902.18835735</v>
      </c>
      <c r="G8" s="131">
        <f>F8/D8</f>
        <v>0.47416790001429499</v>
      </c>
    </row>
    <row r="9" spans="1:20" x14ac:dyDescent="0.25">
      <c r="A9" s="125" t="str">
        <f>IF(ISBLANK(B9),"",MAX($A$2:A8)+1)</f>
        <v/>
      </c>
    </row>
    <row r="10" spans="1:20" x14ac:dyDescent="0.25">
      <c r="A10"/>
      <c r="B10"/>
      <c r="C10"/>
      <c r="D10"/>
      <c r="E10"/>
      <c r="F10"/>
      <c r="G10"/>
      <c r="I10"/>
      <c r="J10"/>
      <c r="K10"/>
      <c r="L10"/>
      <c r="M10"/>
      <c r="N10"/>
      <c r="O10"/>
      <c r="P10"/>
      <c r="Q10"/>
      <c r="R10"/>
      <c r="S10"/>
      <c r="T10"/>
    </row>
    <row r="11" spans="1:20" x14ac:dyDescent="0.25">
      <c r="A11"/>
      <c r="B11"/>
      <c r="C11"/>
      <c r="D11"/>
      <c r="E11"/>
      <c r="F11"/>
      <c r="G11"/>
      <c r="I11"/>
      <c r="J11"/>
      <c r="K11"/>
      <c r="L11"/>
      <c r="M11"/>
      <c r="N11"/>
      <c r="O11"/>
      <c r="P11"/>
      <c r="Q11"/>
      <c r="R11"/>
      <c r="S11"/>
      <c r="T11"/>
    </row>
    <row r="12" spans="1:20" x14ac:dyDescent="0.25">
      <c r="A12"/>
      <c r="B12"/>
      <c r="C12"/>
      <c r="D12"/>
      <c r="E12"/>
      <c r="F12"/>
      <c r="G12"/>
      <c r="I12"/>
      <c r="J12"/>
      <c r="K12"/>
      <c r="L12"/>
      <c r="M12"/>
      <c r="N12"/>
      <c r="O12"/>
      <c r="P12"/>
      <c r="Q12"/>
      <c r="R12"/>
      <c r="S12"/>
      <c r="T12"/>
    </row>
    <row r="13" spans="1:20" x14ac:dyDescent="0.25">
      <c r="A13"/>
      <c r="B13"/>
      <c r="C13"/>
      <c r="D13"/>
      <c r="E13"/>
      <c r="F13"/>
      <c r="G13"/>
      <c r="I13"/>
      <c r="J13"/>
      <c r="K13"/>
      <c r="L13"/>
      <c r="M13"/>
      <c r="N13"/>
      <c r="O13"/>
      <c r="P13"/>
      <c r="Q13"/>
      <c r="R13"/>
      <c r="S13"/>
      <c r="T13"/>
    </row>
    <row r="14" spans="1:20" x14ac:dyDescent="0.25">
      <c r="A14"/>
      <c r="B14"/>
      <c r="C14"/>
      <c r="D14"/>
      <c r="E14"/>
      <c r="F14"/>
      <c r="G14"/>
      <c r="I14"/>
      <c r="J14"/>
      <c r="K14"/>
      <c r="L14"/>
      <c r="M14"/>
      <c r="N14"/>
      <c r="O14"/>
      <c r="P14"/>
      <c r="Q14"/>
      <c r="R14"/>
      <c r="S14"/>
      <c r="T14"/>
    </row>
    <row r="15" spans="1:20" x14ac:dyDescent="0.25">
      <c r="A15"/>
      <c r="B15"/>
      <c r="C15"/>
      <c r="D15"/>
      <c r="E15"/>
      <c r="F15"/>
      <c r="G15"/>
      <c r="I15"/>
      <c r="J15"/>
      <c r="K15"/>
      <c r="L15"/>
      <c r="M15"/>
      <c r="N15"/>
      <c r="O15"/>
      <c r="P15"/>
      <c r="Q15"/>
      <c r="R15"/>
      <c r="S15"/>
      <c r="T15"/>
    </row>
    <row r="16" spans="1:20" x14ac:dyDescent="0.25">
      <c r="A16"/>
      <c r="B16"/>
      <c r="C16"/>
      <c r="D16"/>
      <c r="E16"/>
      <c r="F16"/>
      <c r="G16"/>
      <c r="I16"/>
      <c r="J16"/>
      <c r="K16"/>
      <c r="L16"/>
      <c r="M16"/>
      <c r="N16"/>
      <c r="O16"/>
      <c r="P16"/>
      <c r="Q16"/>
      <c r="R16"/>
      <c r="S16"/>
      <c r="T16"/>
    </row>
    <row r="17" spans="1:20" x14ac:dyDescent="0.25">
      <c r="A17"/>
      <c r="B17"/>
      <c r="C17"/>
      <c r="D17"/>
      <c r="E17"/>
      <c r="F17"/>
      <c r="G17"/>
      <c r="I17"/>
      <c r="J17"/>
      <c r="K17"/>
      <c r="L17"/>
      <c r="M17"/>
      <c r="N17"/>
      <c r="O17"/>
      <c r="P17"/>
      <c r="Q17"/>
      <c r="R17"/>
      <c r="S17"/>
      <c r="T17"/>
    </row>
    <row r="18" spans="1:20" x14ac:dyDescent="0.25">
      <c r="A18"/>
      <c r="B18"/>
      <c r="C18"/>
      <c r="D18"/>
      <c r="E18"/>
      <c r="F18"/>
      <c r="G18"/>
      <c r="I18"/>
      <c r="J18"/>
      <c r="K18"/>
      <c r="L18"/>
      <c r="M18"/>
      <c r="N18"/>
      <c r="O18"/>
      <c r="P18"/>
      <c r="Q18"/>
      <c r="R18"/>
      <c r="S18"/>
      <c r="T18"/>
    </row>
    <row r="19" spans="1:20" x14ac:dyDescent="0.25">
      <c r="A19"/>
      <c r="B19"/>
      <c r="C19"/>
      <c r="D19"/>
      <c r="E19"/>
      <c r="F19"/>
      <c r="G19"/>
      <c r="I19"/>
      <c r="J19"/>
      <c r="K19"/>
      <c r="L19"/>
      <c r="M19"/>
      <c r="N19"/>
      <c r="O19"/>
      <c r="P19"/>
      <c r="Q19"/>
      <c r="R19"/>
      <c r="S19"/>
      <c r="T19"/>
    </row>
    <row r="20" spans="1:20" x14ac:dyDescent="0.25">
      <c r="A20"/>
      <c r="B20"/>
      <c r="C20"/>
      <c r="D20"/>
      <c r="E20"/>
      <c r="F20"/>
      <c r="G20"/>
      <c r="I20"/>
      <c r="J20"/>
      <c r="K20"/>
      <c r="L20"/>
      <c r="M20"/>
      <c r="N20"/>
      <c r="O20"/>
      <c r="P20"/>
      <c r="Q20"/>
      <c r="R20"/>
      <c r="S20"/>
      <c r="T20"/>
    </row>
    <row r="21" spans="1:20" x14ac:dyDescent="0.25">
      <c r="A21"/>
      <c r="B21"/>
      <c r="C21"/>
      <c r="D21"/>
      <c r="E21"/>
      <c r="F21"/>
      <c r="G21"/>
      <c r="I21"/>
      <c r="J21"/>
      <c r="K21"/>
      <c r="L21"/>
      <c r="M21"/>
      <c r="N21"/>
      <c r="O21"/>
      <c r="P21"/>
      <c r="Q21"/>
      <c r="R21"/>
      <c r="S21"/>
      <c r="T21"/>
    </row>
    <row r="22" spans="1:20" x14ac:dyDescent="0.25">
      <c r="A22"/>
      <c r="B22"/>
      <c r="C22"/>
      <c r="D22"/>
      <c r="E22"/>
      <c r="F22"/>
      <c r="G22"/>
      <c r="I22"/>
      <c r="J22"/>
      <c r="K22"/>
      <c r="L22"/>
      <c r="M22"/>
      <c r="N22"/>
      <c r="O22"/>
      <c r="P22"/>
      <c r="Q22"/>
      <c r="R22"/>
      <c r="S22"/>
      <c r="T22"/>
    </row>
    <row r="23" spans="1:20" x14ac:dyDescent="0.25">
      <c r="A23"/>
      <c r="B23"/>
      <c r="C23"/>
      <c r="D23"/>
      <c r="E23"/>
      <c r="F23"/>
      <c r="G23"/>
      <c r="I23"/>
      <c r="J23"/>
      <c r="K23"/>
      <c r="L23"/>
      <c r="M23"/>
      <c r="N23"/>
      <c r="O23"/>
      <c r="P23"/>
      <c r="Q23"/>
      <c r="R23"/>
      <c r="S23"/>
      <c r="T23"/>
    </row>
    <row r="24" spans="1:20" x14ac:dyDescent="0.25">
      <c r="A24"/>
      <c r="B24"/>
      <c r="C24"/>
      <c r="D24"/>
      <c r="E24"/>
      <c r="F24"/>
      <c r="G24"/>
      <c r="I24"/>
      <c r="J24"/>
      <c r="K24"/>
      <c r="L24"/>
      <c r="M24"/>
      <c r="N24"/>
      <c r="O24"/>
      <c r="P24"/>
      <c r="Q24"/>
      <c r="R24"/>
      <c r="S24"/>
      <c r="T24"/>
    </row>
    <row r="25" spans="1:20" x14ac:dyDescent="0.25">
      <c r="A25"/>
      <c r="B25"/>
      <c r="C25"/>
      <c r="D25"/>
      <c r="E25"/>
      <c r="F25"/>
      <c r="G25"/>
      <c r="I25"/>
      <c r="J25"/>
      <c r="K25"/>
      <c r="L25"/>
      <c r="M25"/>
      <c r="N25"/>
      <c r="O25"/>
      <c r="P25"/>
      <c r="Q25"/>
      <c r="R25"/>
      <c r="S25"/>
      <c r="T25"/>
    </row>
    <row r="26" spans="1:20" x14ac:dyDescent="0.25">
      <c r="A26"/>
      <c r="B26"/>
      <c r="C26"/>
      <c r="D26"/>
      <c r="E26"/>
      <c r="F26"/>
      <c r="G26"/>
      <c r="I26"/>
      <c r="J26"/>
      <c r="K26"/>
      <c r="L26"/>
      <c r="M26"/>
      <c r="N26"/>
      <c r="O26"/>
      <c r="P26"/>
      <c r="Q26"/>
      <c r="R26"/>
      <c r="S26"/>
      <c r="T26"/>
    </row>
    <row r="27" spans="1:20" x14ac:dyDescent="0.25">
      <c r="A27"/>
      <c r="B27"/>
      <c r="C27"/>
      <c r="D27"/>
      <c r="E27"/>
      <c r="F27"/>
      <c r="G27"/>
      <c r="I27"/>
      <c r="J27"/>
      <c r="K27"/>
      <c r="L27"/>
      <c r="M27"/>
      <c r="N27"/>
      <c r="O27"/>
      <c r="P27"/>
      <c r="Q27"/>
      <c r="R27"/>
      <c r="S27"/>
      <c r="T27"/>
    </row>
    <row r="28" spans="1:20" x14ac:dyDescent="0.25">
      <c r="A28"/>
      <c r="B28"/>
      <c r="C28"/>
      <c r="D28"/>
      <c r="E28"/>
      <c r="F28"/>
      <c r="G28"/>
      <c r="I28"/>
      <c r="J28"/>
      <c r="K28"/>
      <c r="L28"/>
      <c r="M28"/>
      <c r="N28"/>
      <c r="O28"/>
      <c r="P28"/>
      <c r="Q28"/>
      <c r="R28"/>
      <c r="S28"/>
      <c r="T28"/>
    </row>
    <row r="29" spans="1:20" x14ac:dyDescent="0.25">
      <c r="A29"/>
      <c r="B29"/>
      <c r="C29"/>
      <c r="D29"/>
      <c r="E29"/>
      <c r="F29"/>
      <c r="G29"/>
      <c r="I29"/>
      <c r="J29"/>
      <c r="K29"/>
      <c r="L29"/>
      <c r="M29"/>
      <c r="N29"/>
      <c r="O29"/>
      <c r="P29"/>
      <c r="Q29"/>
      <c r="R29"/>
      <c r="S29"/>
      <c r="T29"/>
    </row>
    <row r="30" spans="1:20" x14ac:dyDescent="0.25">
      <c r="A30"/>
      <c r="B30"/>
      <c r="C30"/>
      <c r="D30"/>
      <c r="E30"/>
      <c r="F30"/>
      <c r="G30"/>
      <c r="I30"/>
      <c r="J30"/>
      <c r="K30"/>
      <c r="L30"/>
      <c r="M30"/>
      <c r="N30"/>
      <c r="O30"/>
      <c r="P30"/>
      <c r="Q30"/>
      <c r="R30"/>
      <c r="S30"/>
      <c r="T30"/>
    </row>
    <row r="31" spans="1:20" x14ac:dyDescent="0.25">
      <c r="A31"/>
      <c r="B31"/>
      <c r="C31"/>
      <c r="D31"/>
      <c r="E31"/>
      <c r="F31"/>
      <c r="G31"/>
      <c r="I31"/>
      <c r="J31"/>
      <c r="K31"/>
      <c r="L31"/>
      <c r="M31"/>
      <c r="N31"/>
      <c r="O31"/>
      <c r="P31"/>
      <c r="Q31"/>
      <c r="R31"/>
      <c r="S31"/>
      <c r="T31"/>
    </row>
    <row r="32" spans="1:20" x14ac:dyDescent="0.25">
      <c r="A32"/>
      <c r="B32"/>
      <c r="C32"/>
      <c r="D32"/>
      <c r="E32"/>
      <c r="F32"/>
      <c r="G32"/>
      <c r="I32"/>
      <c r="J32"/>
      <c r="K32"/>
      <c r="L32"/>
      <c r="M32"/>
      <c r="N32"/>
      <c r="O32"/>
      <c r="P32"/>
      <c r="Q32"/>
      <c r="R32"/>
      <c r="S32"/>
      <c r="T32"/>
    </row>
    <row r="33" spans="1:7" x14ac:dyDescent="0.25">
      <c r="A33"/>
      <c r="B33"/>
      <c r="C33"/>
      <c r="D33"/>
      <c r="E33"/>
      <c r="F33"/>
      <c r="G33"/>
    </row>
    <row r="34" spans="1:7" x14ac:dyDescent="0.25">
      <c r="A34"/>
      <c r="B34"/>
      <c r="C34"/>
      <c r="D34"/>
      <c r="E34"/>
      <c r="F34"/>
      <c r="G34"/>
    </row>
    <row r="35" spans="1:7" x14ac:dyDescent="0.25">
      <c r="A35"/>
      <c r="B35"/>
      <c r="C35"/>
      <c r="D35"/>
      <c r="E35"/>
      <c r="F35"/>
      <c r="G35"/>
    </row>
    <row r="36" spans="1:7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  <row r="39" spans="1:7" x14ac:dyDescent="0.25">
      <c r="A39"/>
      <c r="B39"/>
      <c r="C39"/>
      <c r="D39"/>
      <c r="E39"/>
      <c r="F39"/>
      <c r="G39"/>
    </row>
    <row r="40" spans="1:7" x14ac:dyDescent="0.25">
      <c r="A40"/>
      <c r="B40"/>
      <c r="C40"/>
      <c r="D40"/>
      <c r="E40"/>
      <c r="F40"/>
      <c r="G40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  <row r="43" spans="1:7" x14ac:dyDescent="0.25">
      <c r="A43"/>
      <c r="B43"/>
      <c r="C43"/>
      <c r="D43"/>
      <c r="E43"/>
      <c r="F43"/>
      <c r="G43"/>
    </row>
    <row r="44" spans="1:7" x14ac:dyDescent="0.25">
      <c r="A44"/>
      <c r="B44"/>
      <c r="C44"/>
      <c r="D44"/>
      <c r="E44"/>
      <c r="F44"/>
      <c r="G44"/>
    </row>
    <row r="45" spans="1:7" x14ac:dyDescent="0.25">
      <c r="A45"/>
      <c r="B45"/>
      <c r="C45"/>
      <c r="D45"/>
      <c r="E45"/>
      <c r="F45"/>
      <c r="G45"/>
    </row>
    <row r="46" spans="1:7" x14ac:dyDescent="0.25">
      <c r="A46"/>
      <c r="B46"/>
      <c r="C46"/>
      <c r="D46"/>
      <c r="E46"/>
      <c r="F46"/>
      <c r="G46"/>
    </row>
    <row r="47" spans="1:7" x14ac:dyDescent="0.25">
      <c r="A47"/>
      <c r="B47"/>
      <c r="C47"/>
      <c r="D47"/>
      <c r="E47"/>
      <c r="F47"/>
      <c r="G47"/>
    </row>
    <row r="48" spans="1:7" x14ac:dyDescent="0.25">
      <c r="A48"/>
      <c r="B48"/>
      <c r="C48"/>
      <c r="D48"/>
      <c r="E48"/>
      <c r="F48"/>
      <c r="G48"/>
    </row>
    <row r="49" spans="1:7" x14ac:dyDescent="0.25">
      <c r="A49"/>
      <c r="B49"/>
      <c r="C49"/>
      <c r="D49"/>
      <c r="E49"/>
      <c r="F49"/>
      <c r="G49"/>
    </row>
    <row r="50" spans="1:7" x14ac:dyDescent="0.25">
      <c r="A50"/>
      <c r="B50"/>
      <c r="C50"/>
      <c r="D50"/>
      <c r="E50"/>
      <c r="F50"/>
      <c r="G50"/>
    </row>
    <row r="51" spans="1:7" x14ac:dyDescent="0.25">
      <c r="A51"/>
      <c r="B51"/>
      <c r="C51"/>
      <c r="D51"/>
      <c r="E51"/>
      <c r="F51"/>
      <c r="G51"/>
    </row>
    <row r="52" spans="1:7" x14ac:dyDescent="0.25">
      <c r="A52"/>
      <c r="B52"/>
      <c r="C52"/>
      <c r="D52"/>
      <c r="E52"/>
      <c r="F52"/>
      <c r="G52"/>
    </row>
    <row r="53" spans="1:7" x14ac:dyDescent="0.25">
      <c r="A53"/>
      <c r="B53"/>
      <c r="C53"/>
      <c r="D53"/>
      <c r="E53"/>
      <c r="F53"/>
      <c r="G53"/>
    </row>
  </sheetData>
  <pageMargins left="0.7" right="0.7" top="0.75" bottom="0.75" header="0.3" footer="0.3"/>
  <pageSetup scale="87" orientation="portrait" horizontalDpi="1200" verticalDpi="1200" r:id="rId1"/>
  <headerFooter>
    <oddHeader>&amp;RKY PSC Case No. 2026-00099, Staff 4-15, Attachment A
Respondent: R. Amen
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1C240-AE02-492E-B0B0-25EF99AF50EF}">
  <dimension ref="B2:AS60"/>
  <sheetViews>
    <sheetView zoomScaleNormal="100" workbookViewId="0">
      <selection activeCell="E14" sqref="E14"/>
    </sheetView>
  </sheetViews>
  <sheetFormatPr defaultColWidth="9.140625" defaultRowHeight="12.75" x14ac:dyDescent="0.2"/>
  <cols>
    <col min="1" max="1" width="3.7109375" style="53" customWidth="1"/>
    <col min="2" max="4" width="12.7109375" style="53" customWidth="1"/>
    <col min="5" max="5" width="3.7109375" style="53" customWidth="1"/>
    <col min="6" max="6" width="8.7109375" style="53" customWidth="1"/>
    <col min="7" max="7" width="3.7109375" style="53" customWidth="1"/>
    <col min="8" max="8" width="11.28515625" style="53" bestFit="1" customWidth="1"/>
    <col min="9" max="9" width="3.7109375" style="53" customWidth="1"/>
    <col min="10" max="11" width="8.7109375" style="53" customWidth="1"/>
    <col min="12" max="12" width="3.7109375" style="53" customWidth="1"/>
    <col min="13" max="13" width="10.7109375" style="53" customWidth="1"/>
    <col min="14" max="14" width="9.7109375" style="53" customWidth="1"/>
    <col min="15" max="15" width="3.7109375" style="53" customWidth="1"/>
    <col min="16" max="25" width="8.7109375" style="53" customWidth="1"/>
    <col min="26" max="26" width="3.7109375" style="53" customWidth="1"/>
    <col min="27" max="27" width="10.7109375" style="53" customWidth="1"/>
    <col min="28" max="28" width="8.7109375" style="53" customWidth="1"/>
    <col min="29" max="32" width="10.7109375" style="53" customWidth="1"/>
    <col min="33" max="33" width="12.7109375" style="53" customWidth="1"/>
    <col min="34" max="38" width="10.7109375" style="53" customWidth="1"/>
    <col min="39" max="16384" width="9.140625" style="53"/>
  </cols>
  <sheetData>
    <row r="2" spans="2:38" ht="15" x14ac:dyDescent="0.25">
      <c r="B2" s="132" t="s">
        <v>13</v>
      </c>
      <c r="C2" s="132"/>
      <c r="D2" s="132"/>
      <c r="M2" s="53" t="s">
        <v>14</v>
      </c>
    </row>
    <row r="3" spans="2:38" ht="18.75" x14ac:dyDescent="0.35">
      <c r="H3" s="72" t="s">
        <v>15</v>
      </c>
      <c r="J3" s="138" t="s">
        <v>16</v>
      </c>
      <c r="K3" s="139"/>
      <c r="M3" s="140" t="s">
        <v>17</v>
      </c>
      <c r="N3" s="141"/>
    </row>
    <row r="4" spans="2:38" ht="16.5" x14ac:dyDescent="0.25">
      <c r="B4" s="74" t="s">
        <v>18</v>
      </c>
      <c r="C4" s="74" t="s">
        <v>5</v>
      </c>
      <c r="D4" s="74" t="s">
        <v>19</v>
      </c>
      <c r="F4" s="74" t="s">
        <v>20</v>
      </c>
      <c r="H4" s="75" t="s">
        <v>19</v>
      </c>
      <c r="J4" s="76" t="s">
        <v>21</v>
      </c>
      <c r="K4" s="77" t="s">
        <v>22</v>
      </c>
      <c r="M4" s="78" t="s">
        <v>23</v>
      </c>
      <c r="N4" s="79">
        <f t="array" ref="N4:N5">MMULT(MINVERSE(MMULT(MMULT(TRANSPOSE(J5:K13),AC5:AK13),J5:K13)),MMULT(MMULT(TRANSPOSE(J5:K13),AC5:AK13),H5:H13))</f>
        <v>38.098837825354465</v>
      </c>
      <c r="AA4" s="81" t="s">
        <v>24</v>
      </c>
      <c r="AC4" s="82" t="s">
        <v>25</v>
      </c>
      <c r="AD4" s="83"/>
      <c r="AE4" s="83"/>
      <c r="AF4" s="83"/>
      <c r="AG4" s="83"/>
      <c r="AH4" s="83"/>
      <c r="AI4" s="83"/>
      <c r="AJ4" s="83"/>
      <c r="AK4" s="84"/>
    </row>
    <row r="5" spans="2:38" ht="16.5" x14ac:dyDescent="0.25">
      <c r="B5" s="53">
        <f>'Aggregate Data'!C3</f>
        <v>1</v>
      </c>
      <c r="C5" s="85">
        <f>'Aggregate Data'!D3</f>
        <v>4381</v>
      </c>
      <c r="D5" s="86">
        <f>'Aggregate Data'!G3</f>
        <v>70.386093043528376</v>
      </c>
      <c r="F5" s="87">
        <f>C5/SUM(C$5:C$13)</f>
        <v>5.2276915630952898E-4</v>
      </c>
      <c r="H5" s="88">
        <f>D5</f>
        <v>70.386093043528376</v>
      </c>
      <c r="J5" s="89">
        <v>1</v>
      </c>
      <c r="K5" s="90">
        <f>B5^2</f>
        <v>1</v>
      </c>
      <c r="M5" s="91" t="s">
        <v>26</v>
      </c>
      <c r="N5" s="80">
        <v>2.6756485799316696</v>
      </c>
      <c r="AA5" s="92">
        <f t="array" ref="AA5:AA13">MMULT(J5:K13,N4:N5)</f>
        <v>40.774486405286133</v>
      </c>
      <c r="AC5" s="95">
        <f>C5</f>
        <v>4381</v>
      </c>
      <c r="AD5" s="53">
        <v>0</v>
      </c>
      <c r="AE5" s="53">
        <v>0</v>
      </c>
      <c r="AF5" s="53">
        <v>0</v>
      </c>
      <c r="AG5" s="53">
        <v>0</v>
      </c>
      <c r="AH5" s="53">
        <v>0</v>
      </c>
      <c r="AI5" s="53">
        <v>0</v>
      </c>
      <c r="AJ5" s="53">
        <v>0</v>
      </c>
      <c r="AK5" s="55">
        <v>0</v>
      </c>
    </row>
    <row r="6" spans="2:38" ht="15" x14ac:dyDescent="0.25">
      <c r="B6" s="53">
        <f>'Aggregate Data'!C4</f>
        <v>1.25</v>
      </c>
      <c r="C6" s="85">
        <f>'Aggregate Data'!D4</f>
        <v>1687</v>
      </c>
      <c r="D6" s="86">
        <f>'Aggregate Data'!G4</f>
        <v>20.43240215918194</v>
      </c>
      <c r="F6" s="87">
        <f t="shared" ref="F6:F13" si="0">C6/SUM(C$5:C$13)</f>
        <v>2.0130371300939863E-4</v>
      </c>
      <c r="H6" s="96">
        <f t="shared" ref="H6:H13" si="1">D6</f>
        <v>20.43240215918194</v>
      </c>
      <c r="J6" s="59">
        <v>1</v>
      </c>
      <c r="K6" s="97">
        <f t="shared" ref="K6:K13" si="2">B6^2</f>
        <v>1.5625</v>
      </c>
      <c r="AA6" s="93">
        <v>42.279538731497702</v>
      </c>
      <c r="AC6" s="59">
        <v>0</v>
      </c>
      <c r="AD6" s="98">
        <f>C6</f>
        <v>1687</v>
      </c>
      <c r="AE6" s="53">
        <v>0</v>
      </c>
      <c r="AF6" s="53">
        <v>0</v>
      </c>
      <c r="AG6" s="53">
        <v>0</v>
      </c>
      <c r="AH6" s="53">
        <v>0</v>
      </c>
      <c r="AI6" s="53">
        <v>0</v>
      </c>
      <c r="AJ6" s="53">
        <v>0</v>
      </c>
      <c r="AK6" s="55">
        <v>0</v>
      </c>
    </row>
    <row r="7" spans="2:38" ht="15" x14ac:dyDescent="0.25">
      <c r="B7" s="53">
        <f>'Aggregate Data'!C5</f>
        <v>1.5</v>
      </c>
      <c r="C7" s="85">
        <f>'Aggregate Data'!D5</f>
        <v>36</v>
      </c>
      <c r="D7" s="86">
        <f>'Aggregate Data'!G5</f>
        <v>126.32642163504968</v>
      </c>
      <c r="F7" s="87">
        <f t="shared" si="0"/>
        <v>4.2957520262823659E-6</v>
      </c>
      <c r="H7" s="96">
        <f t="shared" si="1"/>
        <v>126.32642163504968</v>
      </c>
      <c r="J7" s="59">
        <v>1</v>
      </c>
      <c r="K7" s="97">
        <f t="shared" si="2"/>
        <v>2.25</v>
      </c>
      <c r="AA7" s="93">
        <v>44.11904713020072</v>
      </c>
      <c r="AC7" s="59">
        <v>0</v>
      </c>
      <c r="AD7" s="53">
        <v>0</v>
      </c>
      <c r="AE7" s="98">
        <f>C7</f>
        <v>36</v>
      </c>
      <c r="AF7" s="53">
        <v>0</v>
      </c>
      <c r="AG7" s="53">
        <v>0</v>
      </c>
      <c r="AH7" s="53">
        <v>0</v>
      </c>
      <c r="AI7" s="53">
        <v>0</v>
      </c>
      <c r="AJ7" s="53">
        <v>0</v>
      </c>
      <c r="AK7" s="55">
        <v>0</v>
      </c>
    </row>
    <row r="8" spans="2:38" ht="15" x14ac:dyDescent="0.25">
      <c r="B8" s="53">
        <f>'Aggregate Data'!C6</f>
        <v>2</v>
      </c>
      <c r="C8" s="85">
        <f>'Aggregate Data'!D6</f>
        <v>4849067</v>
      </c>
      <c r="D8" s="86">
        <f>'Aggregate Data'!G6</f>
        <v>47.475500307493434</v>
      </c>
      <c r="F8" s="122">
        <f t="shared" si="0"/>
        <v>0.57862192752302644</v>
      </c>
      <c r="H8" s="96">
        <f t="shared" si="1"/>
        <v>47.475500307493434</v>
      </c>
      <c r="J8" s="59">
        <v>1</v>
      </c>
      <c r="K8" s="97">
        <f t="shared" si="2"/>
        <v>4</v>
      </c>
      <c r="AA8" s="93">
        <v>48.801432145081144</v>
      </c>
      <c r="AC8" s="59">
        <v>0</v>
      </c>
      <c r="AD8" s="53">
        <v>0</v>
      </c>
      <c r="AE8" s="53">
        <v>0</v>
      </c>
      <c r="AF8" s="98">
        <f>C8</f>
        <v>4849067</v>
      </c>
      <c r="AG8" s="53">
        <v>0</v>
      </c>
      <c r="AH8" s="53">
        <v>0</v>
      </c>
      <c r="AI8" s="53">
        <v>0</v>
      </c>
      <c r="AJ8" s="53">
        <v>0</v>
      </c>
      <c r="AK8" s="55">
        <v>0</v>
      </c>
    </row>
    <row r="9" spans="2:38" ht="15" x14ac:dyDescent="0.25">
      <c r="B9" s="53">
        <f>'Aggregate Data'!C7</f>
        <v>3</v>
      </c>
      <c r="C9" s="85">
        <f>'Aggregate Data'!D7</f>
        <v>759494</v>
      </c>
      <c r="D9" s="86">
        <f>'Aggregate Data'!G7</f>
        <v>40.840607762911944</v>
      </c>
      <c r="F9" s="122">
        <f t="shared" si="0"/>
        <v>9.0627719151369412E-2</v>
      </c>
      <c r="H9" s="96">
        <f t="shared" si="1"/>
        <v>40.840607762911944</v>
      </c>
      <c r="J9" s="59">
        <v>1</v>
      </c>
      <c r="K9" s="97">
        <f t="shared" si="2"/>
        <v>9</v>
      </c>
      <c r="AA9" s="93">
        <v>62.17967504473949</v>
      </c>
      <c r="AC9" s="59">
        <v>0</v>
      </c>
      <c r="AD9" s="53">
        <v>0</v>
      </c>
      <c r="AE9" s="53">
        <v>0</v>
      </c>
      <c r="AF9" s="53">
        <v>0</v>
      </c>
      <c r="AG9" s="98">
        <f>C9</f>
        <v>759494</v>
      </c>
      <c r="AH9" s="53">
        <v>0</v>
      </c>
      <c r="AI9" s="53">
        <v>0</v>
      </c>
      <c r="AJ9" s="53">
        <v>0</v>
      </c>
      <c r="AK9" s="55">
        <v>0</v>
      </c>
    </row>
    <row r="10" spans="2:38" ht="15" x14ac:dyDescent="0.25">
      <c r="B10" s="53">
        <f>'Aggregate Data'!C8</f>
        <v>4</v>
      </c>
      <c r="C10" s="85">
        <f>'Aggregate Data'!D8</f>
        <v>2004632</v>
      </c>
      <c r="D10" s="86">
        <f>'Aggregate Data'!G8</f>
        <v>90.44208224216186</v>
      </c>
      <c r="F10" s="122">
        <f t="shared" si="0"/>
        <v>0.23920561044306865</v>
      </c>
      <c r="H10" s="96">
        <f t="shared" si="1"/>
        <v>90.44208224216186</v>
      </c>
      <c r="J10" s="59">
        <v>1</v>
      </c>
      <c r="K10" s="97">
        <f t="shared" si="2"/>
        <v>16</v>
      </c>
      <c r="AA10" s="93">
        <v>80.909215104261179</v>
      </c>
      <c r="AC10" s="59">
        <v>0</v>
      </c>
      <c r="AD10" s="53">
        <v>0</v>
      </c>
      <c r="AE10" s="53">
        <v>0</v>
      </c>
      <c r="AF10" s="53">
        <v>0</v>
      </c>
      <c r="AG10" s="53">
        <v>0</v>
      </c>
      <c r="AH10" s="98">
        <f>C10</f>
        <v>2004632</v>
      </c>
      <c r="AI10" s="53">
        <v>0</v>
      </c>
      <c r="AJ10" s="53">
        <v>0</v>
      </c>
      <c r="AK10" s="55">
        <v>0</v>
      </c>
    </row>
    <row r="11" spans="2:38" ht="15" x14ac:dyDescent="0.25">
      <c r="B11" s="53">
        <f>'Aggregate Data'!C9</f>
        <v>6</v>
      </c>
      <c r="C11" s="85">
        <f>'Aggregate Data'!D9</f>
        <v>521575</v>
      </c>
      <c r="D11" s="86">
        <f>'Aggregate Data'!G9</f>
        <v>162.93936527041163</v>
      </c>
      <c r="F11" s="122">
        <f t="shared" si="0"/>
        <v>6.2237690641895133E-2</v>
      </c>
      <c r="H11" s="96">
        <f t="shared" si="1"/>
        <v>162.93936527041163</v>
      </c>
      <c r="J11" s="59">
        <v>1</v>
      </c>
      <c r="K11" s="97">
        <f t="shared" si="2"/>
        <v>36</v>
      </c>
      <c r="AA11" s="93">
        <v>134.42218670289458</v>
      </c>
      <c r="AC11" s="59">
        <v>0</v>
      </c>
      <c r="AD11" s="53">
        <v>0</v>
      </c>
      <c r="AE11" s="53">
        <v>0</v>
      </c>
      <c r="AF11" s="53">
        <v>0</v>
      </c>
      <c r="AG11" s="53">
        <v>0</v>
      </c>
      <c r="AH11" s="53">
        <v>0</v>
      </c>
      <c r="AI11" s="98">
        <f>C11</f>
        <v>521575</v>
      </c>
      <c r="AJ11" s="53">
        <v>0</v>
      </c>
      <c r="AK11" s="55">
        <v>0</v>
      </c>
    </row>
    <row r="12" spans="2:38" ht="15" x14ac:dyDescent="0.25">
      <c r="B12" s="53">
        <f>'Aggregate Data'!C10</f>
        <v>8</v>
      </c>
      <c r="C12" s="85">
        <f>'Aggregate Data'!D10</f>
        <v>236181</v>
      </c>
      <c r="D12" s="86">
        <f>'Aggregate Data'!G10</f>
        <v>153.52169272346165</v>
      </c>
      <c r="F12" s="122">
        <f t="shared" si="0"/>
        <v>2.8182639147760983E-2</v>
      </c>
      <c r="H12" s="96">
        <f t="shared" si="1"/>
        <v>153.52169272346165</v>
      </c>
      <c r="J12" s="59">
        <v>1</v>
      </c>
      <c r="K12" s="97">
        <f t="shared" si="2"/>
        <v>64</v>
      </c>
      <c r="AA12" s="93">
        <v>209.34034694098131</v>
      </c>
      <c r="AC12" s="59">
        <v>0</v>
      </c>
      <c r="AD12" s="53">
        <v>0</v>
      </c>
      <c r="AE12" s="53">
        <v>0</v>
      </c>
      <c r="AF12" s="53">
        <v>0</v>
      </c>
      <c r="AG12" s="53">
        <v>0</v>
      </c>
      <c r="AH12" s="53">
        <v>0</v>
      </c>
      <c r="AI12" s="53">
        <v>0</v>
      </c>
      <c r="AJ12" s="98">
        <f>C12</f>
        <v>236181</v>
      </c>
      <c r="AK12" s="55">
        <v>0</v>
      </c>
    </row>
    <row r="13" spans="2:38" ht="15" x14ac:dyDescent="0.25">
      <c r="B13" s="53">
        <f>'Aggregate Data'!C11</f>
        <v>10</v>
      </c>
      <c r="C13" s="85">
        <f>'Aggregate Data'!D11</f>
        <v>3319</v>
      </c>
      <c r="D13" s="86">
        <f>'Aggregate Data'!G11</f>
        <v>829.96671880271629</v>
      </c>
      <c r="F13" s="87">
        <f t="shared" si="0"/>
        <v>3.9604447153419918E-4</v>
      </c>
      <c r="H13" s="99">
        <f t="shared" si="1"/>
        <v>829.96671880271629</v>
      </c>
      <c r="J13" s="64">
        <v>1</v>
      </c>
      <c r="K13" s="100">
        <f t="shared" si="2"/>
        <v>100</v>
      </c>
      <c r="AA13" s="94">
        <v>305.66369581852143</v>
      </c>
      <c r="AC13" s="64">
        <v>0</v>
      </c>
      <c r="AD13" s="101">
        <v>0</v>
      </c>
      <c r="AE13" s="101">
        <v>0</v>
      </c>
      <c r="AF13" s="101">
        <v>0</v>
      </c>
      <c r="AG13" s="101">
        <v>0</v>
      </c>
      <c r="AH13" s="101">
        <v>0</v>
      </c>
      <c r="AI13" s="101">
        <v>0</v>
      </c>
      <c r="AJ13" s="101">
        <v>0</v>
      </c>
      <c r="AK13" s="102">
        <f>C13</f>
        <v>3319</v>
      </c>
    </row>
    <row r="14" spans="2:38" ht="15" x14ac:dyDescent="0.25">
      <c r="C14" s="103">
        <f>SUM(C5:C13)</f>
        <v>8380372</v>
      </c>
      <c r="D14" s="86"/>
      <c r="F14" s="87"/>
      <c r="AL14" s="98"/>
    </row>
    <row r="17" spans="2:45" ht="15" x14ac:dyDescent="0.25">
      <c r="B17" s="132" t="s">
        <v>3</v>
      </c>
      <c r="C17" s="132"/>
      <c r="D17" s="132"/>
      <c r="M17" s="53" t="s">
        <v>14</v>
      </c>
    </row>
    <row r="18" spans="2:45" ht="18.75" x14ac:dyDescent="0.35">
      <c r="H18" s="72" t="str">
        <f>H3</f>
        <v>Y</v>
      </c>
      <c r="J18" s="138" t="s">
        <v>16</v>
      </c>
      <c r="K18" s="139"/>
      <c r="M18" s="140" t="s">
        <v>17</v>
      </c>
      <c r="N18" s="141"/>
    </row>
    <row r="19" spans="2:45" ht="16.5" x14ac:dyDescent="0.25">
      <c r="B19" s="74" t="s">
        <v>18</v>
      </c>
      <c r="C19" s="74" t="s">
        <v>5</v>
      </c>
      <c r="D19" s="74" t="s">
        <v>19</v>
      </c>
      <c r="F19" s="74" t="s">
        <v>20</v>
      </c>
      <c r="H19" s="104" t="str">
        <f>H4</f>
        <v>Unit Cost</v>
      </c>
      <c r="J19" s="73" t="s">
        <v>21</v>
      </c>
      <c r="K19" s="105" t="s">
        <v>22</v>
      </c>
      <c r="M19" s="78" t="s">
        <v>23</v>
      </c>
      <c r="N19" s="106">
        <f t="array" ref="N19:N20">MMULT(MINVERSE(MMULT(MMULT(TRANSPOSE(J20:K36),AC20:AS36),J20:K36)),MMULT(MMULT(TRANSPOSE(J20:K36),AC20:AS36),H20:H36))</f>
        <v>68.588837665697213</v>
      </c>
      <c r="AA19" s="72" t="s">
        <v>24</v>
      </c>
      <c r="AC19" s="82" t="s">
        <v>25</v>
      </c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4"/>
    </row>
    <row r="20" spans="2:45" ht="16.5" x14ac:dyDescent="0.25">
      <c r="B20" s="53">
        <f>'Aggregate Data'!C16</f>
        <v>0.75</v>
      </c>
      <c r="C20" s="85">
        <f>'Aggregate Data'!D16</f>
        <v>869</v>
      </c>
      <c r="D20" s="86">
        <f>'Aggregate Data'!G16</f>
        <v>39.770508087201122</v>
      </c>
      <c r="F20" s="87">
        <f>C20/SUM(C$20:C$36)</f>
        <v>1.4925534635570485E-4</v>
      </c>
      <c r="H20" s="88">
        <f t="shared" ref="H20:H31" si="3">D20</f>
        <v>39.770508087201122</v>
      </c>
      <c r="J20" s="89">
        <v>1</v>
      </c>
      <c r="K20" s="52">
        <f>B20^2</f>
        <v>0.5625</v>
      </c>
      <c r="M20" s="91" t="s">
        <v>26</v>
      </c>
      <c r="N20" s="107">
        <v>2.2586620303105698</v>
      </c>
      <c r="AA20" s="92">
        <f t="array" ref="AA20:AA36">MMULT(J20:K36,N19:N20)</f>
        <v>69.859335057746904</v>
      </c>
      <c r="AC20" s="95">
        <f>C20</f>
        <v>869</v>
      </c>
      <c r="AD20" s="53">
        <v>0</v>
      </c>
      <c r="AE20" s="53">
        <v>0</v>
      </c>
      <c r="AF20" s="53">
        <v>0</v>
      </c>
      <c r="AG20" s="53">
        <v>0</v>
      </c>
      <c r="AH20" s="53">
        <v>0</v>
      </c>
      <c r="AI20" s="53">
        <v>0</v>
      </c>
      <c r="AJ20" s="53">
        <v>0</v>
      </c>
      <c r="AK20" s="53">
        <v>0</v>
      </c>
      <c r="AL20" s="53">
        <v>0</v>
      </c>
      <c r="AM20" s="53">
        <v>0</v>
      </c>
      <c r="AN20" s="53">
        <v>0</v>
      </c>
      <c r="AO20" s="53">
        <v>0</v>
      </c>
      <c r="AP20" s="53">
        <v>0</v>
      </c>
      <c r="AQ20" s="53">
        <v>0</v>
      </c>
      <c r="AR20" s="53">
        <v>0</v>
      </c>
      <c r="AS20" s="55">
        <v>0</v>
      </c>
    </row>
    <row r="21" spans="2:45" ht="15" x14ac:dyDescent="0.25">
      <c r="B21" s="53">
        <f>'Aggregate Data'!C17</f>
        <v>1</v>
      </c>
      <c r="C21" s="85">
        <f>'Aggregate Data'!D17</f>
        <v>2983</v>
      </c>
      <c r="D21" s="86">
        <f>'Aggregate Data'!G17</f>
        <v>48.236027991314046</v>
      </c>
      <c r="F21" s="87">
        <f t="shared" ref="F21:F36" si="4">C21/SUM(C$20:C$36)</f>
        <v>5.1234602782401339E-4</v>
      </c>
      <c r="H21" s="96">
        <f t="shared" si="3"/>
        <v>48.236027991314046</v>
      </c>
      <c r="J21" s="59">
        <v>1</v>
      </c>
      <c r="K21" s="55">
        <f>B21^2</f>
        <v>1</v>
      </c>
      <c r="AA21" s="93">
        <v>70.847499696007787</v>
      </c>
      <c r="AC21" s="59">
        <v>0</v>
      </c>
      <c r="AD21" s="98">
        <f>C21</f>
        <v>2983</v>
      </c>
      <c r="AE21" s="53">
        <v>0</v>
      </c>
      <c r="AF21" s="53">
        <v>0</v>
      </c>
      <c r="AG21" s="53">
        <v>0</v>
      </c>
      <c r="AH21" s="53">
        <v>0</v>
      </c>
      <c r="AI21" s="53">
        <v>0</v>
      </c>
      <c r="AJ21" s="53">
        <v>0</v>
      </c>
      <c r="AK21" s="53">
        <v>0</v>
      </c>
      <c r="AL21" s="53">
        <v>0</v>
      </c>
      <c r="AM21" s="53">
        <v>0</v>
      </c>
      <c r="AN21" s="53">
        <v>0</v>
      </c>
      <c r="AO21" s="53">
        <v>0</v>
      </c>
      <c r="AP21" s="53">
        <v>0</v>
      </c>
      <c r="AQ21" s="53">
        <v>0</v>
      </c>
      <c r="AR21" s="53">
        <v>0</v>
      </c>
      <c r="AS21" s="55">
        <v>0</v>
      </c>
    </row>
    <row r="22" spans="2:45" ht="15" x14ac:dyDescent="0.25">
      <c r="B22" s="53">
        <f>'Aggregate Data'!C18</f>
        <v>1.125</v>
      </c>
      <c r="C22" s="85">
        <f>'Aggregate Data'!D18</f>
        <v>5174</v>
      </c>
      <c r="D22" s="86">
        <f>'Aggregate Data'!G18</f>
        <v>39.606267267364942</v>
      </c>
      <c r="F22" s="87">
        <f t="shared" si="4"/>
        <v>8.8866186656434633E-4</v>
      </c>
      <c r="H22" s="96">
        <f t="shared" si="3"/>
        <v>39.606267267364942</v>
      </c>
      <c r="J22" s="59">
        <v>1</v>
      </c>
      <c r="K22" s="55">
        <f t="shared" ref="K22:K31" si="5">B22^2</f>
        <v>1.265625</v>
      </c>
      <c r="AA22" s="93">
        <v>71.447456797809025</v>
      </c>
      <c r="AC22" s="59">
        <v>0</v>
      </c>
      <c r="AD22" s="53">
        <v>0</v>
      </c>
      <c r="AE22" s="98">
        <f>C22</f>
        <v>5174</v>
      </c>
      <c r="AF22" s="53">
        <v>0</v>
      </c>
      <c r="AG22" s="53">
        <v>0</v>
      </c>
      <c r="AH22" s="53">
        <v>0</v>
      </c>
      <c r="AI22" s="53">
        <v>0</v>
      </c>
      <c r="AJ22" s="53">
        <v>0</v>
      </c>
      <c r="AK22" s="53">
        <v>0</v>
      </c>
      <c r="AL22" s="53">
        <v>0</v>
      </c>
      <c r="AM22" s="53">
        <v>0</v>
      </c>
      <c r="AN22" s="53">
        <v>0</v>
      </c>
      <c r="AO22" s="53">
        <v>0</v>
      </c>
      <c r="AP22" s="53">
        <v>0</v>
      </c>
      <c r="AQ22" s="53">
        <v>0</v>
      </c>
      <c r="AR22" s="53">
        <v>0</v>
      </c>
      <c r="AS22" s="55">
        <v>0</v>
      </c>
    </row>
    <row r="23" spans="2:45" ht="15" x14ac:dyDescent="0.25">
      <c r="B23" s="53">
        <f>'Aggregate Data'!C19</f>
        <v>1.5</v>
      </c>
      <c r="C23" s="85">
        <f>'Aggregate Data'!D19</f>
        <v>4150</v>
      </c>
      <c r="D23" s="86">
        <f>'Aggregate Data'!G19</f>
        <v>94.420092215500176</v>
      </c>
      <c r="F23" s="87">
        <f t="shared" si="4"/>
        <v>7.1278445037534547E-4</v>
      </c>
      <c r="H23" s="96">
        <f t="shared" si="3"/>
        <v>94.420092215500176</v>
      </c>
      <c r="J23" s="59">
        <v>1</v>
      </c>
      <c r="K23" s="55">
        <f t="shared" si="5"/>
        <v>2.25</v>
      </c>
      <c r="AA23" s="93">
        <v>73.670827233895992</v>
      </c>
      <c r="AC23" s="59">
        <v>0</v>
      </c>
      <c r="AD23" s="53">
        <v>0</v>
      </c>
      <c r="AE23" s="53">
        <v>0</v>
      </c>
      <c r="AF23" s="98">
        <f>C23</f>
        <v>4150</v>
      </c>
      <c r="AG23" s="53">
        <v>0</v>
      </c>
      <c r="AH23" s="53">
        <v>0</v>
      </c>
      <c r="AI23" s="53">
        <v>0</v>
      </c>
      <c r="AJ23" s="53">
        <v>0</v>
      </c>
      <c r="AK23" s="53">
        <v>0</v>
      </c>
      <c r="AL23" s="53">
        <v>0</v>
      </c>
      <c r="AM23" s="53">
        <v>0</v>
      </c>
      <c r="AN23" s="53">
        <v>0</v>
      </c>
      <c r="AO23" s="53">
        <v>0</v>
      </c>
      <c r="AP23" s="53">
        <v>0</v>
      </c>
      <c r="AQ23" s="53">
        <v>0</v>
      </c>
      <c r="AR23" s="53">
        <v>0</v>
      </c>
      <c r="AS23" s="55">
        <v>0</v>
      </c>
    </row>
    <row r="24" spans="2:45" ht="15" x14ac:dyDescent="0.25">
      <c r="B24" s="53">
        <f>'Aggregate Data'!C20</f>
        <v>2</v>
      </c>
      <c r="C24" s="85">
        <f>'Aggregate Data'!D20</f>
        <v>898171</v>
      </c>
      <c r="D24" s="86">
        <f>'Aggregate Data'!G20</f>
        <v>50.124784974311801</v>
      </c>
      <c r="F24" s="87">
        <f t="shared" si="4"/>
        <v>0.15426561989833118</v>
      </c>
      <c r="H24" s="96">
        <f t="shared" si="3"/>
        <v>50.124784974311801</v>
      </c>
      <c r="J24" s="59">
        <v>1</v>
      </c>
      <c r="K24" s="55">
        <f t="shared" si="5"/>
        <v>4</v>
      </c>
      <c r="AA24" s="93">
        <v>77.623485786939497</v>
      </c>
      <c r="AC24" s="59">
        <v>0</v>
      </c>
      <c r="AD24" s="53">
        <v>0</v>
      </c>
      <c r="AE24" s="53">
        <v>0</v>
      </c>
      <c r="AF24" s="53">
        <v>0</v>
      </c>
      <c r="AG24" s="98">
        <f>C24</f>
        <v>898171</v>
      </c>
      <c r="AH24" s="53">
        <v>0</v>
      </c>
      <c r="AI24" s="53">
        <v>0</v>
      </c>
      <c r="AJ24" s="53">
        <v>0</v>
      </c>
      <c r="AK24" s="53">
        <v>0</v>
      </c>
      <c r="AL24" s="53">
        <v>0</v>
      </c>
      <c r="AM24" s="53">
        <v>0</v>
      </c>
      <c r="AN24" s="53">
        <v>0</v>
      </c>
      <c r="AO24" s="53">
        <v>0</v>
      </c>
      <c r="AP24" s="53">
        <v>0</v>
      </c>
      <c r="AQ24" s="53">
        <v>0</v>
      </c>
      <c r="AR24" s="53">
        <v>0</v>
      </c>
      <c r="AS24" s="55">
        <v>0</v>
      </c>
    </row>
    <row r="25" spans="2:45" ht="15" x14ac:dyDescent="0.25">
      <c r="B25" s="53">
        <f>'Aggregate Data'!C21</f>
        <v>3</v>
      </c>
      <c r="C25" s="85">
        <f>'Aggregate Data'!D21</f>
        <v>823207</v>
      </c>
      <c r="D25" s="86">
        <f>'Aggregate Data'!G21</f>
        <v>85.217744658393869</v>
      </c>
      <c r="F25" s="87">
        <f t="shared" si="4"/>
        <v>0.14139015639521374</v>
      </c>
      <c r="H25" s="96">
        <f t="shared" si="3"/>
        <v>85.217744658393869</v>
      </c>
      <c r="J25" s="59">
        <v>1</v>
      </c>
      <c r="K25" s="55">
        <f t="shared" si="5"/>
        <v>9</v>
      </c>
      <c r="AA25" s="93">
        <v>88.916795938492342</v>
      </c>
      <c r="AC25" s="59">
        <v>0</v>
      </c>
      <c r="AD25" s="53">
        <v>0</v>
      </c>
      <c r="AE25" s="53">
        <v>0</v>
      </c>
      <c r="AF25" s="53">
        <v>0</v>
      </c>
      <c r="AG25" s="53">
        <v>0</v>
      </c>
      <c r="AH25" s="98">
        <f>C25</f>
        <v>823207</v>
      </c>
      <c r="AI25" s="53">
        <v>0</v>
      </c>
      <c r="AJ25" s="53">
        <v>0</v>
      </c>
      <c r="AK25" s="53">
        <v>0</v>
      </c>
      <c r="AL25" s="53">
        <v>0</v>
      </c>
      <c r="AM25" s="53">
        <v>0</v>
      </c>
      <c r="AN25" s="53">
        <v>0</v>
      </c>
      <c r="AO25" s="53">
        <v>0</v>
      </c>
      <c r="AP25" s="53">
        <v>0</v>
      </c>
      <c r="AQ25" s="53">
        <v>0</v>
      </c>
      <c r="AR25" s="53">
        <v>0</v>
      </c>
      <c r="AS25" s="55">
        <v>0</v>
      </c>
    </row>
    <row r="26" spans="2:45" ht="15" x14ac:dyDescent="0.25">
      <c r="B26" s="53">
        <f>'Aggregate Data'!C22</f>
        <v>4</v>
      </c>
      <c r="C26" s="85">
        <f>'Aggregate Data'!D22</f>
        <v>1613671</v>
      </c>
      <c r="D26" s="86">
        <f>'Aggregate Data'!G22</f>
        <v>98.341132223423898</v>
      </c>
      <c r="F26" s="87">
        <f t="shared" si="4"/>
        <v>0.2771565293546106</v>
      </c>
      <c r="H26" s="96">
        <f t="shared" si="3"/>
        <v>98.341132223423898</v>
      </c>
      <c r="J26" s="59">
        <v>1</v>
      </c>
      <c r="K26" s="55">
        <f t="shared" si="5"/>
        <v>16</v>
      </c>
      <c r="AA26" s="93">
        <v>104.72743015066632</v>
      </c>
      <c r="AC26" s="59">
        <v>0</v>
      </c>
      <c r="AD26" s="53">
        <v>0</v>
      </c>
      <c r="AE26" s="53">
        <v>0</v>
      </c>
      <c r="AF26" s="53">
        <v>0</v>
      </c>
      <c r="AG26" s="53">
        <v>0</v>
      </c>
      <c r="AH26" s="53">
        <v>0</v>
      </c>
      <c r="AI26" s="98">
        <f>C26</f>
        <v>1613671</v>
      </c>
      <c r="AJ26" s="53">
        <v>0</v>
      </c>
      <c r="AK26" s="53">
        <v>0</v>
      </c>
      <c r="AL26" s="53">
        <v>0</v>
      </c>
      <c r="AM26" s="53">
        <v>0</v>
      </c>
      <c r="AN26" s="53">
        <v>0</v>
      </c>
      <c r="AO26" s="53">
        <v>0</v>
      </c>
      <c r="AP26" s="53">
        <v>0</v>
      </c>
      <c r="AQ26" s="53">
        <v>0</v>
      </c>
      <c r="AR26" s="53">
        <v>0</v>
      </c>
      <c r="AS26" s="55">
        <v>0</v>
      </c>
    </row>
    <row r="27" spans="2:45" ht="15" x14ac:dyDescent="0.25">
      <c r="B27" s="53">
        <f>'Aggregate Data'!C23</f>
        <v>5</v>
      </c>
      <c r="C27" s="85">
        <f>'Aggregate Data'!D23</f>
        <v>1998</v>
      </c>
      <c r="D27" s="86">
        <f>'Aggregate Data'!G23</f>
        <v>103.43700784009425</v>
      </c>
      <c r="F27" s="87">
        <f t="shared" si="4"/>
        <v>3.4316706791564822E-4</v>
      </c>
      <c r="H27" s="96">
        <f t="shared" si="3"/>
        <v>103.43700784009425</v>
      </c>
      <c r="J27" s="59">
        <v>1</v>
      </c>
      <c r="K27" s="55">
        <f t="shared" si="5"/>
        <v>25</v>
      </c>
      <c r="AA27" s="93">
        <v>125.05538842346147</v>
      </c>
      <c r="AC27" s="59">
        <v>0</v>
      </c>
      <c r="AD27" s="53">
        <v>0</v>
      </c>
      <c r="AE27" s="53">
        <v>0</v>
      </c>
      <c r="AF27" s="53">
        <v>0</v>
      </c>
      <c r="AG27" s="53">
        <v>0</v>
      </c>
      <c r="AH27" s="53">
        <v>0</v>
      </c>
      <c r="AI27" s="53">
        <v>0</v>
      </c>
      <c r="AJ27" s="98">
        <f>C27</f>
        <v>1998</v>
      </c>
      <c r="AK27" s="53">
        <v>0</v>
      </c>
      <c r="AL27" s="53">
        <v>0</v>
      </c>
      <c r="AM27" s="53">
        <v>0</v>
      </c>
      <c r="AN27" s="53">
        <v>0</v>
      </c>
      <c r="AO27" s="53">
        <v>0</v>
      </c>
      <c r="AP27" s="53">
        <v>0</v>
      </c>
      <c r="AQ27" s="53">
        <v>0</v>
      </c>
      <c r="AR27" s="53">
        <v>0</v>
      </c>
      <c r="AS27" s="55">
        <v>0</v>
      </c>
    </row>
    <row r="28" spans="2:45" ht="15" x14ac:dyDescent="0.25">
      <c r="B28" s="53">
        <f>'Aggregate Data'!C24</f>
        <v>6</v>
      </c>
      <c r="C28" s="85">
        <f>'Aggregate Data'!D24</f>
        <v>990106</v>
      </c>
      <c r="D28" s="86">
        <f>'Aggregate Data'!G24</f>
        <v>169.44786682703972</v>
      </c>
      <c r="F28" s="87">
        <f t="shared" si="4"/>
        <v>0.17005594241526067</v>
      </c>
      <c r="H28" s="96">
        <f t="shared" si="3"/>
        <v>169.44786682703972</v>
      </c>
      <c r="J28" s="59">
        <v>1</v>
      </c>
      <c r="K28" s="55">
        <f t="shared" si="5"/>
        <v>36</v>
      </c>
      <c r="AA28" s="93">
        <v>149.90067075687773</v>
      </c>
      <c r="AC28" s="59">
        <v>0</v>
      </c>
      <c r="AD28" s="53">
        <v>0</v>
      </c>
      <c r="AE28" s="53">
        <v>0</v>
      </c>
      <c r="AF28" s="53">
        <v>0</v>
      </c>
      <c r="AG28" s="53">
        <v>0</v>
      </c>
      <c r="AH28" s="53">
        <v>0</v>
      </c>
      <c r="AI28" s="53">
        <v>0</v>
      </c>
      <c r="AJ28" s="53">
        <v>0</v>
      </c>
      <c r="AK28" s="98">
        <f>C28</f>
        <v>990106</v>
      </c>
      <c r="AL28" s="53">
        <v>0</v>
      </c>
      <c r="AM28" s="53">
        <v>0</v>
      </c>
      <c r="AN28" s="53">
        <v>0</v>
      </c>
      <c r="AO28" s="53">
        <v>0</v>
      </c>
      <c r="AP28" s="53">
        <v>0</v>
      </c>
      <c r="AQ28" s="53">
        <v>0</v>
      </c>
      <c r="AR28" s="53">
        <v>0</v>
      </c>
      <c r="AS28" s="55">
        <v>0</v>
      </c>
    </row>
    <row r="29" spans="2:45" ht="15" x14ac:dyDescent="0.25">
      <c r="B29" s="53">
        <f>'Aggregate Data'!C25</f>
        <v>7</v>
      </c>
      <c r="C29" s="85">
        <f>'Aggregate Data'!D25</f>
        <v>24902</v>
      </c>
      <c r="D29" s="86">
        <f>'Aggregate Data'!G25</f>
        <v>113.40197748430424</v>
      </c>
      <c r="F29" s="87">
        <f t="shared" si="4"/>
        <v>4.2770502128305667E-3</v>
      </c>
      <c r="H29" s="96">
        <f t="shared" si="3"/>
        <v>113.40197748430424</v>
      </c>
      <c r="J29" s="59">
        <v>1</v>
      </c>
      <c r="K29" s="55">
        <f t="shared" si="5"/>
        <v>49</v>
      </c>
      <c r="AA29" s="93">
        <v>179.26327715091514</v>
      </c>
      <c r="AC29" s="59">
        <v>0</v>
      </c>
      <c r="AD29" s="53">
        <v>0</v>
      </c>
      <c r="AE29" s="53">
        <v>0</v>
      </c>
      <c r="AF29" s="53">
        <v>0</v>
      </c>
      <c r="AG29" s="53">
        <v>0</v>
      </c>
      <c r="AH29" s="53">
        <v>0</v>
      </c>
      <c r="AI29" s="53">
        <v>0</v>
      </c>
      <c r="AJ29" s="53">
        <v>0</v>
      </c>
      <c r="AK29" s="53">
        <v>0</v>
      </c>
      <c r="AL29" s="98">
        <f>C29</f>
        <v>24902</v>
      </c>
      <c r="AM29" s="53">
        <v>0</v>
      </c>
      <c r="AN29" s="53">
        <v>0</v>
      </c>
      <c r="AO29" s="53">
        <v>0</v>
      </c>
      <c r="AP29" s="53">
        <v>0</v>
      </c>
      <c r="AQ29" s="53">
        <v>0</v>
      </c>
      <c r="AR29" s="53">
        <v>0</v>
      </c>
      <c r="AS29" s="55">
        <v>0</v>
      </c>
    </row>
    <row r="30" spans="2:45" ht="15" x14ac:dyDescent="0.25">
      <c r="B30" s="53">
        <f>'Aggregate Data'!C26</f>
        <v>8</v>
      </c>
      <c r="C30" s="85">
        <f>'Aggregate Data'!D26</f>
        <v>523334</v>
      </c>
      <c r="D30" s="86">
        <f>'Aggregate Data'!G26</f>
        <v>233.20599507952298</v>
      </c>
      <c r="F30" s="87">
        <f t="shared" si="4"/>
        <v>8.9885382542826756E-2</v>
      </c>
      <c r="H30" s="96">
        <f t="shared" si="3"/>
        <v>233.20599507952298</v>
      </c>
      <c r="J30" s="59">
        <v>1</v>
      </c>
      <c r="K30" s="55">
        <f t="shared" si="5"/>
        <v>64</v>
      </c>
      <c r="L30" s="85"/>
      <c r="M30" s="85"/>
      <c r="AA30" s="93">
        <v>213.14320760557368</v>
      </c>
      <c r="AC30" s="59">
        <v>0</v>
      </c>
      <c r="AD30" s="53">
        <v>0</v>
      </c>
      <c r="AE30" s="53">
        <v>0</v>
      </c>
      <c r="AF30" s="53">
        <v>0</v>
      </c>
      <c r="AG30" s="53">
        <v>0</v>
      </c>
      <c r="AH30" s="53">
        <v>0</v>
      </c>
      <c r="AI30" s="53">
        <v>0</v>
      </c>
      <c r="AJ30" s="53">
        <v>0</v>
      </c>
      <c r="AK30" s="53">
        <v>0</v>
      </c>
      <c r="AL30" s="53">
        <v>0</v>
      </c>
      <c r="AM30" s="98">
        <f>C30</f>
        <v>523334</v>
      </c>
      <c r="AN30" s="53">
        <v>0</v>
      </c>
      <c r="AO30" s="53">
        <v>0</v>
      </c>
      <c r="AP30" s="53">
        <v>0</v>
      </c>
      <c r="AQ30" s="53">
        <v>0</v>
      </c>
      <c r="AR30" s="53">
        <v>0</v>
      </c>
      <c r="AS30" s="55">
        <v>0</v>
      </c>
    </row>
    <row r="31" spans="2:45" ht="15" x14ac:dyDescent="0.25">
      <c r="B31" s="53">
        <f>'Aggregate Data'!C27</f>
        <v>10</v>
      </c>
      <c r="C31" s="85">
        <f>'Aggregate Data'!D27</f>
        <v>129129</v>
      </c>
      <c r="D31" s="86">
        <f>'Aggregate Data'!G27</f>
        <v>384.70598675946201</v>
      </c>
      <c r="F31" s="87">
        <f t="shared" si="4"/>
        <v>2.2178588745185055E-2</v>
      </c>
      <c r="H31" s="96">
        <f t="shared" si="3"/>
        <v>384.70598675946201</v>
      </c>
      <c r="J31" s="59">
        <v>1</v>
      </c>
      <c r="K31" s="55">
        <f t="shared" si="5"/>
        <v>100</v>
      </c>
      <c r="L31" s="60"/>
      <c r="M31" s="123"/>
      <c r="AA31" s="93">
        <v>294.45504069675417</v>
      </c>
      <c r="AC31" s="59">
        <v>0</v>
      </c>
      <c r="AD31" s="53">
        <v>0</v>
      </c>
      <c r="AE31" s="53">
        <v>0</v>
      </c>
      <c r="AF31" s="53">
        <v>0</v>
      </c>
      <c r="AG31" s="53">
        <v>0</v>
      </c>
      <c r="AH31" s="53">
        <v>0</v>
      </c>
      <c r="AI31" s="53">
        <v>0</v>
      </c>
      <c r="AJ31" s="53">
        <v>0</v>
      </c>
      <c r="AK31" s="53">
        <v>0</v>
      </c>
      <c r="AL31" s="53">
        <v>0</v>
      </c>
      <c r="AM31" s="53">
        <v>0</v>
      </c>
      <c r="AN31" s="98">
        <f>C31</f>
        <v>129129</v>
      </c>
      <c r="AO31" s="53">
        <v>0</v>
      </c>
      <c r="AP31" s="53">
        <v>0</v>
      </c>
      <c r="AQ31" s="53">
        <v>0</v>
      </c>
      <c r="AR31" s="53">
        <v>0</v>
      </c>
      <c r="AS31" s="55">
        <v>0</v>
      </c>
    </row>
    <row r="32" spans="2:45" ht="15" x14ac:dyDescent="0.25">
      <c r="B32" s="53">
        <f>'Aggregate Data'!C28</f>
        <v>12</v>
      </c>
      <c r="C32" s="85">
        <f>'Aggregate Data'!D28</f>
        <v>743602</v>
      </c>
      <c r="D32" s="86">
        <f>'Aggregate Data'!G28</f>
        <v>410.56678140089724</v>
      </c>
      <c r="F32" s="87">
        <f t="shared" si="4"/>
        <v>0.12771757659470062</v>
      </c>
      <c r="H32" s="96">
        <f t="shared" ref="H32:H36" si="6">D32</f>
        <v>410.56678140089724</v>
      </c>
      <c r="J32" s="59">
        <v>1</v>
      </c>
      <c r="K32" s="55">
        <f t="shared" ref="K32:K36" si="7">B32^2</f>
        <v>144</v>
      </c>
      <c r="L32" s="60"/>
      <c r="M32" s="123"/>
      <c r="AA32" s="93">
        <v>393.83617003041928</v>
      </c>
      <c r="AC32" s="59">
        <v>0</v>
      </c>
      <c r="AD32" s="53">
        <v>0</v>
      </c>
      <c r="AE32" s="53">
        <v>0</v>
      </c>
      <c r="AF32" s="53">
        <v>0</v>
      </c>
      <c r="AG32" s="53">
        <v>0</v>
      </c>
      <c r="AH32" s="53">
        <v>0</v>
      </c>
      <c r="AI32" s="53">
        <v>0</v>
      </c>
      <c r="AJ32" s="53">
        <v>0</v>
      </c>
      <c r="AK32" s="53">
        <v>0</v>
      </c>
      <c r="AL32" s="53">
        <v>0</v>
      </c>
      <c r="AM32" s="53">
        <v>0</v>
      </c>
      <c r="AN32" s="53">
        <v>0</v>
      </c>
      <c r="AO32" s="98">
        <f>C32</f>
        <v>743602</v>
      </c>
      <c r="AP32" s="53">
        <v>0</v>
      </c>
      <c r="AQ32" s="53">
        <v>0</v>
      </c>
      <c r="AR32" s="53">
        <v>0</v>
      </c>
      <c r="AS32" s="55">
        <v>0</v>
      </c>
    </row>
    <row r="33" spans="2:45" ht="15" x14ac:dyDescent="0.25">
      <c r="B33" s="53">
        <f>'Aggregate Data'!C29</f>
        <v>14</v>
      </c>
      <c r="C33" s="85">
        <f>'Aggregate Data'!D29</f>
        <v>10723</v>
      </c>
      <c r="D33" s="86">
        <f>'Aggregate Data'!G29</f>
        <v>415.79368108053671</v>
      </c>
      <c r="F33" s="87">
        <f t="shared" si="4"/>
        <v>1.8417319665963443E-3</v>
      </c>
      <c r="H33" s="96">
        <f t="shared" si="6"/>
        <v>415.79368108053671</v>
      </c>
      <c r="J33" s="59">
        <v>1</v>
      </c>
      <c r="K33" s="55">
        <f t="shared" si="7"/>
        <v>196</v>
      </c>
      <c r="L33" s="60"/>
      <c r="M33" s="123"/>
      <c r="AA33" s="93">
        <v>511.28659560656888</v>
      </c>
      <c r="AC33" s="59">
        <v>0</v>
      </c>
      <c r="AD33" s="53">
        <v>0</v>
      </c>
      <c r="AE33" s="53">
        <v>0</v>
      </c>
      <c r="AF33" s="53">
        <v>0</v>
      </c>
      <c r="AG33" s="53">
        <v>0</v>
      </c>
      <c r="AH33" s="53">
        <v>0</v>
      </c>
      <c r="AI33" s="53">
        <v>0</v>
      </c>
      <c r="AJ33" s="53">
        <v>0</v>
      </c>
      <c r="AK33" s="53">
        <v>0</v>
      </c>
      <c r="AL33" s="53">
        <v>0</v>
      </c>
      <c r="AM33" s="53">
        <v>0</v>
      </c>
      <c r="AN33" s="53">
        <v>0</v>
      </c>
      <c r="AO33" s="53">
        <v>0</v>
      </c>
      <c r="AP33" s="98">
        <f>C33</f>
        <v>10723</v>
      </c>
      <c r="AQ33" s="53">
        <v>0</v>
      </c>
      <c r="AR33" s="53">
        <v>0</v>
      </c>
      <c r="AS33" s="55">
        <v>0</v>
      </c>
    </row>
    <row r="34" spans="2:45" ht="15" x14ac:dyDescent="0.25">
      <c r="B34" s="53">
        <f>'Aggregate Data'!C30</f>
        <v>16</v>
      </c>
      <c r="C34" s="85">
        <f>'Aggregate Data'!D30</f>
        <v>47054</v>
      </c>
      <c r="D34" s="86">
        <f>'Aggregate Data'!G30</f>
        <v>397.89470104835732</v>
      </c>
      <c r="F34" s="87">
        <f t="shared" si="4"/>
        <v>8.0817733802316868E-3</v>
      </c>
      <c r="H34" s="96">
        <f t="shared" si="6"/>
        <v>397.89470104835732</v>
      </c>
      <c r="J34" s="59">
        <v>1</v>
      </c>
      <c r="K34" s="55">
        <f t="shared" si="7"/>
        <v>256</v>
      </c>
      <c r="L34" s="60"/>
      <c r="M34" s="123"/>
      <c r="AA34" s="93">
        <v>646.80631742520313</v>
      </c>
      <c r="AC34" s="59">
        <v>0</v>
      </c>
      <c r="AD34" s="53">
        <v>0</v>
      </c>
      <c r="AE34" s="53">
        <v>0</v>
      </c>
      <c r="AF34" s="53">
        <v>0</v>
      </c>
      <c r="AG34" s="53">
        <v>0</v>
      </c>
      <c r="AH34" s="53">
        <v>0</v>
      </c>
      <c r="AI34" s="53">
        <v>0</v>
      </c>
      <c r="AJ34" s="53">
        <v>0</v>
      </c>
      <c r="AK34" s="53">
        <v>0</v>
      </c>
      <c r="AL34" s="53">
        <v>0</v>
      </c>
      <c r="AM34" s="53">
        <v>0</v>
      </c>
      <c r="AN34" s="53">
        <v>0</v>
      </c>
      <c r="AO34" s="53">
        <v>0</v>
      </c>
      <c r="AP34" s="53">
        <v>0</v>
      </c>
      <c r="AQ34" s="98">
        <f>C34</f>
        <v>47054</v>
      </c>
      <c r="AR34" s="53">
        <v>0</v>
      </c>
      <c r="AS34" s="55">
        <v>0</v>
      </c>
    </row>
    <row r="35" spans="2:45" ht="15" x14ac:dyDescent="0.25">
      <c r="B35" s="53">
        <f>'Aggregate Data'!C31</f>
        <v>20</v>
      </c>
      <c r="C35" s="85">
        <f>'Aggregate Data'!D31</f>
        <v>1</v>
      </c>
      <c r="D35" s="86">
        <f>'Aggregate Data'!G31</f>
        <v>5582.4363636363641</v>
      </c>
      <c r="F35" s="87">
        <f t="shared" si="4"/>
        <v>1.7175528924707118E-7</v>
      </c>
      <c r="H35" s="96">
        <f t="shared" si="6"/>
        <v>5582.4363636363641</v>
      </c>
      <c r="J35" s="59">
        <v>1</v>
      </c>
      <c r="K35" s="55">
        <f t="shared" si="7"/>
        <v>400</v>
      </c>
      <c r="L35" s="60"/>
      <c r="M35" s="123"/>
      <c r="AA35" s="93">
        <v>972.0536497899252</v>
      </c>
      <c r="AC35" s="59">
        <v>0</v>
      </c>
      <c r="AD35" s="53">
        <v>0</v>
      </c>
      <c r="AE35" s="53">
        <v>0</v>
      </c>
      <c r="AF35" s="53">
        <v>0</v>
      </c>
      <c r="AG35" s="53">
        <v>0</v>
      </c>
      <c r="AH35" s="53">
        <v>0</v>
      </c>
      <c r="AI35" s="53">
        <v>0</v>
      </c>
      <c r="AJ35" s="53">
        <v>0</v>
      </c>
      <c r="AK35" s="53">
        <v>0</v>
      </c>
      <c r="AL35" s="53">
        <v>0</v>
      </c>
      <c r="AM35" s="53">
        <v>0</v>
      </c>
      <c r="AN35" s="53">
        <v>0</v>
      </c>
      <c r="AO35" s="53">
        <v>0</v>
      </c>
      <c r="AP35" s="53">
        <v>0</v>
      </c>
      <c r="AQ35" s="53">
        <v>0</v>
      </c>
      <c r="AR35" s="98">
        <f>C35</f>
        <v>1</v>
      </c>
      <c r="AS35" s="55">
        <v>0</v>
      </c>
    </row>
    <row r="36" spans="2:45" ht="15" x14ac:dyDescent="0.25">
      <c r="B36" s="53">
        <f>'Aggregate Data'!C32</f>
        <v>24</v>
      </c>
      <c r="C36" s="85">
        <f>'Aggregate Data'!D32</f>
        <v>3163</v>
      </c>
      <c r="D36" s="86">
        <f>'Aggregate Data'!G32</f>
        <v>954.74790339602657</v>
      </c>
      <c r="F36" s="87">
        <f t="shared" si="4"/>
        <v>5.4326197988848618E-4</v>
      </c>
      <c r="H36" s="99">
        <f t="shared" si="6"/>
        <v>954.74790339602657</v>
      </c>
      <c r="J36" s="64">
        <v>1</v>
      </c>
      <c r="K36" s="108">
        <f t="shared" si="7"/>
        <v>576</v>
      </c>
      <c r="L36" s="60"/>
      <c r="M36" s="123"/>
      <c r="AA36" s="94">
        <v>1369.5781671245854</v>
      </c>
      <c r="AC36" s="64">
        <v>0</v>
      </c>
      <c r="AD36" s="101">
        <v>0</v>
      </c>
      <c r="AE36" s="101">
        <v>0</v>
      </c>
      <c r="AF36" s="101">
        <v>0</v>
      </c>
      <c r="AG36" s="101">
        <v>0</v>
      </c>
      <c r="AH36" s="101">
        <v>0</v>
      </c>
      <c r="AI36" s="101">
        <v>0</v>
      </c>
      <c r="AJ36" s="101">
        <v>0</v>
      </c>
      <c r="AK36" s="101">
        <v>0</v>
      </c>
      <c r="AL36" s="101">
        <v>0</v>
      </c>
      <c r="AM36" s="101">
        <v>0</v>
      </c>
      <c r="AN36" s="101">
        <v>0</v>
      </c>
      <c r="AO36" s="101">
        <v>0</v>
      </c>
      <c r="AP36" s="101">
        <v>0</v>
      </c>
      <c r="AQ36" s="101">
        <v>0</v>
      </c>
      <c r="AR36" s="101">
        <v>0</v>
      </c>
      <c r="AS36" s="102">
        <f>C36</f>
        <v>3163</v>
      </c>
    </row>
    <row r="37" spans="2:45" x14ac:dyDescent="0.2">
      <c r="C37" s="109">
        <f>SUM(C20:C36)</f>
        <v>5822237</v>
      </c>
    </row>
    <row r="40" spans="2:45" ht="15" x14ac:dyDescent="0.25">
      <c r="B40" s="132" t="s">
        <v>27</v>
      </c>
      <c r="C40" s="132"/>
      <c r="D40" s="132"/>
    </row>
    <row r="41" spans="2:45" x14ac:dyDescent="0.2">
      <c r="M41" s="53" t="s">
        <v>28</v>
      </c>
    </row>
    <row r="42" spans="2:45" ht="18.75" x14ac:dyDescent="0.35">
      <c r="I42" s="133" t="s">
        <v>16</v>
      </c>
      <c r="J42" s="134"/>
      <c r="K42" s="135"/>
      <c r="M42" s="136" t="s">
        <v>17</v>
      </c>
      <c r="N42" s="137"/>
    </row>
    <row r="43" spans="2:45" ht="15" x14ac:dyDescent="0.25">
      <c r="I43" s="73" t="s">
        <v>21</v>
      </c>
      <c r="J43" s="110" t="s">
        <v>29</v>
      </c>
      <c r="K43" s="105" t="s">
        <v>30</v>
      </c>
      <c r="M43" s="111" t="str">
        <f>I43</f>
        <v>C</v>
      </c>
      <c r="N43" s="112">
        <f t="array" ref="N43:N45">MMULT(MINVERSE(MMULT(MMULT(TRANSPOSE(I44:K60),AC20:AS36),I44:K60)),MMULT(MMULT(TRANSPOSE(I44:K60),AC20:AS36),H20:H36))</f>
        <v>54.230992060384182</v>
      </c>
      <c r="P43" s="86"/>
      <c r="AA43" s="72" t="s">
        <v>24</v>
      </c>
    </row>
    <row r="44" spans="2:45" ht="16.5" x14ac:dyDescent="0.25">
      <c r="I44" s="89">
        <f t="shared" ref="I44:J55" si="8">J20</f>
        <v>1</v>
      </c>
      <c r="J44" s="124">
        <f t="shared" si="8"/>
        <v>0.5625</v>
      </c>
      <c r="K44" s="90">
        <f>J44^2</f>
        <v>0.31640625</v>
      </c>
      <c r="M44" s="116" t="s">
        <v>26</v>
      </c>
      <c r="N44" s="113">
        <v>2.9868374020129806</v>
      </c>
      <c r="P44" s="86"/>
      <c r="AA44" s="92">
        <f t="array" ref="AA44:AA60">MMULT(I44:K60,N43:N45)</f>
        <v>55.90991584617494</v>
      </c>
    </row>
    <row r="45" spans="2:45" ht="15" x14ac:dyDescent="0.25">
      <c r="I45" s="59">
        <f t="shared" si="8"/>
        <v>1</v>
      </c>
      <c r="J45" s="117">
        <f t="shared" si="8"/>
        <v>1</v>
      </c>
      <c r="K45" s="118">
        <f t="shared" ref="K45:K55" si="9">J45^2</f>
        <v>1</v>
      </c>
      <c r="M45" s="119" t="s">
        <v>31</v>
      </c>
      <c r="N45" s="114">
        <v>-3.7048978695624554E-3</v>
      </c>
      <c r="P45" s="86"/>
      <c r="AA45" s="93">
        <v>57.214124564527602</v>
      </c>
    </row>
    <row r="46" spans="2:45" ht="15" x14ac:dyDescent="0.25">
      <c r="I46" s="59">
        <f t="shared" si="8"/>
        <v>1</v>
      </c>
      <c r="J46" s="60">
        <f t="shared" si="8"/>
        <v>1.265625</v>
      </c>
      <c r="K46" s="120">
        <f t="shared" si="9"/>
        <v>1.601806640625</v>
      </c>
      <c r="P46" s="86"/>
      <c r="AA46" s="93">
        <v>58.00527361729656</v>
      </c>
    </row>
    <row r="47" spans="2:45" ht="15" x14ac:dyDescent="0.25">
      <c r="I47" s="59">
        <f t="shared" si="8"/>
        <v>1</v>
      </c>
      <c r="J47" s="117">
        <f t="shared" si="8"/>
        <v>2.25</v>
      </c>
      <c r="K47" s="118">
        <f t="shared" si="9"/>
        <v>5.0625</v>
      </c>
      <c r="P47" s="86"/>
      <c r="AA47" s="93">
        <v>60.932620169448725</v>
      </c>
    </row>
    <row r="48" spans="2:45" ht="15" x14ac:dyDescent="0.25">
      <c r="I48" s="59">
        <f t="shared" si="8"/>
        <v>1</v>
      </c>
      <c r="J48" s="115">
        <f t="shared" si="8"/>
        <v>4</v>
      </c>
      <c r="K48" s="118">
        <f t="shared" si="9"/>
        <v>16</v>
      </c>
      <c r="P48" s="86"/>
      <c r="AA48" s="93">
        <v>66.119063302523102</v>
      </c>
    </row>
    <row r="49" spans="9:27" ht="15" x14ac:dyDescent="0.25">
      <c r="I49" s="59">
        <f t="shared" si="8"/>
        <v>1</v>
      </c>
      <c r="J49" s="60">
        <f t="shared" si="8"/>
        <v>9</v>
      </c>
      <c r="K49" s="120">
        <f t="shared" si="9"/>
        <v>81</v>
      </c>
      <c r="P49" s="86"/>
      <c r="AA49" s="93">
        <v>80.812431951066444</v>
      </c>
    </row>
    <row r="50" spans="9:27" ht="15" x14ac:dyDescent="0.25">
      <c r="I50" s="59">
        <f t="shared" si="8"/>
        <v>1</v>
      </c>
      <c r="J50" s="60">
        <f t="shared" si="8"/>
        <v>16</v>
      </c>
      <c r="K50" s="120">
        <f t="shared" si="9"/>
        <v>256</v>
      </c>
      <c r="P50" s="86"/>
      <c r="AA50" s="93">
        <v>101.07193663798388</v>
      </c>
    </row>
    <row r="51" spans="9:27" ht="15" x14ac:dyDescent="0.25">
      <c r="I51" s="59">
        <f t="shared" si="8"/>
        <v>1</v>
      </c>
      <c r="J51" s="60">
        <f t="shared" si="8"/>
        <v>25</v>
      </c>
      <c r="K51" s="120">
        <f t="shared" si="9"/>
        <v>625</v>
      </c>
      <c r="P51" s="86"/>
      <c r="AA51" s="93">
        <v>126.58636594223216</v>
      </c>
    </row>
    <row r="52" spans="9:27" ht="15" x14ac:dyDescent="0.25">
      <c r="I52" s="59">
        <f t="shared" si="8"/>
        <v>1</v>
      </c>
      <c r="J52" s="60">
        <f t="shared" si="8"/>
        <v>36</v>
      </c>
      <c r="K52" s="120">
        <f t="shared" si="9"/>
        <v>1296</v>
      </c>
      <c r="P52" s="86"/>
      <c r="AA52" s="93">
        <v>156.95559089389855</v>
      </c>
    </row>
    <row r="53" spans="9:27" ht="15" x14ac:dyDescent="0.25">
      <c r="I53" s="59">
        <f t="shared" si="8"/>
        <v>1</v>
      </c>
      <c r="J53" s="60">
        <f t="shared" si="8"/>
        <v>49</v>
      </c>
      <c r="K53" s="120">
        <f t="shared" si="9"/>
        <v>2401</v>
      </c>
      <c r="P53" s="86"/>
      <c r="AA53" s="93">
        <v>191.69056497420078</v>
      </c>
    </row>
    <row r="54" spans="9:27" ht="15" x14ac:dyDescent="0.25">
      <c r="I54" s="59">
        <f t="shared" si="8"/>
        <v>1</v>
      </c>
      <c r="J54" s="60">
        <f t="shared" si="8"/>
        <v>64</v>
      </c>
      <c r="K54" s="120">
        <f t="shared" si="9"/>
        <v>4096</v>
      </c>
      <c r="P54" s="86"/>
      <c r="AA54" s="93">
        <v>230.21332411548713</v>
      </c>
    </row>
    <row r="55" spans="9:27" ht="15" x14ac:dyDescent="0.25">
      <c r="I55" s="59">
        <f t="shared" si="8"/>
        <v>1</v>
      </c>
      <c r="J55" s="60">
        <f t="shared" si="8"/>
        <v>100</v>
      </c>
      <c r="K55" s="120">
        <f t="shared" si="9"/>
        <v>10000</v>
      </c>
      <c r="AA55" s="93">
        <v>315.86575356605772</v>
      </c>
    </row>
    <row r="56" spans="9:27" ht="15" x14ac:dyDescent="0.25">
      <c r="I56" s="59">
        <f t="shared" ref="I56:J56" si="10">J32</f>
        <v>1</v>
      </c>
      <c r="J56" s="60">
        <f t="shared" si="10"/>
        <v>144</v>
      </c>
      <c r="K56" s="120">
        <f t="shared" ref="K56:K60" si="11">J56^2</f>
        <v>20736</v>
      </c>
      <c r="AA56" s="93">
        <v>407.51081572700633</v>
      </c>
    </row>
    <row r="57" spans="9:27" ht="15" x14ac:dyDescent="0.25">
      <c r="I57" s="59">
        <f t="shared" ref="I57:J57" si="12">J33</f>
        <v>1</v>
      </c>
      <c r="J57" s="60">
        <f t="shared" si="12"/>
        <v>196</v>
      </c>
      <c r="K57" s="120">
        <f t="shared" si="11"/>
        <v>38416</v>
      </c>
      <c r="AA57" s="93">
        <v>497.32376629781709</v>
      </c>
    </row>
    <row r="58" spans="9:27" ht="15" x14ac:dyDescent="0.25">
      <c r="I58" s="59">
        <f t="shared" ref="I58:J58" si="13">J34</f>
        <v>1</v>
      </c>
      <c r="J58" s="60">
        <f t="shared" si="13"/>
        <v>256</v>
      </c>
      <c r="K58" s="120">
        <f t="shared" si="11"/>
        <v>65536</v>
      </c>
      <c r="AA58" s="93">
        <v>576.05718019606218</v>
      </c>
    </row>
    <row r="59" spans="9:27" ht="15" x14ac:dyDescent="0.25">
      <c r="I59" s="59">
        <f t="shared" ref="I59:J59" si="14">J35</f>
        <v>1</v>
      </c>
      <c r="J59" s="60">
        <f t="shared" si="14"/>
        <v>400</v>
      </c>
      <c r="K59" s="120">
        <f t="shared" si="11"/>
        <v>160000</v>
      </c>
      <c r="AA59" s="93">
        <v>656.18229373558347</v>
      </c>
    </row>
    <row r="60" spans="9:27" ht="15" x14ac:dyDescent="0.25">
      <c r="I60" s="64">
        <f t="shared" ref="I60:J60" si="15">J36</f>
        <v>1</v>
      </c>
      <c r="J60" s="65">
        <f t="shared" si="15"/>
        <v>576</v>
      </c>
      <c r="K60" s="121">
        <f t="shared" si="11"/>
        <v>331776</v>
      </c>
      <c r="AA60" s="94">
        <v>545.45314004790771</v>
      </c>
    </row>
  </sheetData>
  <mergeCells count="9">
    <mergeCell ref="B40:D40"/>
    <mergeCell ref="I42:K42"/>
    <mergeCell ref="M42:N42"/>
    <mergeCell ref="B2:D2"/>
    <mergeCell ref="J3:K3"/>
    <mergeCell ref="M3:N3"/>
    <mergeCell ref="B17:D17"/>
    <mergeCell ref="J18:K18"/>
    <mergeCell ref="M18:N18"/>
  </mergeCells>
  <pageMargins left="0.7" right="0.7" top="0.75" bottom="0.75" header="0.3" footer="0.3"/>
  <pageSetup scale="44" orientation="portrait" horizontalDpi="1200" verticalDpi="1200" r:id="rId1"/>
  <headerFooter>
    <oddHeader>&amp;RKY PSC Case No. 2026-00099, Staff 4-15, Attachment A
Respondent: R. Amen
Page &amp;P of &amp;N</oddHeader>
  </headerFooter>
  <colBreaks count="2" manualBreakCount="2">
    <brk id="11" max="59" man="1"/>
    <brk id="2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62A7F-DA39-4A29-96F8-9D14E7C6202B}">
  <dimension ref="B1:N37"/>
  <sheetViews>
    <sheetView view="pageBreakPreview" zoomScale="60" zoomScaleNormal="100" workbookViewId="0">
      <selection activeCell="E14" sqref="E14"/>
    </sheetView>
  </sheetViews>
  <sheetFormatPr defaultRowHeight="15" x14ac:dyDescent="0.25"/>
  <cols>
    <col min="1" max="1" width="3.7109375" customWidth="1"/>
    <col min="2" max="3" width="10.7109375" customWidth="1"/>
    <col min="4" max="4" width="12.7109375" style="24" customWidth="1"/>
    <col min="5" max="6" width="16.7109375" customWidth="1"/>
    <col min="7" max="7" width="12.7109375" customWidth="1"/>
    <col min="9" max="9" width="9.7109375" customWidth="1"/>
    <col min="12" max="12" width="14.140625" customWidth="1"/>
  </cols>
  <sheetData>
    <row r="1" spans="2:14" x14ac:dyDescent="0.25">
      <c r="B1" s="30"/>
      <c r="C1" s="30"/>
      <c r="D1" s="142"/>
      <c r="E1" s="143"/>
      <c r="F1" s="143"/>
      <c r="G1" s="143"/>
    </row>
    <row r="2" spans="2:14" ht="30" x14ac:dyDescent="0.25">
      <c r="B2" s="31" t="s">
        <v>4</v>
      </c>
      <c r="C2" s="31" t="s">
        <v>32</v>
      </c>
      <c r="D2" s="32" t="s">
        <v>5</v>
      </c>
      <c r="E2" s="33" t="s">
        <v>33</v>
      </c>
      <c r="F2" s="33" t="s">
        <v>34</v>
      </c>
      <c r="G2" s="33" t="s">
        <v>35</v>
      </c>
      <c r="H2" s="34"/>
      <c r="I2" s="33" t="s">
        <v>36</v>
      </c>
      <c r="L2" s="128" t="s">
        <v>37</v>
      </c>
    </row>
    <row r="3" spans="2:14" x14ac:dyDescent="0.25">
      <c r="B3" s="35" t="s">
        <v>10</v>
      </c>
      <c r="C3" s="40">
        <v>1</v>
      </c>
      <c r="D3" s="36">
        <f>SUMIFS(Data!$H$2:$H$1026,Data!$C$2:$C$1026,$B3,Data!$F$2:$F$1026,$C3,Data!$I$2:$I$1026,"&gt;=0")</f>
        <v>4381</v>
      </c>
      <c r="E3" s="42">
        <f>SUMIFS(Data!$I$2:$I$1026,Data!$C$2:$C$1026,$B3,Data!$F$2:$F$1026,$C3,Data!$I$2:$I$1026,"&gt;=0")</f>
        <v>268241.27</v>
      </c>
      <c r="F3" s="42">
        <f>SUMIFS(Data!$K$2:$K$1026,Data!$C$2:$C$1026,$B3,Data!$F$2:$F$1026,$C3,Data!$I$2:$I$1026,"&gt;=0")</f>
        <v>308361.47362369782</v>
      </c>
      <c r="G3" s="37">
        <f>IFERROR(F3/D3,0)</f>
        <v>70.386093043528376</v>
      </c>
      <c r="H3" s="34"/>
      <c r="I3" s="41">
        <f>D3/$D$12</f>
        <v>5.2276915630952898E-4</v>
      </c>
      <c r="L3" s="129" t="s">
        <v>38</v>
      </c>
    </row>
    <row r="4" spans="2:14" x14ac:dyDescent="0.25">
      <c r="B4" s="35" t="s">
        <v>10</v>
      </c>
      <c r="C4" s="40">
        <v>1.25</v>
      </c>
      <c r="D4" s="36">
        <f>SUMIFS(Data!$H$2:$H$1026,Data!$C$2:$C$1026,$B4,Data!$F$2:$F$1026,$C4,Data!$I$2:$I$1026,"&gt;=0")</f>
        <v>1687</v>
      </c>
      <c r="E4" s="42">
        <f>SUMIFS(Data!$I$2:$I$1026,Data!$C$2:$C$1026,$B4,Data!$F$2:$F$1026,$C4,Data!$I$2:$I$1026,"&gt;=0")</f>
        <v>22136.19</v>
      </c>
      <c r="F4" s="42">
        <f>SUMIFS(Data!$K$2:$K$1026,Data!$C$2:$C$1026,$B4,Data!$F$2:$F$1026,$C4,Data!$I$2:$I$1026,"&gt;=0")</f>
        <v>34469.462442539931</v>
      </c>
      <c r="G4" s="37">
        <f t="shared" ref="G4:G11" si="0">IFERROR(F4/D4,0)</f>
        <v>20.43240215918194</v>
      </c>
      <c r="H4" s="34"/>
      <c r="I4" s="41">
        <f t="shared" ref="I4:I11" si="1">D4/$D$12</f>
        <v>2.0130371300939863E-4</v>
      </c>
    </row>
    <row r="5" spans="2:14" x14ac:dyDescent="0.25">
      <c r="B5" s="35" t="s">
        <v>10</v>
      </c>
      <c r="C5" s="40">
        <v>1.5</v>
      </c>
      <c r="D5" s="36">
        <f>SUMIFS(Data!$H$2:$H$1026,Data!$C$2:$C$1026,$B5,Data!$F$2:$F$1026,$C5,Data!$I$2:$I$1026,"&gt;=0")</f>
        <v>36</v>
      </c>
      <c r="E5" s="42">
        <f>SUMIFS(Data!$I$2:$I$1026,Data!$C$2:$C$1026,$B5,Data!$F$2:$F$1026,$C5,Data!$I$2:$I$1026,"&gt;=0")</f>
        <v>3015.49</v>
      </c>
      <c r="F5" s="42">
        <f>SUMIFS(Data!$K$2:$K$1026,Data!$C$2:$C$1026,$B5,Data!$F$2:$F$1026,$C5,Data!$I$2:$I$1026,"&gt;=0")</f>
        <v>4547.7511788617885</v>
      </c>
      <c r="G5" s="37">
        <f t="shared" si="0"/>
        <v>126.32642163504968</v>
      </c>
      <c r="H5" s="34"/>
      <c r="I5" s="41">
        <f t="shared" si="1"/>
        <v>4.2957520262823659E-6</v>
      </c>
      <c r="L5" s="28"/>
    </row>
    <row r="6" spans="2:14" x14ac:dyDescent="0.25">
      <c r="B6" s="35" t="s">
        <v>10</v>
      </c>
      <c r="C6" s="40">
        <v>2</v>
      </c>
      <c r="D6" s="36">
        <f>SUMIFS(Data!$H$2:$H$1026,Data!$C$2:$C$1026,$B6,Data!$F$2:$F$1026,$C6,Data!$I$2:$I$1026,"&gt;=0")</f>
        <v>4849067</v>
      </c>
      <c r="E6" s="42">
        <f>SUMIFS(Data!$I$2:$I$1026,Data!$C$2:$C$1026,$B6,Data!$F$2:$F$1026,$C6,Data!$I$2:$I$1026,"&gt;=0")</f>
        <v>155408019</v>
      </c>
      <c r="F6" s="42">
        <f>SUMIFS(Data!$K$2:$K$1026,Data!$C$2:$C$1026,$B6,Data!$F$2:$F$1026,$C6,Data!$I$2:$I$1026,"&gt;=0")</f>
        <v>230211881.84955627</v>
      </c>
      <c r="G6" s="37">
        <f t="shared" si="0"/>
        <v>47.475500307493434</v>
      </c>
      <c r="H6" s="34"/>
      <c r="I6" s="41">
        <f t="shared" si="1"/>
        <v>0.57862192752302644</v>
      </c>
      <c r="L6" s="28"/>
      <c r="N6" s="127"/>
    </row>
    <row r="7" spans="2:14" x14ac:dyDescent="0.25">
      <c r="B7" s="35" t="s">
        <v>10</v>
      </c>
      <c r="C7" s="40">
        <v>3</v>
      </c>
      <c r="D7" s="36">
        <f>SUMIFS(Data!$H$2:$H$1026,Data!$C$2:$C$1026,$B7,Data!$F$2:$F$1026,$C7,Data!$I$2:$I$1026,"&gt;=0")</f>
        <v>759494</v>
      </c>
      <c r="E7" s="42">
        <f>SUMIFS(Data!$I$2:$I$1026,Data!$C$2:$C$1026,$B7,Data!$F$2:$F$1026,$C7,Data!$I$2:$I$1026,"&gt;=0")</f>
        <v>10589026.340000007</v>
      </c>
      <c r="F7" s="42">
        <f>SUMIFS(Data!$K$2:$K$1026,Data!$C$2:$C$1026,$B7,Data!$F$2:$F$1026,$C7,Data!$I$2:$I$1026,"&gt;=0")</f>
        <v>31018196.552285042</v>
      </c>
      <c r="G7" s="37">
        <f t="shared" si="0"/>
        <v>40.840607762911944</v>
      </c>
      <c r="H7" s="34"/>
      <c r="I7" s="41">
        <f t="shared" si="1"/>
        <v>9.0627719151369412E-2</v>
      </c>
      <c r="L7" s="28"/>
      <c r="N7" s="127"/>
    </row>
    <row r="8" spans="2:14" x14ac:dyDescent="0.25">
      <c r="B8" s="35" t="s">
        <v>10</v>
      </c>
      <c r="C8" s="40">
        <v>4</v>
      </c>
      <c r="D8" s="36">
        <f>SUMIFS(Data!$H$2:$H$1026,Data!$C$2:$C$1026,$B8,Data!$F$2:$F$1026,$C8,Data!$I$2:$I$1026,"&gt;=0")</f>
        <v>2004632</v>
      </c>
      <c r="E8" s="42">
        <f>SUMIFS(Data!$I$2:$I$1026,Data!$C$2:$C$1026,$B8,Data!$F$2:$F$1026,$C8,Data!$I$2:$I$1026,"&gt;=0")</f>
        <v>111494433.16000001</v>
      </c>
      <c r="F8" s="42">
        <f>SUMIFS(Data!$K$2:$K$1026,Data!$C$2:$C$1026,$B8,Data!$F$2:$F$1026,$C8,Data!$I$2:$I$1026,"&gt;=0")</f>
        <v>181303092.2092694</v>
      </c>
      <c r="G8" s="37">
        <f t="shared" si="0"/>
        <v>90.44208224216186</v>
      </c>
      <c r="H8" s="34"/>
      <c r="I8" s="41">
        <f t="shared" si="1"/>
        <v>0.23920561044306865</v>
      </c>
    </row>
    <row r="9" spans="2:14" x14ac:dyDescent="0.25">
      <c r="B9" s="35" t="s">
        <v>10</v>
      </c>
      <c r="C9" s="40">
        <v>6</v>
      </c>
      <c r="D9" s="36">
        <f>SUMIFS(Data!$H$2:$H$1026,Data!$C$2:$C$1026,$B9,Data!$F$2:$F$1026,$C9,Data!$I$2:$I$1026,"&gt;=0")</f>
        <v>521575</v>
      </c>
      <c r="E9" s="42">
        <f>SUMIFS(Data!$I$2:$I$1026,Data!$C$2:$C$1026,$B9,Data!$F$2:$F$1026,$C9,Data!$I$2:$I$1026,"&gt;=0")</f>
        <v>54458713.449999996</v>
      </c>
      <c r="F9" s="42">
        <f>SUMIFS(Data!$K$2:$K$1026,Data!$C$2:$C$1026,$B9,Data!$F$2:$F$1026,$C9,Data!$I$2:$I$1026,"&gt;=0")</f>
        <v>84985099.440914944</v>
      </c>
      <c r="G9" s="37">
        <f t="shared" si="0"/>
        <v>162.93936527041163</v>
      </c>
      <c r="H9" s="34"/>
      <c r="I9" s="41">
        <f t="shared" si="1"/>
        <v>6.2237690641895133E-2</v>
      </c>
      <c r="M9" s="38"/>
    </row>
    <row r="10" spans="2:14" x14ac:dyDescent="0.25">
      <c r="B10" s="35" t="s">
        <v>10</v>
      </c>
      <c r="C10" s="40">
        <v>8</v>
      </c>
      <c r="D10" s="36">
        <f>SUMIFS(Data!$H$2:$H$1026,Data!$C$2:$C$1026,$B10,Data!$F$2:$F$1026,$C10,Data!$I$2:$I$1026,"&gt;=0")</f>
        <v>236181</v>
      </c>
      <c r="E10" s="42">
        <f>SUMIFS(Data!$I$2:$I$1026,Data!$C$2:$C$1026,$B10,Data!$F$2:$F$1026,$C10,Data!$I$2:$I$1026,"&gt;=0")</f>
        <v>23927107.309999999</v>
      </c>
      <c r="F10" s="42">
        <f>SUMIFS(Data!$K$2:$K$1026,Data!$C$2:$C$1026,$B10,Data!$F$2:$F$1026,$C10,Data!$I$2:$I$1026,"&gt;=0")</f>
        <v>36258906.909119897</v>
      </c>
      <c r="G10" s="37">
        <f t="shared" si="0"/>
        <v>153.52169272346165</v>
      </c>
      <c r="H10" s="34"/>
      <c r="I10" s="41">
        <f t="shared" si="1"/>
        <v>2.8182639147760983E-2</v>
      </c>
    </row>
    <row r="11" spans="2:14" x14ac:dyDescent="0.25">
      <c r="B11" s="35" t="s">
        <v>10</v>
      </c>
      <c r="C11" s="40">
        <v>10</v>
      </c>
      <c r="D11" s="36">
        <f>SUMIFS(Data!$H$2:$H$1026,Data!$C$2:$C$1026,$B11,Data!$F$2:$F$1026,$C11,Data!$I$2:$I$1026,"&gt;=0")</f>
        <v>3319</v>
      </c>
      <c r="E11" s="42">
        <f>SUMIFS(Data!$I$2:$I$1026,Data!$C$2:$C$1026,$B11,Data!$F$2:$F$1026,$C11,Data!$I$2:$I$1026,"&gt;=0")</f>
        <v>2009434.6800000002</v>
      </c>
      <c r="F11" s="42">
        <f>SUMIFS(Data!$K$2:$K$1026,Data!$C$2:$C$1026,$B11,Data!$F$2:$F$1026,$C11,Data!$I$2:$I$1026,"&gt;=0")</f>
        <v>2754659.5397062153</v>
      </c>
      <c r="G11" s="37">
        <f t="shared" si="0"/>
        <v>829.96671880271629</v>
      </c>
      <c r="H11" s="34"/>
      <c r="I11" s="41">
        <f t="shared" si="1"/>
        <v>3.9604447153419918E-4</v>
      </c>
    </row>
    <row r="12" spans="2:14" x14ac:dyDescent="0.25">
      <c r="B12" s="44"/>
      <c r="C12" s="45" t="s">
        <v>12</v>
      </c>
      <c r="D12" s="46">
        <f>SUM(D3:D11)</f>
        <v>8380372</v>
      </c>
      <c r="E12" s="47">
        <f>SUM(E3:E11)</f>
        <v>358180126.88999999</v>
      </c>
      <c r="F12" s="47">
        <f>SUM(F3:F11)</f>
        <v>566879215.18809688</v>
      </c>
      <c r="G12" s="48">
        <f t="shared" ref="G12" si="2">IFERROR(F12/D12,0)</f>
        <v>67.643681591711783</v>
      </c>
      <c r="H12" s="34"/>
      <c r="I12" s="126">
        <f>SUM(I3:I11)</f>
        <v>1</v>
      </c>
    </row>
    <row r="13" spans="2:14" x14ac:dyDescent="0.25">
      <c r="B13" s="30"/>
      <c r="C13" s="30"/>
      <c r="D13" s="39"/>
      <c r="E13" s="30"/>
      <c r="F13" s="30"/>
      <c r="G13" s="30"/>
      <c r="H13" s="34"/>
      <c r="I13" s="34"/>
    </row>
    <row r="14" spans="2:14" x14ac:dyDescent="0.25">
      <c r="B14" s="30"/>
      <c r="C14" s="30"/>
      <c r="D14" s="143">
        <v>0</v>
      </c>
      <c r="E14" s="143"/>
      <c r="F14" s="143"/>
      <c r="G14" s="143"/>
      <c r="H14" s="34"/>
      <c r="I14" s="34"/>
    </row>
    <row r="15" spans="2:14" ht="30" x14ac:dyDescent="0.25">
      <c r="B15" s="33" t="s">
        <v>4</v>
      </c>
      <c r="C15" s="33" t="s">
        <v>32</v>
      </c>
      <c r="D15" s="32" t="s">
        <v>5</v>
      </c>
      <c r="E15" s="33" t="s">
        <v>33</v>
      </c>
      <c r="F15" s="33" t="s">
        <v>34</v>
      </c>
      <c r="G15" s="33" t="s">
        <v>35</v>
      </c>
      <c r="H15" s="34"/>
      <c r="I15" s="33" t="s">
        <v>36</v>
      </c>
    </row>
    <row r="16" spans="2:14" x14ac:dyDescent="0.25">
      <c r="B16" s="35" t="s">
        <v>11</v>
      </c>
      <c r="C16" s="40">
        <v>0.75</v>
      </c>
      <c r="D16" s="36">
        <f>SUMIFS(Data!$H$2:$H$1026,Data!$C$2:$C$1026,$B16,Data!$F$2:$F$1026,$C16,Data!$I$2:$I$1026,"&gt;=0")</f>
        <v>869</v>
      </c>
      <c r="E16" s="42">
        <f>SUMIFS(Data!$I$2:$I$1026,Data!$C$2:$C$1026,$B16,Data!$F$2:$F$1026,$C16,Data!$I$2:$I$1026,"&gt;=0")</f>
        <v>398.05</v>
      </c>
      <c r="F16" s="42">
        <f>SUMIFS(Data!$K$2:$K$1026,Data!$C$2:$C$1026,$B16,Data!$F$2:$F$1026,$C16,Data!$I$2:$I$1026,"&gt;=0")</f>
        <v>34560.571527777778</v>
      </c>
      <c r="G16" s="37">
        <f>IFERROR(F16/D16,0)</f>
        <v>39.770508087201122</v>
      </c>
      <c r="H16" s="34"/>
      <c r="I16" s="43">
        <f>D16/$D$33</f>
        <v>1.4925534635570485E-4</v>
      </c>
    </row>
    <row r="17" spans="2:9" x14ac:dyDescent="0.25">
      <c r="B17" s="35" t="s">
        <v>11</v>
      </c>
      <c r="C17" s="40">
        <v>1</v>
      </c>
      <c r="D17" s="36">
        <f>SUMIFS(Data!$H$2:$H$1026,Data!$C$2:$C$1026,$B17,Data!$F$2:$F$1026,$C17,Data!$I$2:$I$1026,"&gt;=0")</f>
        <v>2983</v>
      </c>
      <c r="E17" s="42">
        <f>SUMIFS(Data!$I$2:$I$1026,Data!$C$2:$C$1026,$B17,Data!$F$2:$F$1026,$C17,Data!$I$2:$I$1026,"&gt;=0")</f>
        <v>10319.749999999998</v>
      </c>
      <c r="F17" s="42">
        <f>SUMIFS(Data!$K$2:$K$1026,Data!$C$2:$C$1026,$B17,Data!$F$2:$F$1026,$C17,Data!$I$2:$I$1026,"&gt;=0")</f>
        <v>143888.07149808979</v>
      </c>
      <c r="G17" s="37">
        <f t="shared" ref="G17:G32" si="3">IFERROR(F17/D17,0)</f>
        <v>48.236027991314046</v>
      </c>
      <c r="H17" s="34"/>
      <c r="I17" s="43">
        <f t="shared" ref="I17:I32" si="4">D17/$D$33</f>
        <v>5.1234602782401339E-4</v>
      </c>
    </row>
    <row r="18" spans="2:9" x14ac:dyDescent="0.25">
      <c r="B18" s="35" t="s">
        <v>11</v>
      </c>
      <c r="C18" s="40">
        <v>1.125</v>
      </c>
      <c r="D18" s="36">
        <f>SUMIFS(Data!$H$2:$H$1026,Data!$C$2:$C$1026,$B18,Data!$F$2:$F$1026,$C18,Data!$I$2:$I$1026,"&gt;=0")</f>
        <v>5174</v>
      </c>
      <c r="E18" s="42">
        <f>SUMIFS(Data!$I$2:$I$1026,Data!$C$2:$C$1026,$B18,Data!$F$2:$F$1026,$C18,Data!$I$2:$I$1026,"&gt;=0")</f>
        <v>5115.170000000001</v>
      </c>
      <c r="F18" s="42">
        <f>SUMIFS(Data!$K$2:$K$1026,Data!$C$2:$C$1026,$B18,Data!$F$2:$F$1026,$C18,Data!$I$2:$I$1026,"&gt;=0")</f>
        <v>204922.82684134619</v>
      </c>
      <c r="G18" s="37">
        <f t="shared" si="3"/>
        <v>39.606267267364942</v>
      </c>
      <c r="H18" s="34"/>
      <c r="I18" s="43">
        <f t="shared" si="4"/>
        <v>8.8866186656434633E-4</v>
      </c>
    </row>
    <row r="19" spans="2:9" x14ac:dyDescent="0.25">
      <c r="B19" s="35" t="s">
        <v>11</v>
      </c>
      <c r="C19" s="40">
        <v>1.5</v>
      </c>
      <c r="D19" s="36">
        <f>SUMIFS(Data!$H$2:$H$1026,Data!$C$2:$C$1026,$B19,Data!$F$2:$F$1026,$C19,Data!$I$2:$I$1026,"&gt;=0")</f>
        <v>4150</v>
      </c>
      <c r="E19" s="42">
        <f>SUMIFS(Data!$I$2:$I$1026,Data!$C$2:$C$1026,$B19,Data!$F$2:$F$1026,$C19,Data!$I$2:$I$1026,"&gt;=0")</f>
        <v>4403.7300000000005</v>
      </c>
      <c r="F19" s="42">
        <f>SUMIFS(Data!$K$2:$K$1026,Data!$C$2:$C$1026,$B19,Data!$F$2:$F$1026,$C19,Data!$I$2:$I$1026,"&gt;=0")</f>
        <v>391843.38269432576</v>
      </c>
      <c r="G19" s="37">
        <f t="shared" si="3"/>
        <v>94.420092215500176</v>
      </c>
      <c r="H19" s="34"/>
      <c r="I19" s="43">
        <f t="shared" si="4"/>
        <v>7.1278445037534547E-4</v>
      </c>
    </row>
    <row r="20" spans="2:9" x14ac:dyDescent="0.25">
      <c r="B20" s="35" t="s">
        <v>11</v>
      </c>
      <c r="C20" s="40">
        <v>2</v>
      </c>
      <c r="D20" s="36">
        <f>SUMIFS(Data!$H$2:$H$1026,Data!$C$2:$C$1026,$B20,Data!$F$2:$F$1026,$C20,Data!$I$2:$I$1026,"&gt;=0")</f>
        <v>898171</v>
      </c>
      <c r="E20" s="42">
        <f>SUMIFS(Data!$I$2:$I$1026,Data!$C$2:$C$1026,$B20,Data!$F$2:$F$1026,$C20,Data!$I$2:$I$1026,"&gt;=0")</f>
        <v>2640559.2899999991</v>
      </c>
      <c r="F20" s="42">
        <f>SUMIFS(Data!$K$2:$K$1026,Data!$C$2:$C$1026,$B20,Data!$F$2:$F$1026,$C20,Data!$I$2:$I$1026,"&gt;=0")</f>
        <v>45020628.245162606</v>
      </c>
      <c r="G20" s="37">
        <f t="shared" si="3"/>
        <v>50.124784974311801</v>
      </c>
      <c r="H20" s="34"/>
      <c r="I20" s="43">
        <f t="shared" si="4"/>
        <v>0.15426561989833118</v>
      </c>
    </row>
    <row r="21" spans="2:9" x14ac:dyDescent="0.25">
      <c r="B21" s="35" t="s">
        <v>11</v>
      </c>
      <c r="C21" s="40">
        <v>3</v>
      </c>
      <c r="D21" s="36">
        <f>SUMIFS(Data!$H$2:$H$1026,Data!$C$2:$C$1026,$B21,Data!$F$2:$F$1026,$C21,Data!$I$2:$I$1026,"&gt;=0")</f>
        <v>823207</v>
      </c>
      <c r="E21" s="42">
        <f>SUMIFS(Data!$I$2:$I$1026,Data!$C$2:$C$1026,$B21,Data!$F$2:$F$1026,$C21,Data!$I$2:$I$1026,"&gt;=0")</f>
        <v>2799219.2199999997</v>
      </c>
      <c r="F21" s="42">
        <f>SUMIFS(Data!$K$2:$K$1026,Data!$C$2:$C$1026,$B21,Data!$F$2:$F$1026,$C21,Data!$I$2:$I$1026,"&gt;=0")</f>
        <v>70151843.927002445</v>
      </c>
      <c r="G21" s="37">
        <f t="shared" si="3"/>
        <v>85.217744658393869</v>
      </c>
      <c r="H21" s="34"/>
      <c r="I21" s="43">
        <f t="shared" si="4"/>
        <v>0.14139015639521374</v>
      </c>
    </row>
    <row r="22" spans="2:9" x14ac:dyDescent="0.25">
      <c r="B22" s="35" t="s">
        <v>11</v>
      </c>
      <c r="C22" s="40">
        <v>4</v>
      </c>
      <c r="D22" s="36">
        <f>SUMIFS(Data!$H$2:$H$1026,Data!$C$2:$C$1026,$B22,Data!$F$2:$F$1026,$C22,Data!$I$2:$I$1026,"&gt;=0")</f>
        <v>1613671</v>
      </c>
      <c r="E22" s="42">
        <f>SUMIFS(Data!$I$2:$I$1026,Data!$C$2:$C$1026,$B22,Data!$F$2:$F$1026,$C22,Data!$I$2:$I$1026,"&gt;=0")</f>
        <v>6817754.4600000009</v>
      </c>
      <c r="F22" s="42">
        <f>SUMIFS(Data!$K$2:$K$1026,Data!$C$2:$C$1026,$B22,Data!$F$2:$F$1026,$C22,Data!$I$2:$I$1026,"&gt;=0")</f>
        <v>158690233.17610466</v>
      </c>
      <c r="G22" s="37">
        <f t="shared" si="3"/>
        <v>98.341132223423898</v>
      </c>
      <c r="H22" s="34"/>
      <c r="I22" s="43">
        <f t="shared" si="4"/>
        <v>0.2771565293546106</v>
      </c>
    </row>
    <row r="23" spans="2:9" x14ac:dyDescent="0.25">
      <c r="B23" s="35" t="s">
        <v>11</v>
      </c>
      <c r="C23" s="40">
        <v>5</v>
      </c>
      <c r="D23" s="36">
        <f>SUMIFS(Data!$H$2:$H$1026,Data!$C$2:$C$1026,$B23,Data!$F$2:$F$1026,$C23,Data!$I$2:$I$1026,"&gt;=0")</f>
        <v>1998</v>
      </c>
      <c r="E23" s="42">
        <f>SUMIFS(Data!$I$2:$I$1026,Data!$C$2:$C$1026,$B23,Data!$F$2:$F$1026,$C23,Data!$I$2:$I$1026,"&gt;=0")</f>
        <v>24841.19</v>
      </c>
      <c r="F23" s="42">
        <f>SUMIFS(Data!$K$2:$K$1026,Data!$C$2:$C$1026,$B23,Data!$F$2:$F$1026,$C23,Data!$I$2:$I$1026,"&gt;=0")</f>
        <v>206667.14166450832</v>
      </c>
      <c r="G23" s="37">
        <f t="shared" si="3"/>
        <v>103.43700784009425</v>
      </c>
      <c r="H23" s="34"/>
      <c r="I23" s="43">
        <f t="shared" si="4"/>
        <v>3.4316706791564822E-4</v>
      </c>
    </row>
    <row r="24" spans="2:9" x14ac:dyDescent="0.25">
      <c r="B24" s="35" t="s">
        <v>11</v>
      </c>
      <c r="C24" s="40">
        <v>6</v>
      </c>
      <c r="D24" s="36">
        <f>SUMIFS(Data!$H$2:$H$1026,Data!$C$2:$C$1026,$B24,Data!$F$2:$F$1026,$C24,Data!$I$2:$I$1026,"&gt;=0")</f>
        <v>990106</v>
      </c>
      <c r="E24" s="42">
        <f>SUMIFS(Data!$I$2:$I$1026,Data!$C$2:$C$1026,$B24,Data!$F$2:$F$1026,$C24,Data!$I$2:$I$1026,"&gt;=0")</f>
        <v>10377659.579999998</v>
      </c>
      <c r="F24" s="42">
        <f>SUMIFS(Data!$K$2:$K$1026,Data!$C$2:$C$1026,$B24,Data!$F$2:$F$1026,$C24,Data!$I$2:$I$1026,"&gt;=0")</f>
        <v>167771349.632653</v>
      </c>
      <c r="G24" s="37">
        <f t="shared" si="3"/>
        <v>169.44786682703972</v>
      </c>
      <c r="H24" s="34"/>
      <c r="I24" s="43">
        <f t="shared" si="4"/>
        <v>0.17005594241526067</v>
      </c>
    </row>
    <row r="25" spans="2:9" x14ac:dyDescent="0.25">
      <c r="B25" s="35" t="s">
        <v>11</v>
      </c>
      <c r="C25" s="40">
        <v>7</v>
      </c>
      <c r="D25" s="36">
        <f>SUMIFS(Data!$H$2:$H$1026,Data!$C$2:$C$1026,$B25,Data!$F$2:$F$1026,$C25,Data!$I$2:$I$1026,"&gt;=0")</f>
        <v>24902</v>
      </c>
      <c r="E25" s="42">
        <f>SUMIFS(Data!$I$2:$I$1026,Data!$C$2:$C$1026,$B25,Data!$F$2:$F$1026,$C25,Data!$I$2:$I$1026,"&gt;=0")</f>
        <v>57709.880000000005</v>
      </c>
      <c r="F25" s="42">
        <f>SUMIFS(Data!$K$2:$K$1026,Data!$C$2:$C$1026,$B25,Data!$F$2:$F$1026,$C25,Data!$I$2:$I$1026,"&gt;=0")</f>
        <v>2823936.043314144</v>
      </c>
      <c r="G25" s="37">
        <f t="shared" si="3"/>
        <v>113.40197748430424</v>
      </c>
      <c r="H25" s="34"/>
      <c r="I25" s="43">
        <f t="shared" si="4"/>
        <v>4.2770502128305667E-3</v>
      </c>
    </row>
    <row r="26" spans="2:9" x14ac:dyDescent="0.25">
      <c r="B26" s="35" t="s">
        <v>11</v>
      </c>
      <c r="C26" s="40">
        <v>8</v>
      </c>
      <c r="D26" s="36">
        <f>SUMIFS(Data!$H$2:$H$1026,Data!$C$2:$C$1026,$B26,Data!$F$2:$F$1026,$C26,Data!$I$2:$I$1026,"&gt;=0")</f>
        <v>523334</v>
      </c>
      <c r="E26" s="42">
        <f>SUMIFS(Data!$I$2:$I$1026,Data!$C$2:$C$1026,$B26,Data!$F$2:$F$1026,$C26,Data!$I$2:$I$1026,"&gt;=0")</f>
        <v>15833991.809999999</v>
      </c>
      <c r="F26" s="42">
        <f>SUMIFS(Data!$K$2:$K$1026,Data!$C$2:$C$1026,$B26,Data!$F$2:$F$1026,$C26,Data!$I$2:$I$1026,"&gt;=0")</f>
        <v>122044626.22894707</v>
      </c>
      <c r="G26" s="37">
        <f t="shared" si="3"/>
        <v>233.20599507952298</v>
      </c>
      <c r="H26" s="34"/>
      <c r="I26" s="43">
        <f t="shared" si="4"/>
        <v>8.9885382542826756E-2</v>
      </c>
    </row>
    <row r="27" spans="2:9" x14ac:dyDescent="0.25">
      <c r="B27" s="35" t="s">
        <v>11</v>
      </c>
      <c r="C27" s="40">
        <v>10</v>
      </c>
      <c r="D27" s="36">
        <f>SUMIFS(Data!$H$2:$H$1026,Data!$C$2:$C$1026,$B27,Data!$F$2:$F$1026,$C27,Data!$I$2:$I$1026,"&gt;=0")</f>
        <v>129129</v>
      </c>
      <c r="E27" s="42">
        <f>SUMIFS(Data!$I$2:$I$1026,Data!$C$2:$C$1026,$B27,Data!$F$2:$F$1026,$C27,Data!$I$2:$I$1026,"&gt;=0")</f>
        <v>3904960.8100000005</v>
      </c>
      <c r="F27" s="42">
        <f>SUMIFS(Data!$K$2:$K$1026,Data!$C$2:$C$1026,$B27,Data!$F$2:$F$1026,$C27,Data!$I$2:$I$1026,"&gt;=0")</f>
        <v>49676699.364262566</v>
      </c>
      <c r="G27" s="37">
        <f t="shared" si="3"/>
        <v>384.70598675946201</v>
      </c>
      <c r="H27" s="34"/>
      <c r="I27" s="43">
        <f t="shared" si="4"/>
        <v>2.2178588745185055E-2</v>
      </c>
    </row>
    <row r="28" spans="2:9" x14ac:dyDescent="0.25">
      <c r="B28" s="35" t="s">
        <v>11</v>
      </c>
      <c r="C28" s="40">
        <v>12</v>
      </c>
      <c r="D28" s="36">
        <f>SUMIFS(Data!$H$2:$H$1026,Data!$C$2:$C$1026,$B28,Data!$F$2:$F$1026,$C28,Data!$I$2:$I$1026,"&gt;=0")</f>
        <v>743602</v>
      </c>
      <c r="E28" s="42">
        <f>SUMIFS(Data!$I$2:$I$1026,Data!$C$2:$C$1026,$B28,Data!$F$2:$F$1026,$C28,Data!$I$2:$I$1026,"&gt;=0")</f>
        <v>57143049.419999987</v>
      </c>
      <c r="F28" s="42">
        <f>SUMIFS(Data!$K$2:$K$1026,Data!$C$2:$C$1026,$B28,Data!$F$2:$F$1026,$C28,Data!$I$2:$I$1026,"&gt;=0")</f>
        <v>305298279.78327</v>
      </c>
      <c r="G28" s="37">
        <f t="shared" si="3"/>
        <v>410.56678140089724</v>
      </c>
      <c r="H28" s="34"/>
      <c r="I28" s="43">
        <f t="shared" si="4"/>
        <v>0.12771757659470062</v>
      </c>
    </row>
    <row r="29" spans="2:9" x14ac:dyDescent="0.25">
      <c r="B29" s="35" t="s">
        <v>11</v>
      </c>
      <c r="C29" s="40">
        <v>14</v>
      </c>
      <c r="D29" s="36">
        <f>SUMIFS(Data!$H$2:$H$1026,Data!$C$2:$C$1026,$B29,Data!$F$2:$F$1026,$C29,Data!$I$2:$I$1026,"&gt;=0")</f>
        <v>10723</v>
      </c>
      <c r="E29" s="42">
        <f>SUMIFS(Data!$I$2:$I$1026,Data!$C$2:$C$1026,$B29,Data!$F$2:$F$1026,$C29,Data!$I$2:$I$1026,"&gt;=0")</f>
        <v>77951.87999999999</v>
      </c>
      <c r="F29" s="42">
        <f>SUMIFS(Data!$K$2:$K$1026,Data!$C$2:$C$1026,$B29,Data!$F$2:$F$1026,$C29,Data!$I$2:$I$1026,"&gt;=0")</f>
        <v>4458555.6422265954</v>
      </c>
      <c r="G29" s="37">
        <f t="shared" si="3"/>
        <v>415.79368108053671</v>
      </c>
      <c r="H29" s="34"/>
      <c r="I29" s="43">
        <f t="shared" si="4"/>
        <v>1.8417319665963443E-3</v>
      </c>
    </row>
    <row r="30" spans="2:9" x14ac:dyDescent="0.25">
      <c r="B30" s="35" t="s">
        <v>11</v>
      </c>
      <c r="C30" s="40">
        <v>16</v>
      </c>
      <c r="D30" s="36">
        <f>SUMIFS(Data!$H$2:$H$1026,Data!$C$2:$C$1026,$B30,Data!$F$2:$F$1026,$C30,Data!$I$2:$I$1026,"&gt;=0")</f>
        <v>47054</v>
      </c>
      <c r="E30" s="42">
        <f>SUMIFS(Data!$I$2:$I$1026,Data!$C$2:$C$1026,$B30,Data!$F$2:$F$1026,$C30,Data!$I$2:$I$1026,"&gt;=0")</f>
        <v>1520118.5499999996</v>
      </c>
      <c r="F30" s="42">
        <f>SUMIFS(Data!$K$2:$K$1026,Data!$C$2:$C$1026,$B30,Data!$F$2:$F$1026,$C30,Data!$I$2:$I$1026,"&gt;=0")</f>
        <v>18722537.263129406</v>
      </c>
      <c r="G30" s="37">
        <f t="shared" si="3"/>
        <v>397.89470104835732</v>
      </c>
      <c r="H30" s="34"/>
      <c r="I30" s="43">
        <f t="shared" si="4"/>
        <v>8.0817733802316868E-3</v>
      </c>
    </row>
    <row r="31" spans="2:9" x14ac:dyDescent="0.25">
      <c r="B31" s="35" t="s">
        <v>11</v>
      </c>
      <c r="C31" s="40">
        <v>20</v>
      </c>
      <c r="D31" s="36">
        <f>SUMIFS(Data!$H$2:$H$1026,Data!$C$2:$C$1026,$B31,Data!$F$2:$F$1026,$C31,Data!$I$2:$I$1026,"&gt;=0")</f>
        <v>1</v>
      </c>
      <c r="E31" s="42">
        <f>SUMIFS(Data!$I$2:$I$1026,Data!$C$2:$C$1026,$B31,Data!$F$2:$F$1026,$C31,Data!$I$2:$I$1026,"&gt;=0")</f>
        <v>145.6</v>
      </c>
      <c r="F31" s="42">
        <f>SUMIFS(Data!$K$2:$K$1026,Data!$C$2:$C$1026,$B31,Data!$F$2:$F$1026,$C31,Data!$I$2:$I$1026,"&gt;=0")</f>
        <v>5582.4363636363641</v>
      </c>
      <c r="G31" s="37">
        <f t="shared" si="3"/>
        <v>5582.4363636363641</v>
      </c>
      <c r="H31" s="34"/>
      <c r="I31" s="43">
        <f t="shared" si="4"/>
        <v>1.7175528924707118E-7</v>
      </c>
    </row>
    <row r="32" spans="2:9" x14ac:dyDescent="0.25">
      <c r="B32" s="35" t="s">
        <v>11</v>
      </c>
      <c r="C32" s="40">
        <v>24</v>
      </c>
      <c r="D32" s="36">
        <f>SUMIFS(Data!$H$2:$H$1026,Data!$C$2:$C$1026,$B32,Data!$F$2:$F$1026,$C32,Data!$I$2:$I$1026,"&gt;=0")</f>
        <v>3163</v>
      </c>
      <c r="E32" s="42">
        <f>SUMIFS(Data!$I$2:$I$1026,Data!$C$2:$C$1026,$B32,Data!$F$2:$F$1026,$C32,Data!$I$2:$I$1026,"&gt;=0")</f>
        <v>455250.67</v>
      </c>
      <c r="F32" s="42">
        <f>SUMIFS(Data!$K$2:$K$1026,Data!$C$2:$C$1026,$B32,Data!$F$2:$F$1026,$C32,Data!$I$2:$I$1026,"&gt;=0")</f>
        <v>3019867.618441632</v>
      </c>
      <c r="G32" s="37">
        <f t="shared" si="3"/>
        <v>954.74790339602657</v>
      </c>
      <c r="H32" s="34"/>
      <c r="I32" s="43">
        <f t="shared" si="4"/>
        <v>5.4326197988848618E-4</v>
      </c>
    </row>
    <row r="33" spans="2:9" x14ac:dyDescent="0.25">
      <c r="B33" s="49"/>
      <c r="C33" s="45" t="s">
        <v>12</v>
      </c>
      <c r="D33" s="46">
        <f>SUM(D16:D32)</f>
        <v>5822237</v>
      </c>
      <c r="E33" s="47">
        <f t="shared" ref="E33:F33" si="5">SUM(E16:E32)</f>
        <v>101673449.05999997</v>
      </c>
      <c r="F33" s="47">
        <f t="shared" si="5"/>
        <v>948666021.35510373</v>
      </c>
      <c r="G33" s="48">
        <f t="shared" ref="G33" si="6">IFERROR(F33/D33,0)</f>
        <v>162.93840689671404</v>
      </c>
      <c r="H33" s="34"/>
      <c r="I33" s="126">
        <f>SUM(I16:I32)</f>
        <v>0.99999999999999989</v>
      </c>
    </row>
    <row r="35" spans="2:9" x14ac:dyDescent="0.25">
      <c r="B35" s="35"/>
      <c r="E35" s="24"/>
    </row>
    <row r="37" spans="2:9" x14ac:dyDescent="0.25">
      <c r="C37" s="1"/>
      <c r="E37" s="29"/>
    </row>
  </sheetData>
  <mergeCells count="2">
    <mergeCell ref="D1:G1"/>
    <mergeCell ref="D14:G14"/>
  </mergeCells>
  <pageMargins left="0.7" right="0.7" top="0.75" bottom="0.75" header="0.3" footer="0.3"/>
  <pageSetup scale="67" orientation="portrait" horizontalDpi="1200" verticalDpi="1200" r:id="rId1"/>
  <headerFooter>
    <oddHeader>&amp;RKY PSC Case No. 2026-00099, Staff 4-15, Attachment A
Respondent: R. Amen
Page &amp;P of 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1A02C-E297-40F6-82A1-94C03524CAF6}">
  <dimension ref="A3:D36"/>
  <sheetViews>
    <sheetView zoomScaleNormal="100" workbookViewId="0">
      <selection activeCell="E14" sqref="E14"/>
    </sheetView>
  </sheetViews>
  <sheetFormatPr defaultRowHeight="15" x14ac:dyDescent="0.25"/>
  <cols>
    <col min="1" max="1" width="17.28515625" bestFit="1" customWidth="1"/>
    <col min="2" max="2" width="18.7109375" style="24" bestFit="1" customWidth="1"/>
    <col min="3" max="3" width="20.5703125" style="24" bestFit="1" customWidth="1"/>
    <col min="4" max="4" width="19.140625" style="24" bestFit="1" customWidth="1"/>
  </cols>
  <sheetData>
    <row r="3" spans="1:4" x14ac:dyDescent="0.25">
      <c r="A3" s="26" t="s">
        <v>39</v>
      </c>
      <c r="B3" s="29" t="s">
        <v>40</v>
      </c>
      <c r="C3" s="29" t="s">
        <v>41</v>
      </c>
      <c r="D3" s="29" t="s">
        <v>42</v>
      </c>
    </row>
    <row r="4" spans="1:4" x14ac:dyDescent="0.25">
      <c r="A4" s="27" t="s">
        <v>43</v>
      </c>
      <c r="B4" s="29">
        <v>92061</v>
      </c>
      <c r="C4" s="29">
        <v>63676797.950000003</v>
      </c>
      <c r="D4" s="29">
        <v>0</v>
      </c>
    </row>
    <row r="5" spans="1:4" x14ac:dyDescent="0.25">
      <c r="A5" s="28" t="s">
        <v>44</v>
      </c>
      <c r="B5" s="29">
        <v>92061</v>
      </c>
      <c r="C5" s="29">
        <v>63676797.950000003</v>
      </c>
      <c r="D5" s="29">
        <v>0</v>
      </c>
    </row>
    <row r="6" spans="1:4" x14ac:dyDescent="0.25">
      <c r="A6" s="27" t="s">
        <v>10</v>
      </c>
      <c r="B6" s="29">
        <v>8380372</v>
      </c>
      <c r="C6" s="29">
        <v>358180126.88999999</v>
      </c>
      <c r="D6" s="29">
        <v>566879215.18809688</v>
      </c>
    </row>
    <row r="7" spans="1:4" x14ac:dyDescent="0.25">
      <c r="A7" s="28">
        <v>1</v>
      </c>
      <c r="B7" s="29">
        <v>4381</v>
      </c>
      <c r="C7" s="29">
        <v>268241.27</v>
      </c>
      <c r="D7" s="29">
        <v>308361.47362369782</v>
      </c>
    </row>
    <row r="8" spans="1:4" x14ac:dyDescent="0.25">
      <c r="A8" s="28">
        <v>1.25</v>
      </c>
      <c r="B8" s="29">
        <v>1687</v>
      </c>
      <c r="C8" s="29">
        <v>22136.19</v>
      </c>
      <c r="D8" s="29">
        <v>34469.462442539931</v>
      </c>
    </row>
    <row r="9" spans="1:4" x14ac:dyDescent="0.25">
      <c r="A9" s="28">
        <v>1.5</v>
      </c>
      <c r="B9" s="29">
        <v>36</v>
      </c>
      <c r="C9" s="29">
        <v>3015.49</v>
      </c>
      <c r="D9" s="29">
        <v>4547.7511788617885</v>
      </c>
    </row>
    <row r="10" spans="1:4" x14ac:dyDescent="0.25">
      <c r="A10" s="28">
        <v>2</v>
      </c>
      <c r="B10" s="29">
        <v>4849067</v>
      </c>
      <c r="C10" s="29">
        <v>155408019</v>
      </c>
      <c r="D10" s="29">
        <v>230211881.84955627</v>
      </c>
    </row>
    <row r="11" spans="1:4" x14ac:dyDescent="0.25">
      <c r="A11" s="28">
        <v>3</v>
      </c>
      <c r="B11" s="29">
        <v>759494</v>
      </c>
      <c r="C11" s="29">
        <v>10589026.340000007</v>
      </c>
      <c r="D11" s="29">
        <v>31018196.552285042</v>
      </c>
    </row>
    <row r="12" spans="1:4" x14ac:dyDescent="0.25">
      <c r="A12" s="28">
        <v>4</v>
      </c>
      <c r="B12" s="29">
        <v>2004632</v>
      </c>
      <c r="C12" s="29">
        <v>111494433.16000001</v>
      </c>
      <c r="D12" s="29">
        <v>181303092.2092694</v>
      </c>
    </row>
    <row r="13" spans="1:4" x14ac:dyDescent="0.25">
      <c r="A13" s="28">
        <v>6</v>
      </c>
      <c r="B13" s="29">
        <v>521575</v>
      </c>
      <c r="C13" s="29">
        <v>54458713.449999996</v>
      </c>
      <c r="D13" s="29">
        <v>84985099.440914944</v>
      </c>
    </row>
    <row r="14" spans="1:4" x14ac:dyDescent="0.25">
      <c r="A14" s="28">
        <v>8</v>
      </c>
      <c r="B14" s="29">
        <v>236181</v>
      </c>
      <c r="C14" s="29">
        <v>23927107.309999999</v>
      </c>
      <c r="D14" s="29">
        <v>36258906.909119897</v>
      </c>
    </row>
    <row r="15" spans="1:4" x14ac:dyDescent="0.25">
      <c r="A15" s="28">
        <v>10</v>
      </c>
      <c r="B15" s="29">
        <v>3319</v>
      </c>
      <c r="C15" s="29">
        <v>2009434.6800000002</v>
      </c>
      <c r="D15" s="29">
        <v>2754659.5397062153</v>
      </c>
    </row>
    <row r="16" spans="1:4" x14ac:dyDescent="0.25">
      <c r="A16" s="27" t="s">
        <v>11</v>
      </c>
      <c r="B16" s="29">
        <v>5823680</v>
      </c>
      <c r="C16" s="29">
        <v>101673075.64999998</v>
      </c>
      <c r="D16" s="29">
        <v>948664931.23653018</v>
      </c>
    </row>
    <row r="17" spans="1:4" x14ac:dyDescent="0.25">
      <c r="A17" s="28">
        <v>0.75</v>
      </c>
      <c r="B17" s="29">
        <v>869</v>
      </c>
      <c r="C17" s="29">
        <v>398.05</v>
      </c>
      <c r="D17" s="29">
        <v>34560.571527777778</v>
      </c>
    </row>
    <row r="18" spans="1:4" x14ac:dyDescent="0.25">
      <c r="A18" s="28">
        <v>1</v>
      </c>
      <c r="B18" s="29">
        <v>2983</v>
      </c>
      <c r="C18" s="29">
        <v>10319.749999999998</v>
      </c>
      <c r="D18" s="29">
        <v>143888.07149808979</v>
      </c>
    </row>
    <row r="19" spans="1:4" x14ac:dyDescent="0.25">
      <c r="A19" s="28">
        <v>1.125</v>
      </c>
      <c r="B19" s="29">
        <v>5174</v>
      </c>
      <c r="C19" s="29">
        <v>5115.170000000001</v>
      </c>
      <c r="D19" s="29">
        <v>204922.82684134619</v>
      </c>
    </row>
    <row r="20" spans="1:4" x14ac:dyDescent="0.25">
      <c r="A20" s="28">
        <v>1.5</v>
      </c>
      <c r="B20" s="29">
        <v>4150</v>
      </c>
      <c r="C20" s="29">
        <v>4403.7300000000005</v>
      </c>
      <c r="D20" s="29">
        <v>391843.38269432576</v>
      </c>
    </row>
    <row r="21" spans="1:4" x14ac:dyDescent="0.25">
      <c r="A21" s="28">
        <v>2</v>
      </c>
      <c r="B21" s="29">
        <v>898171</v>
      </c>
      <c r="C21" s="29">
        <v>2640559.2899999991</v>
      </c>
      <c r="D21" s="29">
        <v>45020628.245162606</v>
      </c>
    </row>
    <row r="22" spans="1:4" x14ac:dyDescent="0.25">
      <c r="A22" s="28">
        <v>3</v>
      </c>
      <c r="B22" s="29">
        <v>823207</v>
      </c>
      <c r="C22" s="29">
        <v>2799219.2199999997</v>
      </c>
      <c r="D22" s="29">
        <v>70151843.927002445</v>
      </c>
    </row>
    <row r="23" spans="1:4" x14ac:dyDescent="0.25">
      <c r="A23" s="28">
        <v>4</v>
      </c>
      <c r="B23" s="29">
        <v>1613671</v>
      </c>
      <c r="C23" s="29">
        <v>6817754.4600000009</v>
      </c>
      <c r="D23" s="29">
        <v>158690233.17610466</v>
      </c>
    </row>
    <row r="24" spans="1:4" x14ac:dyDescent="0.25">
      <c r="A24" s="28">
        <v>5</v>
      </c>
      <c r="B24" s="29">
        <v>1998</v>
      </c>
      <c r="C24" s="29">
        <v>24841.19</v>
      </c>
      <c r="D24" s="29">
        <v>206667.14166450832</v>
      </c>
    </row>
    <row r="25" spans="1:4" x14ac:dyDescent="0.25">
      <c r="A25" s="28">
        <v>6</v>
      </c>
      <c r="B25" s="29">
        <v>990106</v>
      </c>
      <c r="C25" s="29">
        <v>10377659.579999998</v>
      </c>
      <c r="D25" s="29">
        <v>167771349.632653</v>
      </c>
    </row>
    <row r="26" spans="1:4" x14ac:dyDescent="0.25">
      <c r="A26" s="28">
        <v>7</v>
      </c>
      <c r="B26" s="29">
        <v>24902</v>
      </c>
      <c r="C26" s="29">
        <v>57709.880000000005</v>
      </c>
      <c r="D26" s="29">
        <v>2823936.043314144</v>
      </c>
    </row>
    <row r="27" spans="1:4" x14ac:dyDescent="0.25">
      <c r="A27" s="28">
        <v>8</v>
      </c>
      <c r="B27" s="29">
        <v>523334</v>
      </c>
      <c r="C27" s="29">
        <v>15833991.809999999</v>
      </c>
      <c r="D27" s="29">
        <v>122044626.22894707</v>
      </c>
    </row>
    <row r="28" spans="1:4" x14ac:dyDescent="0.25">
      <c r="A28" s="28">
        <v>10</v>
      </c>
      <c r="B28" s="29">
        <v>130001</v>
      </c>
      <c r="C28" s="29">
        <v>3904895.3100000005</v>
      </c>
      <c r="D28" s="29">
        <v>49676502.913078144</v>
      </c>
    </row>
    <row r="29" spans="1:4" x14ac:dyDescent="0.25">
      <c r="A29" s="28">
        <v>12</v>
      </c>
      <c r="B29" s="29">
        <v>743602</v>
      </c>
      <c r="C29" s="29">
        <v>57143049.419999987</v>
      </c>
      <c r="D29" s="29">
        <v>305298279.78327</v>
      </c>
    </row>
    <row r="30" spans="1:4" x14ac:dyDescent="0.25">
      <c r="A30" s="28">
        <v>14</v>
      </c>
      <c r="B30" s="29">
        <v>10723</v>
      </c>
      <c r="C30" s="29">
        <v>77951.87999999999</v>
      </c>
      <c r="D30" s="29">
        <v>4458555.6422265954</v>
      </c>
    </row>
    <row r="31" spans="1:4" x14ac:dyDescent="0.25">
      <c r="A31" s="28">
        <v>16</v>
      </c>
      <c r="B31" s="29">
        <v>47625</v>
      </c>
      <c r="C31" s="29">
        <v>1519810.64</v>
      </c>
      <c r="D31" s="29">
        <v>18721643.595740158</v>
      </c>
    </row>
    <row r="32" spans="1:4" x14ac:dyDescent="0.25">
      <c r="A32" s="28">
        <v>20</v>
      </c>
      <c r="B32" s="29">
        <v>1</v>
      </c>
      <c r="C32" s="29">
        <v>145.6</v>
      </c>
      <c r="D32" s="29">
        <v>5582.4363636363641</v>
      </c>
    </row>
    <row r="33" spans="1:4" x14ac:dyDescent="0.25">
      <c r="A33" s="28">
        <v>24</v>
      </c>
      <c r="B33" s="29">
        <v>3163</v>
      </c>
      <c r="C33" s="29">
        <v>455250.67</v>
      </c>
      <c r="D33" s="29">
        <v>3019867.618441632</v>
      </c>
    </row>
    <row r="34" spans="1:4" x14ac:dyDescent="0.25">
      <c r="A34" s="27" t="s">
        <v>45</v>
      </c>
      <c r="B34" s="29">
        <v>14296113</v>
      </c>
      <c r="C34" s="29">
        <v>523530000.49000007</v>
      </c>
      <c r="D34" s="29">
        <v>1515544146.4246271</v>
      </c>
    </row>
    <row r="35" spans="1:4" x14ac:dyDescent="0.25">
      <c r="B35"/>
      <c r="C35"/>
      <c r="D35"/>
    </row>
    <row r="36" spans="1:4" x14ac:dyDescent="0.25">
      <c r="A36" t="s">
        <v>46</v>
      </c>
      <c r="B36" s="4">
        <f>B34-'MAINS 122025'!F1027</f>
        <v>0</v>
      </c>
      <c r="C36" s="4">
        <f>C34-'MAINS 122025'!G1027</f>
        <v>0</v>
      </c>
      <c r="D36" s="29">
        <f>D34-Data!K1027</f>
        <v>0</v>
      </c>
    </row>
  </sheetData>
  <pageMargins left="0.7" right="0.7" top="0.75" bottom="0.75" header="0.3" footer="0.3"/>
  <pageSetup orientation="portrait" horizontalDpi="1200" verticalDpi="1200" r:id="rId2"/>
  <headerFooter>
    <oddHeader>&amp;RKY PSC Case No. 2026-00099, Staff 4-15, Attachment A
Respondent: R. Amen
Page &amp;P of 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58D76-7C63-4EAC-BE23-2BAA0C263761}">
  <dimension ref="A1:P1033"/>
  <sheetViews>
    <sheetView zoomScaleNormal="100" workbookViewId="0">
      <selection activeCell="E14" sqref="E14"/>
    </sheetView>
  </sheetViews>
  <sheetFormatPr defaultRowHeight="15" x14ac:dyDescent="0.25"/>
  <cols>
    <col min="1" max="1" width="9.5703125" bestFit="1" customWidth="1"/>
    <col min="2" max="2" width="42.28515625" bestFit="1" customWidth="1"/>
    <col min="3" max="3" width="22.28515625" customWidth="1"/>
    <col min="4" max="4" width="14.5703125" bestFit="1" customWidth="1"/>
    <col min="5" max="5" width="9.42578125" customWidth="1"/>
    <col min="6" max="6" width="20.5703125" bestFit="1" customWidth="1"/>
    <col min="7" max="7" width="9.42578125" customWidth="1"/>
    <col min="8" max="8" width="16.28515625" style="2" bestFit="1" customWidth="1"/>
    <col min="9" max="9" width="18.28515625" style="2" bestFit="1" customWidth="1"/>
    <col min="10" max="10" width="9.42578125" style="2" bestFit="1" customWidth="1"/>
    <col min="11" max="11" width="18.7109375" customWidth="1"/>
    <col min="14" max="14" width="12.140625" style="24" customWidth="1"/>
  </cols>
  <sheetData>
    <row r="1" spans="1:16" x14ac:dyDescent="0.25">
      <c r="A1" s="5" t="s">
        <v>47</v>
      </c>
      <c r="B1" s="5" t="s">
        <v>48</v>
      </c>
      <c r="C1" s="22" t="s">
        <v>4</v>
      </c>
      <c r="D1" s="5" t="s">
        <v>49</v>
      </c>
      <c r="E1" s="5" t="s">
        <v>50</v>
      </c>
      <c r="F1" s="22" t="s">
        <v>51</v>
      </c>
      <c r="G1" s="5" t="s">
        <v>52</v>
      </c>
      <c r="H1" s="6" t="s">
        <v>53</v>
      </c>
      <c r="I1" s="6" t="s">
        <v>54</v>
      </c>
      <c r="J1" s="23" t="s">
        <v>55</v>
      </c>
      <c r="K1" s="22" t="s">
        <v>56</v>
      </c>
      <c r="O1" s="20" t="s">
        <v>57</v>
      </c>
      <c r="P1" s="21"/>
    </row>
    <row r="2" spans="1:16" x14ac:dyDescent="0.25">
      <c r="A2">
        <v>0</v>
      </c>
      <c r="B2" t="s">
        <v>58</v>
      </c>
      <c r="C2" t="s">
        <v>11</v>
      </c>
      <c r="D2" s="1" t="s">
        <v>59</v>
      </c>
      <c r="E2" t="s">
        <v>60</v>
      </c>
      <c r="F2" s="18">
        <f>_xlfn.XLOOKUP(E2,$O$2:$O$19,$P$2:$P$19)</f>
        <v>0.75</v>
      </c>
      <c r="G2">
        <v>1938</v>
      </c>
      <c r="H2" s="2">
        <v>280</v>
      </c>
      <c r="I2" s="2">
        <v>47.61</v>
      </c>
      <c r="J2" s="2">
        <f>IFERROR(INDEX(HWI!$F$5:$H$132,MATCH(Data!G2,HWI!$A$5:$A$132,0),MATCH(Data!C2,HWI!$F$5:$H$5,0)),0)</f>
        <v>120.5</v>
      </c>
      <c r="K2" s="25">
        <f>I2*J2</f>
        <v>5737.0050000000001</v>
      </c>
      <c r="N2"/>
      <c r="O2" s="19" t="s">
        <v>60</v>
      </c>
      <c r="P2" s="19">
        <v>0.75</v>
      </c>
    </row>
    <row r="3" spans="1:16" x14ac:dyDescent="0.25">
      <c r="A3">
        <v>0</v>
      </c>
      <c r="B3" t="s">
        <v>58</v>
      </c>
      <c r="C3" t="s">
        <v>11</v>
      </c>
      <c r="D3" s="1" t="s">
        <v>59</v>
      </c>
      <c r="E3" t="s">
        <v>60</v>
      </c>
      <c r="F3" s="18">
        <f t="shared" ref="F3:F66" si="0">_xlfn.XLOOKUP(E3,$O$2:$O$19,$P$2:$P$19)</f>
        <v>0.75</v>
      </c>
      <c r="G3">
        <v>1941</v>
      </c>
      <c r="H3" s="2">
        <v>11</v>
      </c>
      <c r="I3" s="2">
        <v>4.82</v>
      </c>
      <c r="J3" s="2">
        <f>IFERROR(INDEX(HWI!$F$5:$H$132,MATCH(Data!G3,HWI!$A$5:$A$132,0),MATCH(Data!C3,HWI!$F$5:$H$5,0)),0)</f>
        <v>105.4375</v>
      </c>
      <c r="K3" s="25">
        <f t="shared" ref="K3:K66" si="1">I3*J3</f>
        <v>508.20875000000001</v>
      </c>
      <c r="N3"/>
      <c r="O3" s="19" t="s">
        <v>61</v>
      </c>
      <c r="P3" s="19">
        <v>1</v>
      </c>
    </row>
    <row r="4" spans="1:16" x14ac:dyDescent="0.25">
      <c r="A4">
        <v>0</v>
      </c>
      <c r="B4" t="s">
        <v>58</v>
      </c>
      <c r="C4" t="s">
        <v>11</v>
      </c>
      <c r="D4" s="1" t="s">
        <v>59</v>
      </c>
      <c r="E4" t="s">
        <v>60</v>
      </c>
      <c r="F4" s="18">
        <f t="shared" si="0"/>
        <v>0.75</v>
      </c>
      <c r="G4">
        <v>1942</v>
      </c>
      <c r="H4" s="2">
        <v>511</v>
      </c>
      <c r="I4" s="2">
        <v>236.87</v>
      </c>
      <c r="J4" s="2">
        <f>IFERROR(INDEX(HWI!$F$5:$H$132,MATCH(Data!G4,HWI!$A$5:$A$132,0),MATCH(Data!C4,HWI!$F$5:$H$5,0)),0)</f>
        <v>93.722222222222229</v>
      </c>
      <c r="K4" s="25">
        <f t="shared" si="1"/>
        <v>22199.982777777779</v>
      </c>
      <c r="N4"/>
      <c r="O4" s="19" t="s">
        <v>62</v>
      </c>
      <c r="P4" s="19">
        <v>1.125</v>
      </c>
    </row>
    <row r="5" spans="1:16" x14ac:dyDescent="0.25">
      <c r="A5">
        <v>0</v>
      </c>
      <c r="B5" t="s">
        <v>58</v>
      </c>
      <c r="C5" t="s">
        <v>11</v>
      </c>
      <c r="D5" s="1" t="s">
        <v>59</v>
      </c>
      <c r="E5" t="s">
        <v>60</v>
      </c>
      <c r="F5" s="18">
        <f t="shared" si="0"/>
        <v>0.75</v>
      </c>
      <c r="G5">
        <v>1949</v>
      </c>
      <c r="H5" s="2">
        <v>67</v>
      </c>
      <c r="I5" s="2">
        <v>108.75</v>
      </c>
      <c r="J5" s="2">
        <f>IFERROR(INDEX(HWI!$F$5:$H$132,MATCH(Data!G5,HWI!$A$5:$A$132,0),MATCH(Data!C5,HWI!$F$5:$H$5,0)),0)</f>
        <v>56.233333333333334</v>
      </c>
      <c r="K5" s="25">
        <f t="shared" si="1"/>
        <v>6115.375</v>
      </c>
      <c r="N5"/>
      <c r="O5" s="19" t="s">
        <v>63</v>
      </c>
      <c r="P5" s="19">
        <v>1.5</v>
      </c>
    </row>
    <row r="6" spans="1:16" x14ac:dyDescent="0.25">
      <c r="A6">
        <v>0</v>
      </c>
      <c r="B6" t="s">
        <v>58</v>
      </c>
      <c r="C6" t="s">
        <v>11</v>
      </c>
      <c r="D6" s="1" t="s">
        <v>64</v>
      </c>
      <c r="E6" t="s">
        <v>61</v>
      </c>
      <c r="F6" s="18">
        <f t="shared" si="0"/>
        <v>1</v>
      </c>
      <c r="G6">
        <v>1930</v>
      </c>
      <c r="H6" s="2">
        <v>8</v>
      </c>
      <c r="I6" s="2">
        <v>19.88</v>
      </c>
      <c r="J6" s="2">
        <f>IFERROR(INDEX(HWI!$F$5:$H$132,MATCH(Data!G6,HWI!$A$5:$A$132,0),MATCH(Data!C6,HWI!$F$5:$H$5,0)),0)</f>
        <v>120.5</v>
      </c>
      <c r="K6" s="25">
        <f t="shared" si="1"/>
        <v>2395.54</v>
      </c>
      <c r="N6"/>
      <c r="O6" s="19" t="s">
        <v>65</v>
      </c>
      <c r="P6" s="19">
        <v>2</v>
      </c>
    </row>
    <row r="7" spans="1:16" x14ac:dyDescent="0.25">
      <c r="A7">
        <v>0</v>
      </c>
      <c r="B7" t="s">
        <v>58</v>
      </c>
      <c r="C7" t="s">
        <v>11</v>
      </c>
      <c r="D7" s="1" t="s">
        <v>64</v>
      </c>
      <c r="E7" t="s">
        <v>61</v>
      </c>
      <c r="F7" s="18">
        <f t="shared" si="0"/>
        <v>1</v>
      </c>
      <c r="G7">
        <v>1949</v>
      </c>
      <c r="H7" s="2">
        <v>60</v>
      </c>
      <c r="I7" s="2">
        <v>46.2</v>
      </c>
      <c r="J7" s="2">
        <f>IFERROR(INDEX(HWI!$F$5:$H$132,MATCH(Data!G7,HWI!$A$5:$A$132,0),MATCH(Data!C7,HWI!$F$5:$H$5,0)),0)</f>
        <v>56.233333333333334</v>
      </c>
      <c r="K7" s="25">
        <f t="shared" si="1"/>
        <v>2597.98</v>
      </c>
      <c r="N7"/>
      <c r="O7" s="19" t="s">
        <v>66</v>
      </c>
      <c r="P7" s="19">
        <v>3</v>
      </c>
    </row>
    <row r="8" spans="1:16" x14ac:dyDescent="0.25">
      <c r="A8">
        <v>0</v>
      </c>
      <c r="B8" t="s">
        <v>58</v>
      </c>
      <c r="C8" t="s">
        <v>11</v>
      </c>
      <c r="D8" s="1" t="s">
        <v>64</v>
      </c>
      <c r="E8" t="s">
        <v>61</v>
      </c>
      <c r="F8" s="18">
        <f t="shared" si="0"/>
        <v>1</v>
      </c>
      <c r="G8">
        <v>1951</v>
      </c>
      <c r="H8" s="2">
        <v>84</v>
      </c>
      <c r="I8" s="2">
        <v>70.040000000000006</v>
      </c>
      <c r="J8" s="2">
        <f>IFERROR(INDEX(HWI!$F$5:$H$132,MATCH(Data!G8,HWI!$A$5:$A$132,0),MATCH(Data!C8,HWI!$F$5:$H$5,0)),0)</f>
        <v>51.121212121212125</v>
      </c>
      <c r="K8" s="25">
        <f t="shared" si="1"/>
        <v>3580.5296969696974</v>
      </c>
      <c r="N8"/>
      <c r="O8" s="19" t="s">
        <v>67</v>
      </c>
      <c r="P8" s="19">
        <v>4</v>
      </c>
    </row>
    <row r="9" spans="1:16" x14ac:dyDescent="0.25">
      <c r="A9">
        <v>0</v>
      </c>
      <c r="B9" t="s">
        <v>58</v>
      </c>
      <c r="C9" t="s">
        <v>11</v>
      </c>
      <c r="D9" s="1" t="s">
        <v>64</v>
      </c>
      <c r="E9" t="s">
        <v>61</v>
      </c>
      <c r="F9" s="18">
        <f t="shared" si="0"/>
        <v>1</v>
      </c>
      <c r="G9">
        <v>1954</v>
      </c>
      <c r="H9" s="2">
        <v>2114</v>
      </c>
      <c r="I9" s="2">
        <v>1833.51</v>
      </c>
      <c r="J9" s="2">
        <f>IFERROR(INDEX(HWI!$F$5:$H$132,MATCH(Data!G9,HWI!$A$5:$A$132,0),MATCH(Data!C9,HWI!$F$5:$H$5,0)),0)</f>
        <v>43.256410256410255</v>
      </c>
      <c r="K9" s="25">
        <f t="shared" si="1"/>
        <v>79311.060769230768</v>
      </c>
      <c r="N9"/>
      <c r="O9" s="19" t="s">
        <v>68</v>
      </c>
      <c r="P9" s="19">
        <v>5</v>
      </c>
    </row>
    <row r="10" spans="1:16" x14ac:dyDescent="0.25">
      <c r="A10">
        <v>0</v>
      </c>
      <c r="B10" t="s">
        <v>58</v>
      </c>
      <c r="C10" t="s">
        <v>11</v>
      </c>
      <c r="D10" s="1" t="s">
        <v>64</v>
      </c>
      <c r="E10" t="s">
        <v>61</v>
      </c>
      <c r="F10" s="18">
        <f t="shared" si="0"/>
        <v>1</v>
      </c>
      <c r="G10">
        <v>1960</v>
      </c>
      <c r="H10" s="2">
        <v>20</v>
      </c>
      <c r="I10" s="2">
        <v>54.14</v>
      </c>
      <c r="J10" s="2">
        <f>IFERROR(INDEX(HWI!$F$5:$H$132,MATCH(Data!G10,HWI!$A$5:$A$132,0),MATCH(Data!C10,HWI!$F$5:$H$5,0)),0)</f>
        <v>31.24074074074074</v>
      </c>
      <c r="K10" s="25">
        <f t="shared" si="1"/>
        <v>1691.3737037037038</v>
      </c>
      <c r="N10"/>
      <c r="O10" s="19" t="s">
        <v>69</v>
      </c>
      <c r="P10" s="19">
        <v>6</v>
      </c>
    </row>
    <row r="11" spans="1:16" x14ac:dyDescent="0.25">
      <c r="A11">
        <v>0</v>
      </c>
      <c r="B11" t="s">
        <v>58</v>
      </c>
      <c r="C11" t="s">
        <v>11</v>
      </c>
      <c r="D11" s="1" t="s">
        <v>64</v>
      </c>
      <c r="E11" t="s">
        <v>61</v>
      </c>
      <c r="F11" s="18">
        <f t="shared" si="0"/>
        <v>1</v>
      </c>
      <c r="G11">
        <v>1962</v>
      </c>
      <c r="H11" s="2">
        <v>32</v>
      </c>
      <c r="I11" s="2">
        <v>8.64</v>
      </c>
      <c r="J11" s="2">
        <f>IFERROR(INDEX(HWI!$F$5:$H$132,MATCH(Data!G11,HWI!$A$5:$A$132,0),MATCH(Data!C11,HWI!$F$5:$H$5,0)),0)</f>
        <v>29.086206896551722</v>
      </c>
      <c r="K11" s="25">
        <f t="shared" si="1"/>
        <v>251.3048275862069</v>
      </c>
      <c r="N11"/>
      <c r="O11" s="19" t="s">
        <v>70</v>
      </c>
      <c r="P11" s="19">
        <v>7</v>
      </c>
    </row>
    <row r="12" spans="1:16" x14ac:dyDescent="0.25">
      <c r="A12">
        <v>0</v>
      </c>
      <c r="B12" t="s">
        <v>58</v>
      </c>
      <c r="C12" t="s">
        <v>11</v>
      </c>
      <c r="D12" s="1" t="s">
        <v>64</v>
      </c>
      <c r="E12" t="s">
        <v>61</v>
      </c>
      <c r="F12" s="18">
        <f t="shared" si="0"/>
        <v>1</v>
      </c>
      <c r="G12">
        <v>1968</v>
      </c>
      <c r="H12" s="2">
        <v>30</v>
      </c>
      <c r="I12" s="2">
        <v>55.71</v>
      </c>
      <c r="J12" s="2">
        <f>IFERROR(INDEX(HWI!$F$5:$H$132,MATCH(Data!G12,HWI!$A$5:$A$132,0),MATCH(Data!C12,HWI!$F$5:$H$5,0)),0)</f>
        <v>24.1</v>
      </c>
      <c r="K12" s="25">
        <f t="shared" si="1"/>
        <v>1342.6110000000001</v>
      </c>
      <c r="N12"/>
      <c r="O12" s="19" t="s">
        <v>71</v>
      </c>
      <c r="P12" s="19">
        <v>8</v>
      </c>
    </row>
    <row r="13" spans="1:16" x14ac:dyDescent="0.25">
      <c r="A13">
        <v>0</v>
      </c>
      <c r="B13" t="s">
        <v>58</v>
      </c>
      <c r="C13" t="s">
        <v>11</v>
      </c>
      <c r="D13" s="1" t="s">
        <v>64</v>
      </c>
      <c r="E13" t="s">
        <v>61</v>
      </c>
      <c r="F13" s="18">
        <f t="shared" si="0"/>
        <v>1</v>
      </c>
      <c r="G13">
        <v>1970</v>
      </c>
      <c r="H13" s="2">
        <v>7</v>
      </c>
      <c r="I13" s="2">
        <v>37.950000000000003</v>
      </c>
      <c r="J13" s="2">
        <f>IFERROR(INDEX(HWI!$F$5:$H$132,MATCH(Data!G13,HWI!$A$5:$A$132,0),MATCH(Data!C13,HWI!$F$5:$H$5,0)),0)</f>
        <v>20.827160493827162</v>
      </c>
      <c r="K13" s="25">
        <f t="shared" si="1"/>
        <v>790.39074074074085</v>
      </c>
      <c r="N13"/>
      <c r="O13" s="19" t="s">
        <v>72</v>
      </c>
      <c r="P13" s="19">
        <v>10</v>
      </c>
    </row>
    <row r="14" spans="1:16" x14ac:dyDescent="0.25">
      <c r="A14">
        <v>0</v>
      </c>
      <c r="B14" t="s">
        <v>58</v>
      </c>
      <c r="C14" t="s">
        <v>11</v>
      </c>
      <c r="D14" s="1" t="s">
        <v>64</v>
      </c>
      <c r="E14" t="s">
        <v>61</v>
      </c>
      <c r="F14" s="18">
        <f t="shared" si="0"/>
        <v>1</v>
      </c>
      <c r="G14">
        <v>1971</v>
      </c>
      <c r="H14" s="2">
        <v>5</v>
      </c>
      <c r="I14" s="2">
        <v>7.22</v>
      </c>
      <c r="J14" s="2">
        <f>IFERROR(INDEX(HWI!$F$5:$H$132,MATCH(Data!G14,HWI!$A$5:$A$132,0),MATCH(Data!C14,HWI!$F$5:$H$5,0)),0)</f>
        <v>19.170454545454547</v>
      </c>
      <c r="K14" s="25">
        <f t="shared" si="1"/>
        <v>138.41068181818181</v>
      </c>
      <c r="N14"/>
      <c r="O14" s="19" t="s">
        <v>73</v>
      </c>
      <c r="P14" s="19">
        <v>12</v>
      </c>
    </row>
    <row r="15" spans="1:16" x14ac:dyDescent="0.25">
      <c r="A15">
        <v>0</v>
      </c>
      <c r="B15" t="s">
        <v>58</v>
      </c>
      <c r="C15" t="s">
        <v>11</v>
      </c>
      <c r="D15" s="1" t="s">
        <v>64</v>
      </c>
      <c r="E15" t="s">
        <v>61</v>
      </c>
      <c r="F15" s="18">
        <f t="shared" si="0"/>
        <v>1</v>
      </c>
      <c r="G15">
        <v>1973</v>
      </c>
      <c r="H15" s="2">
        <v>13</v>
      </c>
      <c r="I15" s="2">
        <v>14.61</v>
      </c>
      <c r="J15" s="2">
        <f>IFERROR(INDEX(HWI!$F$5:$H$132,MATCH(Data!G15,HWI!$A$5:$A$132,0),MATCH(Data!C15,HWI!$F$5:$H$5,0)),0)</f>
        <v>16.87</v>
      </c>
      <c r="K15" s="25">
        <f t="shared" si="1"/>
        <v>246.47069999999999</v>
      </c>
      <c r="N15"/>
      <c r="O15" s="19" t="s">
        <v>74</v>
      </c>
      <c r="P15" s="19">
        <v>14</v>
      </c>
    </row>
    <row r="16" spans="1:16" x14ac:dyDescent="0.25">
      <c r="A16">
        <v>0</v>
      </c>
      <c r="B16" t="s">
        <v>58</v>
      </c>
      <c r="C16" t="s">
        <v>11</v>
      </c>
      <c r="D16" s="1" t="s">
        <v>64</v>
      </c>
      <c r="E16" t="s">
        <v>61</v>
      </c>
      <c r="F16" s="18">
        <f t="shared" si="0"/>
        <v>1</v>
      </c>
      <c r="G16">
        <v>1975</v>
      </c>
      <c r="H16" s="2">
        <v>40</v>
      </c>
      <c r="I16" s="2">
        <v>215.54</v>
      </c>
      <c r="J16" s="2">
        <f>IFERROR(INDEX(HWI!$F$5:$H$132,MATCH(Data!G16,HWI!$A$5:$A$132,0),MATCH(Data!C16,HWI!$F$5:$H$5,0)),0)</f>
        <v>12.976923076923077</v>
      </c>
      <c r="K16" s="25">
        <f t="shared" si="1"/>
        <v>2797.0459999999998</v>
      </c>
      <c r="N16"/>
      <c r="O16" s="19" t="s">
        <v>75</v>
      </c>
      <c r="P16" s="19">
        <v>16</v>
      </c>
    </row>
    <row r="17" spans="1:16" x14ac:dyDescent="0.25">
      <c r="A17">
        <v>0</v>
      </c>
      <c r="B17" t="s">
        <v>58</v>
      </c>
      <c r="C17" t="s">
        <v>11</v>
      </c>
      <c r="D17" s="1" t="s">
        <v>64</v>
      </c>
      <c r="E17" t="s">
        <v>61</v>
      </c>
      <c r="F17" s="18">
        <f t="shared" si="0"/>
        <v>1</v>
      </c>
      <c r="G17">
        <v>1979</v>
      </c>
      <c r="H17" s="2">
        <v>10</v>
      </c>
      <c r="I17" s="2">
        <v>473.98</v>
      </c>
      <c r="J17" s="2">
        <f>IFERROR(INDEX(HWI!$F$5:$H$132,MATCH(Data!G17,HWI!$A$5:$A$132,0),MATCH(Data!C17,HWI!$F$5:$H$5,0)),0)</f>
        <v>9.4245810055865924</v>
      </c>
      <c r="K17" s="25">
        <f t="shared" si="1"/>
        <v>4467.0629050279331</v>
      </c>
      <c r="N17"/>
      <c r="O17" s="19" t="s">
        <v>76</v>
      </c>
      <c r="P17" s="19">
        <v>20</v>
      </c>
    </row>
    <row r="18" spans="1:16" x14ac:dyDescent="0.25">
      <c r="A18">
        <v>0</v>
      </c>
      <c r="B18" t="s">
        <v>58</v>
      </c>
      <c r="C18" t="s">
        <v>11</v>
      </c>
      <c r="D18" s="1" t="s">
        <v>64</v>
      </c>
      <c r="E18" t="s">
        <v>61</v>
      </c>
      <c r="F18" s="18">
        <f t="shared" si="0"/>
        <v>1</v>
      </c>
      <c r="G18">
        <v>1984</v>
      </c>
      <c r="H18" s="2">
        <v>2</v>
      </c>
      <c r="I18" s="2">
        <v>17.91</v>
      </c>
      <c r="J18" s="2">
        <f>IFERROR(INDEX(HWI!$F$5:$H$132,MATCH(Data!G18,HWI!$A$5:$A$132,0),MATCH(Data!C18,HWI!$F$5:$H$5,0)),0)</f>
        <v>7.0291666666666668</v>
      </c>
      <c r="K18" s="25">
        <f t="shared" si="1"/>
        <v>125.892375</v>
      </c>
      <c r="N18"/>
      <c r="O18" s="19" t="s">
        <v>77</v>
      </c>
      <c r="P18" s="19">
        <v>24</v>
      </c>
    </row>
    <row r="19" spans="1:16" x14ac:dyDescent="0.25">
      <c r="A19">
        <v>0</v>
      </c>
      <c r="B19" t="s">
        <v>58</v>
      </c>
      <c r="C19" t="s">
        <v>11</v>
      </c>
      <c r="D19" s="1" t="s">
        <v>64</v>
      </c>
      <c r="E19" t="s">
        <v>61</v>
      </c>
      <c r="F19" s="18">
        <f t="shared" si="0"/>
        <v>1</v>
      </c>
      <c r="G19">
        <v>1985</v>
      </c>
      <c r="H19" s="2">
        <v>255</v>
      </c>
      <c r="I19" s="2">
        <v>1384.61</v>
      </c>
      <c r="J19" s="2">
        <f>IFERROR(INDEX(HWI!$F$5:$H$132,MATCH(Data!G19,HWI!$A$5:$A$132,0),MATCH(Data!C19,HWI!$F$5:$H$5,0)),0)</f>
        <v>7.148305084745763</v>
      </c>
      <c r="K19" s="25">
        <f t="shared" si="1"/>
        <v>9897.6147033898305</v>
      </c>
      <c r="N19"/>
      <c r="O19" s="19" t="s">
        <v>78</v>
      </c>
      <c r="P19" s="19">
        <v>1.25</v>
      </c>
    </row>
    <row r="20" spans="1:16" x14ac:dyDescent="0.25">
      <c r="A20">
        <v>0</v>
      </c>
      <c r="B20" t="s">
        <v>58</v>
      </c>
      <c r="C20" t="s">
        <v>11</v>
      </c>
      <c r="D20" s="1" t="s">
        <v>64</v>
      </c>
      <c r="E20" t="s">
        <v>61</v>
      </c>
      <c r="F20" s="18">
        <f t="shared" si="0"/>
        <v>1</v>
      </c>
      <c r="G20">
        <v>1987</v>
      </c>
      <c r="H20" s="2">
        <v>177</v>
      </c>
      <c r="I20" s="2">
        <v>1968.58</v>
      </c>
      <c r="J20" s="2">
        <f>IFERROR(INDEX(HWI!$F$5:$H$132,MATCH(Data!G20,HWI!$A$5:$A$132,0),MATCH(Data!C20,HWI!$F$5:$H$5,0)),0)</f>
        <v>7.3668122270742362</v>
      </c>
      <c r="K20" s="25">
        <f t="shared" si="1"/>
        <v>14502.159213973799</v>
      </c>
      <c r="N20"/>
    </row>
    <row r="21" spans="1:16" x14ac:dyDescent="0.25">
      <c r="A21">
        <v>0</v>
      </c>
      <c r="B21" t="s">
        <v>58</v>
      </c>
      <c r="C21" t="s">
        <v>11</v>
      </c>
      <c r="D21" s="1" t="s">
        <v>64</v>
      </c>
      <c r="E21" t="s">
        <v>61</v>
      </c>
      <c r="F21" s="18">
        <f t="shared" si="0"/>
        <v>1</v>
      </c>
      <c r="G21">
        <v>1999</v>
      </c>
      <c r="H21" s="2">
        <v>115</v>
      </c>
      <c r="I21" s="2">
        <v>3518.74</v>
      </c>
      <c r="J21" s="2">
        <f>IFERROR(INDEX(HWI!$F$5:$H$132,MATCH(Data!G21,HWI!$A$5:$A$132,0),MATCH(Data!C21,HWI!$F$5:$H$5,0)),0)</f>
        <v>5.1276595744680851</v>
      </c>
      <c r="K21" s="25">
        <f t="shared" si="1"/>
        <v>18042.900851063827</v>
      </c>
      <c r="N21"/>
    </row>
    <row r="22" spans="1:16" x14ac:dyDescent="0.25">
      <c r="A22">
        <v>0</v>
      </c>
      <c r="B22" t="s">
        <v>58</v>
      </c>
      <c r="C22" t="s">
        <v>11</v>
      </c>
      <c r="D22" s="1" t="s">
        <v>64</v>
      </c>
      <c r="E22" t="s">
        <v>61</v>
      </c>
      <c r="F22" s="18">
        <f t="shared" si="0"/>
        <v>1</v>
      </c>
      <c r="G22">
        <v>2003</v>
      </c>
      <c r="H22" s="2">
        <v>7</v>
      </c>
      <c r="I22" s="2">
        <v>237.71</v>
      </c>
      <c r="J22" s="2">
        <f>IFERROR(INDEX(HWI!$F$5:$H$132,MATCH(Data!G22,HWI!$A$5:$A$132,0),MATCH(Data!C22,HWI!$F$5:$H$5,0)),0)</f>
        <v>4.5656292286874152</v>
      </c>
      <c r="K22" s="25">
        <f t="shared" si="1"/>
        <v>1085.2957239512855</v>
      </c>
      <c r="N22"/>
    </row>
    <row r="23" spans="1:16" x14ac:dyDescent="0.25">
      <c r="A23">
        <v>0</v>
      </c>
      <c r="B23" t="s">
        <v>58</v>
      </c>
      <c r="C23" t="s">
        <v>11</v>
      </c>
      <c r="D23" s="1" t="s">
        <v>64</v>
      </c>
      <c r="E23" t="s">
        <v>61</v>
      </c>
      <c r="F23" s="18">
        <f t="shared" si="0"/>
        <v>1</v>
      </c>
      <c r="G23">
        <v>2020</v>
      </c>
      <c r="H23" s="2">
        <v>4</v>
      </c>
      <c r="I23" s="2">
        <v>354.78</v>
      </c>
      <c r="J23" s="2">
        <f>IFERROR(INDEX(HWI!$F$5:$H$132,MATCH(Data!G23,HWI!$A$5:$A$132,0),MATCH(Data!C23,HWI!$F$5:$H$5,0)),0)</f>
        <v>1.7600417318727177</v>
      </c>
      <c r="K23" s="25">
        <f t="shared" si="1"/>
        <v>624.42760563380273</v>
      </c>
      <c r="N23"/>
    </row>
    <row r="24" spans="1:16" x14ac:dyDescent="0.25">
      <c r="A24">
        <v>0</v>
      </c>
      <c r="B24" t="s">
        <v>58</v>
      </c>
      <c r="C24" t="s">
        <v>11</v>
      </c>
      <c r="D24" s="1" t="s">
        <v>79</v>
      </c>
      <c r="E24" t="s">
        <v>62</v>
      </c>
      <c r="F24" s="18">
        <f t="shared" si="0"/>
        <v>1.125</v>
      </c>
      <c r="G24">
        <v>1935</v>
      </c>
      <c r="H24" s="2">
        <v>85</v>
      </c>
      <c r="I24" s="2">
        <v>22.33</v>
      </c>
      <c r="J24" s="2">
        <f>IFERROR(INDEX(HWI!$F$5:$H$132,MATCH(Data!G24,HWI!$A$5:$A$132,0),MATCH(Data!C24,HWI!$F$5:$H$5,0)),0)</f>
        <v>120.5</v>
      </c>
      <c r="K24" s="25">
        <f t="shared" si="1"/>
        <v>2690.7649999999999</v>
      </c>
      <c r="N24"/>
    </row>
    <row r="25" spans="1:16" x14ac:dyDescent="0.25">
      <c r="A25">
        <v>0</v>
      </c>
      <c r="B25" t="s">
        <v>58</v>
      </c>
      <c r="C25" t="s">
        <v>11</v>
      </c>
      <c r="D25" s="1" t="s">
        <v>79</v>
      </c>
      <c r="E25" t="s">
        <v>62</v>
      </c>
      <c r="F25" s="18">
        <f t="shared" si="0"/>
        <v>1.125</v>
      </c>
      <c r="G25">
        <v>1938</v>
      </c>
      <c r="H25" s="2">
        <v>35</v>
      </c>
      <c r="I25" s="2">
        <v>10.23</v>
      </c>
      <c r="J25" s="2">
        <f>IFERROR(INDEX(HWI!$F$5:$H$132,MATCH(Data!G25,HWI!$A$5:$A$132,0),MATCH(Data!C25,HWI!$F$5:$H$5,0)),0)</f>
        <v>120.5</v>
      </c>
      <c r="K25" s="25">
        <f t="shared" si="1"/>
        <v>1232.7150000000001</v>
      </c>
      <c r="N25"/>
    </row>
    <row r="26" spans="1:16" x14ac:dyDescent="0.25">
      <c r="A26">
        <v>0</v>
      </c>
      <c r="B26" t="s">
        <v>58</v>
      </c>
      <c r="C26" t="s">
        <v>11</v>
      </c>
      <c r="D26" s="1" t="s">
        <v>79</v>
      </c>
      <c r="E26" t="s">
        <v>62</v>
      </c>
      <c r="F26" s="18">
        <f t="shared" si="0"/>
        <v>1.125</v>
      </c>
      <c r="G26">
        <v>1940</v>
      </c>
      <c r="H26" s="2">
        <v>2159</v>
      </c>
      <c r="I26" s="2">
        <v>500.78</v>
      </c>
      <c r="J26" s="2">
        <f>IFERROR(INDEX(HWI!$F$5:$H$132,MATCH(Data!G26,HWI!$A$5:$A$132,0),MATCH(Data!C26,HWI!$F$5:$H$5,0)),0)</f>
        <v>120.5</v>
      </c>
      <c r="K26" s="25">
        <f t="shared" si="1"/>
        <v>60343.99</v>
      </c>
      <c r="N26"/>
    </row>
    <row r="27" spans="1:16" x14ac:dyDescent="0.25">
      <c r="A27">
        <v>0</v>
      </c>
      <c r="B27" t="s">
        <v>58</v>
      </c>
      <c r="C27" t="s">
        <v>11</v>
      </c>
      <c r="D27" s="1" t="s">
        <v>79</v>
      </c>
      <c r="E27" t="s">
        <v>62</v>
      </c>
      <c r="F27" s="18">
        <f t="shared" si="0"/>
        <v>1.125</v>
      </c>
      <c r="G27">
        <v>1941</v>
      </c>
      <c r="H27" s="2">
        <v>28</v>
      </c>
      <c r="I27" s="2">
        <v>9.5299999999999994</v>
      </c>
      <c r="J27" s="2">
        <f>IFERROR(INDEX(HWI!$F$5:$H$132,MATCH(Data!G27,HWI!$A$5:$A$132,0),MATCH(Data!C27,HWI!$F$5:$H$5,0)),0)</f>
        <v>105.4375</v>
      </c>
      <c r="K27" s="25">
        <f t="shared" si="1"/>
        <v>1004.8193749999999</v>
      </c>
      <c r="N27"/>
    </row>
    <row r="28" spans="1:16" x14ac:dyDescent="0.25">
      <c r="A28">
        <v>0</v>
      </c>
      <c r="B28" t="s">
        <v>58</v>
      </c>
      <c r="C28" t="s">
        <v>11</v>
      </c>
      <c r="D28" s="1" t="s">
        <v>79</v>
      </c>
      <c r="E28" t="s">
        <v>62</v>
      </c>
      <c r="F28" s="18">
        <f t="shared" si="0"/>
        <v>1.125</v>
      </c>
      <c r="G28">
        <v>1942</v>
      </c>
      <c r="H28" s="2">
        <v>6</v>
      </c>
      <c r="I28" s="2">
        <v>4.25</v>
      </c>
      <c r="J28" s="2">
        <f>IFERROR(INDEX(HWI!$F$5:$H$132,MATCH(Data!G28,HWI!$A$5:$A$132,0),MATCH(Data!C28,HWI!$F$5:$H$5,0)),0)</f>
        <v>93.722222222222229</v>
      </c>
      <c r="K28" s="25">
        <f t="shared" si="1"/>
        <v>398.31944444444446</v>
      </c>
      <c r="N28"/>
    </row>
    <row r="29" spans="1:16" x14ac:dyDescent="0.25">
      <c r="A29">
        <v>0</v>
      </c>
      <c r="B29" t="s">
        <v>58</v>
      </c>
      <c r="C29" t="s">
        <v>11</v>
      </c>
      <c r="D29" s="1" t="s">
        <v>79</v>
      </c>
      <c r="E29" t="s">
        <v>62</v>
      </c>
      <c r="F29" s="18">
        <f t="shared" si="0"/>
        <v>1.125</v>
      </c>
      <c r="G29">
        <v>1945</v>
      </c>
      <c r="H29" s="2">
        <v>61</v>
      </c>
      <c r="I29" s="2">
        <v>91.25</v>
      </c>
      <c r="J29" s="2">
        <f>IFERROR(INDEX(HWI!$F$5:$H$132,MATCH(Data!G29,HWI!$A$5:$A$132,0),MATCH(Data!C29,HWI!$F$5:$H$5,0)),0)</f>
        <v>88.78947368421052</v>
      </c>
      <c r="K29" s="25">
        <f t="shared" si="1"/>
        <v>8102.03947368421</v>
      </c>
      <c r="N29"/>
    </row>
    <row r="30" spans="1:16" x14ac:dyDescent="0.25">
      <c r="A30">
        <v>0</v>
      </c>
      <c r="B30" t="s">
        <v>58</v>
      </c>
      <c r="C30" t="s">
        <v>11</v>
      </c>
      <c r="D30" s="1" t="s">
        <v>79</v>
      </c>
      <c r="E30" t="s">
        <v>62</v>
      </c>
      <c r="F30" s="18">
        <f t="shared" si="0"/>
        <v>1.125</v>
      </c>
      <c r="G30">
        <v>1946</v>
      </c>
      <c r="H30" s="2">
        <v>125</v>
      </c>
      <c r="I30" s="2">
        <v>302.67</v>
      </c>
      <c r="J30" s="2">
        <f>IFERROR(INDEX(HWI!$F$5:$H$132,MATCH(Data!G30,HWI!$A$5:$A$132,0),MATCH(Data!C30,HWI!$F$5:$H$5,0)),0)</f>
        <v>76.681818181818187</v>
      </c>
      <c r="K30" s="25">
        <f t="shared" si="1"/>
        <v>23209.285909090911</v>
      </c>
      <c r="N30"/>
    </row>
    <row r="31" spans="1:16" x14ac:dyDescent="0.25">
      <c r="A31">
        <v>0</v>
      </c>
      <c r="B31" t="s">
        <v>58</v>
      </c>
      <c r="C31" t="s">
        <v>11</v>
      </c>
      <c r="D31" s="1" t="s">
        <v>79</v>
      </c>
      <c r="E31" t="s">
        <v>62</v>
      </c>
      <c r="F31" s="18">
        <f t="shared" si="0"/>
        <v>1.125</v>
      </c>
      <c r="G31">
        <v>1947</v>
      </c>
      <c r="H31" s="2">
        <v>75</v>
      </c>
      <c r="I31" s="2">
        <v>63.21</v>
      </c>
      <c r="J31" s="2">
        <f>IFERROR(INDEX(HWI!$F$5:$H$132,MATCH(Data!G31,HWI!$A$5:$A$132,0),MATCH(Data!C31,HWI!$F$5:$H$5,0)),0)</f>
        <v>70.291666666666671</v>
      </c>
      <c r="K31" s="25">
        <f t="shared" si="1"/>
        <v>4443.1362500000005</v>
      </c>
      <c r="N31"/>
    </row>
    <row r="32" spans="1:16" x14ac:dyDescent="0.25">
      <c r="A32">
        <v>0</v>
      </c>
      <c r="B32" t="s">
        <v>58</v>
      </c>
      <c r="C32" t="s">
        <v>11</v>
      </c>
      <c r="D32" s="1" t="s">
        <v>79</v>
      </c>
      <c r="E32" t="s">
        <v>62</v>
      </c>
      <c r="F32" s="18">
        <f t="shared" si="0"/>
        <v>1.125</v>
      </c>
      <c r="G32">
        <v>1949</v>
      </c>
      <c r="H32" s="2">
        <v>209</v>
      </c>
      <c r="I32" s="2">
        <v>292.74</v>
      </c>
      <c r="J32" s="2">
        <f>IFERROR(INDEX(HWI!$F$5:$H$132,MATCH(Data!G32,HWI!$A$5:$A$132,0),MATCH(Data!C32,HWI!$F$5:$H$5,0)),0)</f>
        <v>56.233333333333334</v>
      </c>
      <c r="K32" s="25">
        <f t="shared" si="1"/>
        <v>16461.745999999999</v>
      </c>
      <c r="N32"/>
    </row>
    <row r="33" spans="1:11" customFormat="1" x14ac:dyDescent="0.25">
      <c r="A33">
        <v>0</v>
      </c>
      <c r="B33" t="s">
        <v>58</v>
      </c>
      <c r="C33" t="s">
        <v>11</v>
      </c>
      <c r="D33" s="1" t="s">
        <v>79</v>
      </c>
      <c r="E33" t="s">
        <v>62</v>
      </c>
      <c r="F33" s="18">
        <f t="shared" si="0"/>
        <v>1.125</v>
      </c>
      <c r="G33">
        <v>1950</v>
      </c>
      <c r="H33" s="2">
        <v>4</v>
      </c>
      <c r="I33" s="2">
        <v>12.28</v>
      </c>
      <c r="J33" s="2">
        <f>IFERROR(INDEX(HWI!$F$5:$H$132,MATCH(Data!G33,HWI!$A$5:$A$132,0),MATCH(Data!C33,HWI!$F$5:$H$5,0)),0)</f>
        <v>54.41935483870968</v>
      </c>
      <c r="K33" s="25">
        <f t="shared" si="1"/>
        <v>668.26967741935482</v>
      </c>
    </row>
    <row r="34" spans="1:11" customFormat="1" x14ac:dyDescent="0.25">
      <c r="A34">
        <v>0</v>
      </c>
      <c r="B34" t="s">
        <v>58</v>
      </c>
      <c r="C34" t="s">
        <v>11</v>
      </c>
      <c r="D34" s="1" t="s">
        <v>79</v>
      </c>
      <c r="E34" t="s">
        <v>62</v>
      </c>
      <c r="F34" s="18">
        <f t="shared" si="0"/>
        <v>1.125</v>
      </c>
      <c r="G34">
        <v>1951</v>
      </c>
      <c r="H34" s="2">
        <v>333</v>
      </c>
      <c r="I34" s="2">
        <v>146.59</v>
      </c>
      <c r="J34" s="2">
        <f>IFERROR(INDEX(HWI!$F$5:$H$132,MATCH(Data!G34,HWI!$A$5:$A$132,0),MATCH(Data!C34,HWI!$F$5:$H$5,0)),0)</f>
        <v>51.121212121212125</v>
      </c>
      <c r="K34" s="25">
        <f t="shared" si="1"/>
        <v>7493.8584848484852</v>
      </c>
    </row>
    <row r="35" spans="1:11" customFormat="1" x14ac:dyDescent="0.25">
      <c r="A35">
        <v>0</v>
      </c>
      <c r="B35" t="s">
        <v>58</v>
      </c>
      <c r="C35" t="s">
        <v>11</v>
      </c>
      <c r="D35" s="1" t="s">
        <v>79</v>
      </c>
      <c r="E35" t="s">
        <v>62</v>
      </c>
      <c r="F35" s="18">
        <f t="shared" si="0"/>
        <v>1.125</v>
      </c>
      <c r="G35">
        <v>1954</v>
      </c>
      <c r="H35" s="2">
        <v>35</v>
      </c>
      <c r="I35" s="2">
        <v>37.76</v>
      </c>
      <c r="J35" s="2">
        <f>IFERROR(INDEX(HWI!$F$5:$H$132,MATCH(Data!G35,HWI!$A$5:$A$132,0),MATCH(Data!C35,HWI!$F$5:$H$5,0)),0)</f>
        <v>43.256410256410255</v>
      </c>
      <c r="K35" s="25">
        <f t="shared" si="1"/>
        <v>1633.3620512820512</v>
      </c>
    </row>
    <row r="36" spans="1:11" customFormat="1" x14ac:dyDescent="0.25">
      <c r="A36">
        <v>0</v>
      </c>
      <c r="B36" t="s">
        <v>58</v>
      </c>
      <c r="C36" t="s">
        <v>11</v>
      </c>
      <c r="D36" s="1" t="s">
        <v>79</v>
      </c>
      <c r="E36" t="s">
        <v>62</v>
      </c>
      <c r="F36" s="18">
        <f t="shared" si="0"/>
        <v>1.125</v>
      </c>
      <c r="G36">
        <v>1956</v>
      </c>
      <c r="H36" s="2">
        <v>110</v>
      </c>
      <c r="I36" s="2">
        <v>105.52</v>
      </c>
      <c r="J36" s="2">
        <f>IFERROR(INDEX(HWI!$F$5:$H$132,MATCH(Data!G36,HWI!$A$5:$A$132,0),MATCH(Data!C36,HWI!$F$5:$H$5,0)),0)</f>
        <v>38.340909090909093</v>
      </c>
      <c r="K36" s="25">
        <f t="shared" si="1"/>
        <v>4045.7327272727275</v>
      </c>
    </row>
    <row r="37" spans="1:11" customFormat="1" x14ac:dyDescent="0.25">
      <c r="A37">
        <v>0</v>
      </c>
      <c r="B37" t="s">
        <v>58</v>
      </c>
      <c r="C37" t="s">
        <v>11</v>
      </c>
      <c r="D37" s="1" t="s">
        <v>79</v>
      </c>
      <c r="E37" t="s">
        <v>62</v>
      </c>
      <c r="F37" s="18">
        <f t="shared" si="0"/>
        <v>1.125</v>
      </c>
      <c r="G37">
        <v>1957</v>
      </c>
      <c r="H37" s="2">
        <v>54</v>
      </c>
      <c r="I37" s="2">
        <v>78.150000000000006</v>
      </c>
      <c r="J37" s="2">
        <f>IFERROR(INDEX(HWI!$F$5:$H$132,MATCH(Data!G37,HWI!$A$5:$A$132,0),MATCH(Data!C37,HWI!$F$5:$H$5,0)),0)</f>
        <v>35.893617021276597</v>
      </c>
      <c r="K37" s="25">
        <f t="shared" si="1"/>
        <v>2805.0861702127663</v>
      </c>
    </row>
    <row r="38" spans="1:11" customFormat="1" x14ac:dyDescent="0.25">
      <c r="A38">
        <v>0</v>
      </c>
      <c r="B38" t="s">
        <v>58</v>
      </c>
      <c r="C38" t="s">
        <v>11</v>
      </c>
      <c r="D38" s="1" t="s">
        <v>79</v>
      </c>
      <c r="E38" t="s">
        <v>62</v>
      </c>
      <c r="F38" s="18">
        <f t="shared" si="0"/>
        <v>1.125</v>
      </c>
      <c r="G38">
        <v>1960</v>
      </c>
      <c r="H38" s="2">
        <v>60</v>
      </c>
      <c r="I38" s="2">
        <v>69.09</v>
      </c>
      <c r="J38" s="2">
        <f>IFERROR(INDEX(HWI!$F$5:$H$132,MATCH(Data!G38,HWI!$A$5:$A$132,0),MATCH(Data!C38,HWI!$F$5:$H$5,0)),0)</f>
        <v>31.24074074074074</v>
      </c>
      <c r="K38" s="25">
        <f t="shared" si="1"/>
        <v>2158.4227777777778</v>
      </c>
    </row>
    <row r="39" spans="1:11" customFormat="1" x14ac:dyDescent="0.25">
      <c r="A39">
        <v>0</v>
      </c>
      <c r="B39" t="s">
        <v>58</v>
      </c>
      <c r="C39" t="s">
        <v>11</v>
      </c>
      <c r="D39" s="1" t="s">
        <v>79</v>
      </c>
      <c r="E39" t="s">
        <v>62</v>
      </c>
      <c r="F39" s="18">
        <f t="shared" si="0"/>
        <v>1.125</v>
      </c>
      <c r="G39">
        <v>1962</v>
      </c>
      <c r="H39" s="2">
        <v>13</v>
      </c>
      <c r="I39" s="2">
        <v>17.66</v>
      </c>
      <c r="J39" s="2">
        <f>IFERROR(INDEX(HWI!$F$5:$H$132,MATCH(Data!G39,HWI!$A$5:$A$132,0),MATCH(Data!C39,HWI!$F$5:$H$5,0)),0)</f>
        <v>29.086206896551722</v>
      </c>
      <c r="K39" s="25">
        <f t="shared" si="1"/>
        <v>513.66241379310338</v>
      </c>
    </row>
    <row r="40" spans="1:11" customFormat="1" x14ac:dyDescent="0.25">
      <c r="A40">
        <v>0</v>
      </c>
      <c r="B40" t="s">
        <v>58</v>
      </c>
      <c r="C40" t="s">
        <v>11</v>
      </c>
      <c r="D40" s="1" t="s">
        <v>79</v>
      </c>
      <c r="E40" t="s">
        <v>62</v>
      </c>
      <c r="F40" s="18">
        <f t="shared" si="0"/>
        <v>1.125</v>
      </c>
      <c r="G40">
        <v>1963</v>
      </c>
      <c r="H40" s="2">
        <v>6</v>
      </c>
      <c r="I40" s="2">
        <v>15.21</v>
      </c>
      <c r="J40" s="2">
        <f>IFERROR(INDEX(HWI!$F$5:$H$132,MATCH(Data!G40,HWI!$A$5:$A$132,0),MATCH(Data!C40,HWI!$F$5:$H$5,0)),0)</f>
        <v>28.116666666666667</v>
      </c>
      <c r="K40" s="25">
        <f t="shared" si="1"/>
        <v>427.65450000000004</v>
      </c>
    </row>
    <row r="41" spans="1:11" customFormat="1" x14ac:dyDescent="0.25">
      <c r="A41">
        <v>0</v>
      </c>
      <c r="B41" t="s">
        <v>58</v>
      </c>
      <c r="C41" t="s">
        <v>11</v>
      </c>
      <c r="D41" s="1" t="s">
        <v>79</v>
      </c>
      <c r="E41" t="s">
        <v>62</v>
      </c>
      <c r="F41" s="18">
        <f t="shared" si="0"/>
        <v>1.125</v>
      </c>
      <c r="G41">
        <v>1967</v>
      </c>
      <c r="H41" s="2">
        <v>3</v>
      </c>
      <c r="I41" s="2">
        <v>19.71</v>
      </c>
      <c r="J41" s="2">
        <f>IFERROR(INDEX(HWI!$F$5:$H$132,MATCH(Data!G41,HWI!$A$5:$A$132,0),MATCH(Data!C41,HWI!$F$5:$H$5,0)),0)</f>
        <v>24.808823529411764</v>
      </c>
      <c r="K41" s="25">
        <f t="shared" si="1"/>
        <v>488.9819117647059</v>
      </c>
    </row>
    <row r="42" spans="1:11" customFormat="1" x14ac:dyDescent="0.25">
      <c r="A42">
        <v>0</v>
      </c>
      <c r="B42" t="s">
        <v>58</v>
      </c>
      <c r="C42" t="s">
        <v>11</v>
      </c>
      <c r="D42" s="1" t="s">
        <v>79</v>
      </c>
      <c r="E42" t="s">
        <v>62</v>
      </c>
      <c r="F42" s="18">
        <f t="shared" si="0"/>
        <v>1.125</v>
      </c>
      <c r="G42">
        <v>1969</v>
      </c>
      <c r="H42" s="2">
        <v>343</v>
      </c>
      <c r="I42" s="2">
        <v>749.67</v>
      </c>
      <c r="J42" s="2">
        <f>IFERROR(INDEX(HWI!$F$5:$H$132,MATCH(Data!G42,HWI!$A$5:$A$132,0),MATCH(Data!C42,HWI!$F$5:$H$5,0)),0)</f>
        <v>22.19736842105263</v>
      </c>
      <c r="K42" s="25">
        <f t="shared" si="1"/>
        <v>16640.701184210524</v>
      </c>
    </row>
    <row r="43" spans="1:11" customFormat="1" x14ac:dyDescent="0.25">
      <c r="A43">
        <v>0</v>
      </c>
      <c r="B43" t="s">
        <v>58</v>
      </c>
      <c r="C43" t="s">
        <v>11</v>
      </c>
      <c r="D43" s="1" t="s">
        <v>79</v>
      </c>
      <c r="E43" t="s">
        <v>62</v>
      </c>
      <c r="F43" s="18">
        <f t="shared" si="0"/>
        <v>1.125</v>
      </c>
      <c r="G43">
        <v>1970</v>
      </c>
      <c r="H43" s="2">
        <v>974</v>
      </c>
      <c r="I43" s="2">
        <v>1441.49</v>
      </c>
      <c r="J43" s="2">
        <f>IFERROR(INDEX(HWI!$F$5:$H$132,MATCH(Data!G43,HWI!$A$5:$A$132,0),MATCH(Data!C43,HWI!$F$5:$H$5,0)),0)</f>
        <v>20.827160493827162</v>
      </c>
      <c r="K43" s="25">
        <f t="shared" si="1"/>
        <v>30022.143580246917</v>
      </c>
    </row>
    <row r="44" spans="1:11" customFormat="1" x14ac:dyDescent="0.25">
      <c r="A44">
        <v>0</v>
      </c>
      <c r="B44" t="s">
        <v>58</v>
      </c>
      <c r="C44" t="s">
        <v>11</v>
      </c>
      <c r="D44" s="1" t="s">
        <v>79</v>
      </c>
      <c r="E44" t="s">
        <v>62</v>
      </c>
      <c r="F44" s="18">
        <f t="shared" si="0"/>
        <v>1.125</v>
      </c>
      <c r="G44">
        <v>1971</v>
      </c>
      <c r="H44" s="2">
        <v>388</v>
      </c>
      <c r="I44" s="2">
        <v>835.23</v>
      </c>
      <c r="J44" s="2">
        <f>IFERROR(INDEX(HWI!$F$5:$H$132,MATCH(Data!G44,HWI!$A$5:$A$132,0),MATCH(Data!C44,HWI!$F$5:$H$5,0)),0)</f>
        <v>19.170454545454547</v>
      </c>
      <c r="K44" s="25">
        <f t="shared" si="1"/>
        <v>16011.738750000002</v>
      </c>
    </row>
    <row r="45" spans="1:11" customFormat="1" x14ac:dyDescent="0.25">
      <c r="A45">
        <v>0</v>
      </c>
      <c r="B45" t="s">
        <v>58</v>
      </c>
      <c r="C45" t="s">
        <v>11</v>
      </c>
      <c r="D45" s="1" t="s">
        <v>79</v>
      </c>
      <c r="E45" t="s">
        <v>62</v>
      </c>
      <c r="F45" s="18">
        <f t="shared" si="0"/>
        <v>1.125</v>
      </c>
      <c r="G45">
        <v>1974</v>
      </c>
      <c r="H45" s="2">
        <v>65</v>
      </c>
      <c r="I45" s="2">
        <v>278.8</v>
      </c>
      <c r="J45" s="2">
        <f>IFERROR(INDEX(HWI!$F$5:$H$132,MATCH(Data!G45,HWI!$A$5:$A$132,0),MATCH(Data!C45,HWI!$F$5:$H$5,0)),0)</f>
        <v>14.543103448275861</v>
      </c>
      <c r="K45" s="25">
        <f t="shared" si="1"/>
        <v>4054.6172413793101</v>
      </c>
    </row>
    <row r="46" spans="1:11" customFormat="1" x14ac:dyDescent="0.25">
      <c r="A46">
        <v>0</v>
      </c>
      <c r="B46" t="s">
        <v>58</v>
      </c>
      <c r="C46" t="s">
        <v>11</v>
      </c>
      <c r="D46" s="1" t="s">
        <v>79</v>
      </c>
      <c r="E46" t="s">
        <v>62</v>
      </c>
      <c r="F46" s="18">
        <f t="shared" si="0"/>
        <v>1.125</v>
      </c>
      <c r="G46">
        <v>1989</v>
      </c>
      <c r="H46" s="2">
        <v>3</v>
      </c>
      <c r="I46" s="2">
        <v>11.02</v>
      </c>
      <c r="J46" s="2">
        <f>IFERROR(INDEX(HWI!$F$5:$H$132,MATCH(Data!G46,HWI!$A$5:$A$132,0),MATCH(Data!C46,HWI!$F$5:$H$5,0)),0)</f>
        <v>6.5135135135135132</v>
      </c>
      <c r="K46" s="25">
        <f t="shared" si="1"/>
        <v>71.778918918918919</v>
      </c>
    </row>
    <row r="47" spans="1:11" customFormat="1" x14ac:dyDescent="0.25">
      <c r="A47">
        <v>0</v>
      </c>
      <c r="B47" t="s">
        <v>58</v>
      </c>
      <c r="C47" t="s">
        <v>11</v>
      </c>
      <c r="D47" s="1" t="s">
        <v>80</v>
      </c>
      <c r="E47" t="s">
        <v>63</v>
      </c>
      <c r="F47" s="18">
        <f t="shared" si="0"/>
        <v>1.5</v>
      </c>
      <c r="G47">
        <v>1920</v>
      </c>
      <c r="H47" s="2">
        <v>441</v>
      </c>
      <c r="I47" s="2">
        <v>1870.59</v>
      </c>
      <c r="J47" s="2">
        <f>IFERROR(INDEX(HWI!$F$5:$H$132,MATCH(Data!G47,HWI!$A$5:$A$132,0),MATCH(Data!C47,HWI!$F$5:$H$5,0)),0)</f>
        <v>112.46666666666667</v>
      </c>
      <c r="K47" s="25">
        <f t="shared" si="1"/>
        <v>210379.022</v>
      </c>
    </row>
    <row r="48" spans="1:11" customFormat="1" x14ac:dyDescent="0.25">
      <c r="A48">
        <v>0</v>
      </c>
      <c r="B48" t="s">
        <v>58</v>
      </c>
      <c r="C48" t="s">
        <v>11</v>
      </c>
      <c r="D48" s="1" t="s">
        <v>80</v>
      </c>
      <c r="E48" t="s">
        <v>63</v>
      </c>
      <c r="F48" s="18">
        <f t="shared" si="0"/>
        <v>1.5</v>
      </c>
      <c r="G48">
        <v>1921</v>
      </c>
      <c r="H48" s="2">
        <v>179</v>
      </c>
      <c r="I48" s="2">
        <v>76.41</v>
      </c>
      <c r="J48" s="2">
        <f>IFERROR(INDEX(HWI!$F$5:$H$132,MATCH(Data!G48,HWI!$A$5:$A$132,0),MATCH(Data!C48,HWI!$F$5:$H$5,0)),0)</f>
        <v>120.5</v>
      </c>
      <c r="K48" s="25">
        <f t="shared" si="1"/>
        <v>9207.4049999999988</v>
      </c>
    </row>
    <row r="49" spans="1:11" customFormat="1" x14ac:dyDescent="0.25">
      <c r="A49">
        <v>0</v>
      </c>
      <c r="B49" t="s">
        <v>58</v>
      </c>
      <c r="C49" t="s">
        <v>11</v>
      </c>
      <c r="D49" s="1" t="s">
        <v>80</v>
      </c>
      <c r="E49" t="s">
        <v>63</v>
      </c>
      <c r="F49" s="18">
        <f t="shared" si="0"/>
        <v>1.5</v>
      </c>
      <c r="G49">
        <v>1941</v>
      </c>
      <c r="H49" s="2">
        <v>1985</v>
      </c>
      <c r="I49" s="2">
        <v>680.57</v>
      </c>
      <c r="J49" s="2">
        <f>IFERROR(INDEX(HWI!$F$5:$H$132,MATCH(Data!G49,HWI!$A$5:$A$132,0),MATCH(Data!C49,HWI!$F$5:$H$5,0)),0)</f>
        <v>105.4375</v>
      </c>
      <c r="K49" s="25">
        <f t="shared" si="1"/>
        <v>71757.599375000005</v>
      </c>
    </row>
    <row r="50" spans="1:11" customFormat="1" x14ac:dyDescent="0.25">
      <c r="A50">
        <v>0</v>
      </c>
      <c r="B50" t="s">
        <v>58</v>
      </c>
      <c r="C50" t="s">
        <v>11</v>
      </c>
      <c r="D50" s="1" t="s">
        <v>80</v>
      </c>
      <c r="E50" t="s">
        <v>63</v>
      </c>
      <c r="F50" s="18">
        <f t="shared" si="0"/>
        <v>1.5</v>
      </c>
      <c r="G50">
        <v>1942</v>
      </c>
      <c r="H50" s="2">
        <v>390</v>
      </c>
      <c r="I50" s="2">
        <v>230.8</v>
      </c>
      <c r="J50" s="2">
        <f>IFERROR(INDEX(HWI!$F$5:$H$132,MATCH(Data!G50,HWI!$A$5:$A$132,0),MATCH(Data!C50,HWI!$F$5:$H$5,0)),0)</f>
        <v>93.722222222222229</v>
      </c>
      <c r="K50" s="25">
        <f t="shared" si="1"/>
        <v>21631.088888888891</v>
      </c>
    </row>
    <row r="51" spans="1:11" customFormat="1" x14ac:dyDescent="0.25">
      <c r="A51">
        <v>0</v>
      </c>
      <c r="B51" t="s">
        <v>58</v>
      </c>
      <c r="C51" t="s">
        <v>11</v>
      </c>
      <c r="D51" s="1" t="s">
        <v>80</v>
      </c>
      <c r="E51" t="s">
        <v>63</v>
      </c>
      <c r="F51" s="18">
        <f t="shared" si="0"/>
        <v>1.5</v>
      </c>
      <c r="G51">
        <v>1946</v>
      </c>
      <c r="H51" s="2">
        <v>89</v>
      </c>
      <c r="I51" s="2">
        <v>115.15</v>
      </c>
      <c r="J51" s="2">
        <f>IFERROR(INDEX(HWI!$F$5:$H$132,MATCH(Data!G51,HWI!$A$5:$A$132,0),MATCH(Data!C51,HWI!$F$5:$H$5,0)),0)</f>
        <v>76.681818181818187</v>
      </c>
      <c r="K51" s="25">
        <f t="shared" si="1"/>
        <v>8829.9113636363654</v>
      </c>
    </row>
    <row r="52" spans="1:11" customFormat="1" x14ac:dyDescent="0.25">
      <c r="A52">
        <v>0</v>
      </c>
      <c r="B52" t="s">
        <v>58</v>
      </c>
      <c r="C52" t="s">
        <v>11</v>
      </c>
      <c r="D52" s="1" t="s">
        <v>80</v>
      </c>
      <c r="E52" t="s">
        <v>63</v>
      </c>
      <c r="F52" s="18">
        <f t="shared" si="0"/>
        <v>1.5</v>
      </c>
      <c r="G52">
        <v>1947</v>
      </c>
      <c r="H52" s="2">
        <v>296</v>
      </c>
      <c r="I52" s="2">
        <v>437.5</v>
      </c>
      <c r="J52" s="2">
        <f>IFERROR(INDEX(HWI!$F$5:$H$132,MATCH(Data!G52,HWI!$A$5:$A$132,0),MATCH(Data!C52,HWI!$F$5:$H$5,0)),0)</f>
        <v>70.291666666666671</v>
      </c>
      <c r="K52" s="25">
        <f t="shared" si="1"/>
        <v>30752.604166666668</v>
      </c>
    </row>
    <row r="53" spans="1:11" customFormat="1" x14ac:dyDescent="0.25">
      <c r="A53">
        <v>0</v>
      </c>
      <c r="B53" t="s">
        <v>58</v>
      </c>
      <c r="C53" t="s">
        <v>11</v>
      </c>
      <c r="D53" s="1" t="s">
        <v>80</v>
      </c>
      <c r="E53" t="s">
        <v>63</v>
      </c>
      <c r="F53" s="18">
        <f t="shared" si="0"/>
        <v>1.5</v>
      </c>
      <c r="G53">
        <v>1948</v>
      </c>
      <c r="H53" s="2">
        <v>42</v>
      </c>
      <c r="I53" s="2">
        <v>81.77</v>
      </c>
      <c r="J53" s="2">
        <f>IFERROR(INDEX(HWI!$F$5:$H$132,MATCH(Data!G53,HWI!$A$5:$A$132,0),MATCH(Data!C53,HWI!$F$5:$H$5,0)),0)</f>
        <v>60.25</v>
      </c>
      <c r="K53" s="25">
        <f t="shared" si="1"/>
        <v>4926.6424999999999</v>
      </c>
    </row>
    <row r="54" spans="1:11" customFormat="1" x14ac:dyDescent="0.25">
      <c r="A54">
        <v>0</v>
      </c>
      <c r="B54" t="s">
        <v>58</v>
      </c>
      <c r="C54" t="s">
        <v>11</v>
      </c>
      <c r="D54" s="1" t="s">
        <v>80</v>
      </c>
      <c r="E54" t="s">
        <v>63</v>
      </c>
      <c r="F54" s="18">
        <f t="shared" si="0"/>
        <v>1.5</v>
      </c>
      <c r="G54">
        <v>1949</v>
      </c>
      <c r="H54" s="2">
        <v>154</v>
      </c>
      <c r="I54" s="2">
        <v>194.32</v>
      </c>
      <c r="J54" s="2">
        <f>IFERROR(INDEX(HWI!$F$5:$H$132,MATCH(Data!G54,HWI!$A$5:$A$132,0),MATCH(Data!C54,HWI!$F$5:$H$5,0)),0)</f>
        <v>56.233333333333334</v>
      </c>
      <c r="K54" s="25">
        <f t="shared" si="1"/>
        <v>10927.261333333334</v>
      </c>
    </row>
    <row r="55" spans="1:11" customFormat="1" x14ac:dyDescent="0.25">
      <c r="A55">
        <v>0</v>
      </c>
      <c r="B55" t="s">
        <v>58</v>
      </c>
      <c r="C55" t="s">
        <v>11</v>
      </c>
      <c r="D55" s="1" t="s">
        <v>80</v>
      </c>
      <c r="E55" t="s">
        <v>63</v>
      </c>
      <c r="F55" s="18">
        <f t="shared" si="0"/>
        <v>1.5</v>
      </c>
      <c r="G55">
        <v>1950</v>
      </c>
      <c r="H55" s="2">
        <v>203</v>
      </c>
      <c r="I55" s="2">
        <v>162.08000000000001</v>
      </c>
      <c r="J55" s="2">
        <f>IFERROR(INDEX(HWI!$F$5:$H$132,MATCH(Data!G55,HWI!$A$5:$A$132,0),MATCH(Data!C55,HWI!$F$5:$H$5,0)),0)</f>
        <v>54.41935483870968</v>
      </c>
      <c r="K55" s="25">
        <f t="shared" si="1"/>
        <v>8820.2890322580661</v>
      </c>
    </row>
    <row r="56" spans="1:11" customFormat="1" x14ac:dyDescent="0.25">
      <c r="A56">
        <v>0</v>
      </c>
      <c r="B56" t="s">
        <v>58</v>
      </c>
      <c r="C56" t="s">
        <v>11</v>
      </c>
      <c r="D56" s="1" t="s">
        <v>80</v>
      </c>
      <c r="E56" t="s">
        <v>63</v>
      </c>
      <c r="F56" s="18">
        <f t="shared" si="0"/>
        <v>1.5</v>
      </c>
      <c r="G56">
        <v>1951</v>
      </c>
      <c r="H56" s="2">
        <v>37</v>
      </c>
      <c r="I56" s="2">
        <v>22.34</v>
      </c>
      <c r="J56" s="2">
        <f>IFERROR(INDEX(HWI!$F$5:$H$132,MATCH(Data!G56,HWI!$A$5:$A$132,0),MATCH(Data!C56,HWI!$F$5:$H$5,0)),0)</f>
        <v>51.121212121212125</v>
      </c>
      <c r="K56" s="25">
        <f t="shared" si="1"/>
        <v>1142.0478787878787</v>
      </c>
    </row>
    <row r="57" spans="1:11" customFormat="1" x14ac:dyDescent="0.25">
      <c r="A57">
        <v>0</v>
      </c>
      <c r="B57" t="s">
        <v>58</v>
      </c>
      <c r="C57" t="s">
        <v>11</v>
      </c>
      <c r="D57" s="1" t="s">
        <v>80</v>
      </c>
      <c r="E57" t="s">
        <v>63</v>
      </c>
      <c r="F57" s="18">
        <f t="shared" si="0"/>
        <v>1.5</v>
      </c>
      <c r="G57">
        <v>1954</v>
      </c>
      <c r="H57" s="2">
        <v>2</v>
      </c>
      <c r="I57" s="2">
        <v>2.2599999999999998</v>
      </c>
      <c r="J57" s="2">
        <f>IFERROR(INDEX(HWI!$F$5:$H$132,MATCH(Data!G57,HWI!$A$5:$A$132,0),MATCH(Data!C57,HWI!$F$5:$H$5,0)),0)</f>
        <v>43.256410256410255</v>
      </c>
      <c r="K57" s="25">
        <f t="shared" si="1"/>
        <v>97.759487179487166</v>
      </c>
    </row>
    <row r="58" spans="1:11" customFormat="1" x14ac:dyDescent="0.25">
      <c r="A58">
        <v>0</v>
      </c>
      <c r="B58" t="s">
        <v>58</v>
      </c>
      <c r="C58" t="s">
        <v>11</v>
      </c>
      <c r="D58" s="1" t="s">
        <v>80</v>
      </c>
      <c r="E58" t="s">
        <v>63</v>
      </c>
      <c r="F58" s="18">
        <f t="shared" si="0"/>
        <v>1.5</v>
      </c>
      <c r="G58">
        <v>1956</v>
      </c>
      <c r="H58" s="2">
        <v>281</v>
      </c>
      <c r="I58" s="2">
        <v>321.64</v>
      </c>
      <c r="J58" s="2">
        <f>IFERROR(INDEX(HWI!$F$5:$H$132,MATCH(Data!G58,HWI!$A$5:$A$132,0),MATCH(Data!C58,HWI!$F$5:$H$5,0)),0)</f>
        <v>38.340909090909093</v>
      </c>
      <c r="K58" s="25">
        <f t="shared" si="1"/>
        <v>12331.970000000001</v>
      </c>
    </row>
    <row r="59" spans="1:11" customFormat="1" x14ac:dyDescent="0.25">
      <c r="A59">
        <v>0</v>
      </c>
      <c r="B59" t="s">
        <v>58</v>
      </c>
      <c r="C59" t="s">
        <v>11</v>
      </c>
      <c r="D59" s="1" t="s">
        <v>80</v>
      </c>
      <c r="E59" t="s">
        <v>63</v>
      </c>
      <c r="F59" s="18">
        <f t="shared" si="0"/>
        <v>1.5</v>
      </c>
      <c r="G59">
        <v>1966</v>
      </c>
      <c r="H59" s="2">
        <v>1</v>
      </c>
      <c r="I59" s="2">
        <v>4.1500000000000004</v>
      </c>
      <c r="J59" s="2">
        <f>IFERROR(INDEX(HWI!$F$5:$H$132,MATCH(Data!G59,HWI!$A$5:$A$132,0),MATCH(Data!C59,HWI!$F$5:$H$5,0)),0)</f>
        <v>25.953846153846154</v>
      </c>
      <c r="K59" s="25">
        <f t="shared" si="1"/>
        <v>107.70846153846155</v>
      </c>
    </row>
    <row r="60" spans="1:11" customFormat="1" x14ac:dyDescent="0.25">
      <c r="A60">
        <v>0</v>
      </c>
      <c r="B60" t="s">
        <v>58</v>
      </c>
      <c r="C60" t="s">
        <v>11</v>
      </c>
      <c r="D60" s="1" t="s">
        <v>80</v>
      </c>
      <c r="E60" t="s">
        <v>63</v>
      </c>
      <c r="F60" s="18">
        <f t="shared" si="0"/>
        <v>1.5</v>
      </c>
      <c r="G60">
        <v>2003</v>
      </c>
      <c r="H60" s="2">
        <v>50</v>
      </c>
      <c r="I60" s="2">
        <v>204.15</v>
      </c>
      <c r="J60" s="2">
        <f>IFERROR(INDEX(HWI!$F$5:$H$132,MATCH(Data!G60,HWI!$A$5:$A$132,0),MATCH(Data!C60,HWI!$F$5:$H$5,0)),0)</f>
        <v>4.5656292286874152</v>
      </c>
      <c r="K60" s="25">
        <f t="shared" si="1"/>
        <v>932.07320703653579</v>
      </c>
    </row>
    <row r="61" spans="1:11" customFormat="1" x14ac:dyDescent="0.25">
      <c r="A61">
        <v>0</v>
      </c>
      <c r="B61" t="s">
        <v>58</v>
      </c>
      <c r="C61" t="s">
        <v>11</v>
      </c>
      <c r="D61" s="1" t="s">
        <v>81</v>
      </c>
      <c r="E61" t="s">
        <v>65</v>
      </c>
      <c r="F61" s="18">
        <f t="shared" si="0"/>
        <v>2</v>
      </c>
      <c r="G61">
        <v>1915</v>
      </c>
      <c r="H61" s="2">
        <v>3913</v>
      </c>
      <c r="I61" s="2">
        <v>681.8</v>
      </c>
      <c r="J61" s="2">
        <f>IFERROR(INDEX(HWI!$F$5:$H$132,MATCH(Data!G61,HWI!$A$5:$A$132,0),MATCH(Data!C61,HWI!$F$5:$H$5,0)),0)</f>
        <v>210.875</v>
      </c>
      <c r="K61" s="25">
        <f t="shared" si="1"/>
        <v>143774.57499999998</v>
      </c>
    </row>
    <row r="62" spans="1:11" customFormat="1" x14ac:dyDescent="0.25">
      <c r="A62">
        <v>0</v>
      </c>
      <c r="B62" t="s">
        <v>58</v>
      </c>
      <c r="C62" t="s">
        <v>11</v>
      </c>
      <c r="D62" s="1" t="s">
        <v>81</v>
      </c>
      <c r="E62" t="s">
        <v>65</v>
      </c>
      <c r="F62" s="18">
        <f t="shared" si="0"/>
        <v>2</v>
      </c>
      <c r="G62">
        <v>1928</v>
      </c>
      <c r="H62" s="2">
        <v>1928</v>
      </c>
      <c r="I62" s="2">
        <v>414.13</v>
      </c>
      <c r="J62" s="2">
        <f>IFERROR(INDEX(HWI!$F$5:$H$132,MATCH(Data!G62,HWI!$A$5:$A$132,0),MATCH(Data!C62,HWI!$F$5:$H$5,0)),0)</f>
        <v>120.5</v>
      </c>
      <c r="K62" s="25">
        <f t="shared" si="1"/>
        <v>49902.665000000001</v>
      </c>
    </row>
    <row r="63" spans="1:11" customFormat="1" x14ac:dyDescent="0.25">
      <c r="A63">
        <v>0</v>
      </c>
      <c r="B63" t="s">
        <v>58</v>
      </c>
      <c r="C63" t="s">
        <v>11</v>
      </c>
      <c r="D63" s="1" t="s">
        <v>81</v>
      </c>
      <c r="E63" t="s">
        <v>65</v>
      </c>
      <c r="F63" s="18">
        <f t="shared" si="0"/>
        <v>2</v>
      </c>
      <c r="G63">
        <v>1929</v>
      </c>
      <c r="H63" s="2">
        <v>523</v>
      </c>
      <c r="I63" s="2">
        <v>241.24</v>
      </c>
      <c r="J63" s="2">
        <f>IFERROR(INDEX(HWI!$F$5:$H$132,MATCH(Data!G63,HWI!$A$5:$A$132,0),MATCH(Data!C63,HWI!$F$5:$H$5,0)),0)</f>
        <v>112.46666666666667</v>
      </c>
      <c r="K63" s="25">
        <f t="shared" si="1"/>
        <v>27131.458666666669</v>
      </c>
    </row>
    <row r="64" spans="1:11" customFormat="1" x14ac:dyDescent="0.25">
      <c r="A64">
        <v>0</v>
      </c>
      <c r="B64" t="s">
        <v>58</v>
      </c>
      <c r="C64" t="s">
        <v>11</v>
      </c>
      <c r="D64" s="1" t="s">
        <v>81</v>
      </c>
      <c r="E64" t="s">
        <v>65</v>
      </c>
      <c r="F64" s="18">
        <f t="shared" si="0"/>
        <v>2</v>
      </c>
      <c r="G64">
        <v>1930</v>
      </c>
      <c r="H64" s="2">
        <v>1228</v>
      </c>
      <c r="I64" s="2">
        <v>351</v>
      </c>
      <c r="J64" s="2">
        <f>IFERROR(INDEX(HWI!$F$5:$H$132,MATCH(Data!G64,HWI!$A$5:$A$132,0),MATCH(Data!C64,HWI!$F$5:$H$5,0)),0)</f>
        <v>120.5</v>
      </c>
      <c r="K64" s="25">
        <f t="shared" si="1"/>
        <v>42295.5</v>
      </c>
    </row>
    <row r="65" spans="1:11" customFormat="1" x14ac:dyDescent="0.25">
      <c r="A65">
        <v>0</v>
      </c>
      <c r="B65" t="s">
        <v>58</v>
      </c>
      <c r="C65" t="s">
        <v>11</v>
      </c>
      <c r="D65" s="1" t="s">
        <v>81</v>
      </c>
      <c r="E65" t="s">
        <v>65</v>
      </c>
      <c r="F65" s="18">
        <f t="shared" si="0"/>
        <v>2</v>
      </c>
      <c r="G65">
        <v>1931</v>
      </c>
      <c r="H65" s="2">
        <v>366</v>
      </c>
      <c r="I65" s="2">
        <v>158.55000000000001</v>
      </c>
      <c r="J65" s="2">
        <f>IFERROR(INDEX(HWI!$F$5:$H$132,MATCH(Data!G65,HWI!$A$5:$A$132,0),MATCH(Data!C65,HWI!$F$5:$H$5,0)),0)</f>
        <v>120.5</v>
      </c>
      <c r="K65" s="25">
        <f t="shared" si="1"/>
        <v>19105.275000000001</v>
      </c>
    </row>
    <row r="66" spans="1:11" customFormat="1" x14ac:dyDescent="0.25">
      <c r="A66">
        <v>0</v>
      </c>
      <c r="B66" t="s">
        <v>58</v>
      </c>
      <c r="C66" t="s">
        <v>11</v>
      </c>
      <c r="D66" s="1" t="s">
        <v>81</v>
      </c>
      <c r="E66" t="s">
        <v>65</v>
      </c>
      <c r="F66" s="18">
        <f t="shared" si="0"/>
        <v>2</v>
      </c>
      <c r="G66">
        <v>1932</v>
      </c>
      <c r="H66" s="2">
        <v>4362</v>
      </c>
      <c r="I66" s="2">
        <v>1746.7</v>
      </c>
      <c r="J66" s="2">
        <f>IFERROR(INDEX(HWI!$F$5:$H$132,MATCH(Data!G66,HWI!$A$5:$A$132,0),MATCH(Data!C66,HWI!$F$5:$H$5,0)),0)</f>
        <v>120.5</v>
      </c>
      <c r="K66" s="25">
        <f t="shared" si="1"/>
        <v>210477.35</v>
      </c>
    </row>
    <row r="67" spans="1:11" customFormat="1" x14ac:dyDescent="0.25">
      <c r="A67">
        <v>0</v>
      </c>
      <c r="B67" t="s">
        <v>58</v>
      </c>
      <c r="C67" t="s">
        <v>11</v>
      </c>
      <c r="D67" s="1" t="s">
        <v>81</v>
      </c>
      <c r="E67" t="s">
        <v>65</v>
      </c>
      <c r="F67" s="18">
        <f t="shared" ref="F67:F130" si="2">_xlfn.XLOOKUP(E67,$O$2:$O$19,$P$2:$P$19)</f>
        <v>2</v>
      </c>
      <c r="G67">
        <v>1933</v>
      </c>
      <c r="H67" s="2">
        <v>797</v>
      </c>
      <c r="I67" s="2">
        <v>206.42</v>
      </c>
      <c r="J67" s="2">
        <f>IFERROR(INDEX(HWI!$F$5:$H$132,MATCH(Data!G67,HWI!$A$5:$A$132,0),MATCH(Data!C67,HWI!$F$5:$H$5,0)),0)</f>
        <v>140.58333333333334</v>
      </c>
      <c r="K67" s="25">
        <f t="shared" ref="K67:K130" si="3">I67*J67</f>
        <v>29019.211666666666</v>
      </c>
    </row>
    <row r="68" spans="1:11" customFormat="1" x14ac:dyDescent="0.25">
      <c r="A68">
        <v>0</v>
      </c>
      <c r="B68" t="s">
        <v>58</v>
      </c>
      <c r="C68" t="s">
        <v>11</v>
      </c>
      <c r="D68" s="1" t="s">
        <v>81</v>
      </c>
      <c r="E68" t="s">
        <v>65</v>
      </c>
      <c r="F68" s="18">
        <f t="shared" si="2"/>
        <v>2</v>
      </c>
      <c r="G68">
        <v>1934</v>
      </c>
      <c r="H68" s="2">
        <v>672</v>
      </c>
      <c r="I68" s="2">
        <v>464.22</v>
      </c>
      <c r="J68" s="2">
        <f>IFERROR(INDEX(HWI!$F$5:$H$132,MATCH(Data!G68,HWI!$A$5:$A$132,0),MATCH(Data!C68,HWI!$F$5:$H$5,0)),0)</f>
        <v>120.5</v>
      </c>
      <c r="K68" s="25">
        <f t="shared" si="3"/>
        <v>55938.51</v>
      </c>
    </row>
    <row r="69" spans="1:11" customFormat="1" x14ac:dyDescent="0.25">
      <c r="A69">
        <v>0</v>
      </c>
      <c r="B69" t="s">
        <v>58</v>
      </c>
      <c r="C69" t="s">
        <v>11</v>
      </c>
      <c r="D69" s="1" t="s">
        <v>81</v>
      </c>
      <c r="E69" t="s">
        <v>65</v>
      </c>
      <c r="F69" s="18">
        <f t="shared" si="2"/>
        <v>2</v>
      </c>
      <c r="G69">
        <v>1935</v>
      </c>
      <c r="H69" s="2">
        <v>5520</v>
      </c>
      <c r="I69" s="2">
        <v>1536.83</v>
      </c>
      <c r="J69" s="2">
        <f>IFERROR(INDEX(HWI!$F$5:$H$132,MATCH(Data!G69,HWI!$A$5:$A$132,0),MATCH(Data!C69,HWI!$F$5:$H$5,0)),0)</f>
        <v>120.5</v>
      </c>
      <c r="K69" s="25">
        <f t="shared" si="3"/>
        <v>185188.01499999998</v>
      </c>
    </row>
    <row r="70" spans="1:11" customFormat="1" x14ac:dyDescent="0.25">
      <c r="A70">
        <v>0</v>
      </c>
      <c r="B70" t="s">
        <v>58</v>
      </c>
      <c r="C70" t="s">
        <v>11</v>
      </c>
      <c r="D70" s="1" t="s">
        <v>81</v>
      </c>
      <c r="E70" t="s">
        <v>65</v>
      </c>
      <c r="F70" s="18">
        <f t="shared" si="2"/>
        <v>2</v>
      </c>
      <c r="G70">
        <v>1936</v>
      </c>
      <c r="H70" s="2">
        <v>2269</v>
      </c>
      <c r="I70" s="2">
        <v>879.37</v>
      </c>
      <c r="J70" s="2">
        <f>IFERROR(INDEX(HWI!$F$5:$H$132,MATCH(Data!G70,HWI!$A$5:$A$132,0),MATCH(Data!C70,HWI!$F$5:$H$5,0)),0)</f>
        <v>129.76923076923077</v>
      </c>
      <c r="K70" s="25">
        <f t="shared" si="3"/>
        <v>114115.16846153847</v>
      </c>
    </row>
    <row r="71" spans="1:11" customFormat="1" x14ac:dyDescent="0.25">
      <c r="A71">
        <v>0</v>
      </c>
      <c r="B71" t="s">
        <v>58</v>
      </c>
      <c r="C71" t="s">
        <v>11</v>
      </c>
      <c r="D71" s="1" t="s">
        <v>81</v>
      </c>
      <c r="E71" t="s">
        <v>65</v>
      </c>
      <c r="F71" s="18">
        <f t="shared" si="2"/>
        <v>2</v>
      </c>
      <c r="G71">
        <v>1937</v>
      </c>
      <c r="H71" s="2">
        <v>1195</v>
      </c>
      <c r="I71" s="2">
        <v>462.96</v>
      </c>
      <c r="J71" s="2">
        <f>IFERROR(INDEX(HWI!$F$5:$H$132,MATCH(Data!G71,HWI!$A$5:$A$132,0),MATCH(Data!C71,HWI!$F$5:$H$5,0)),0)</f>
        <v>120.5</v>
      </c>
      <c r="K71" s="25">
        <f t="shared" si="3"/>
        <v>55786.68</v>
      </c>
    </row>
    <row r="72" spans="1:11" customFormat="1" x14ac:dyDescent="0.25">
      <c r="A72">
        <v>0</v>
      </c>
      <c r="B72" t="s">
        <v>58</v>
      </c>
      <c r="C72" t="s">
        <v>11</v>
      </c>
      <c r="D72" s="1" t="s">
        <v>81</v>
      </c>
      <c r="E72" t="s">
        <v>65</v>
      </c>
      <c r="F72" s="18">
        <f t="shared" si="2"/>
        <v>2</v>
      </c>
      <c r="G72">
        <v>1938</v>
      </c>
      <c r="H72" s="2">
        <v>1396</v>
      </c>
      <c r="I72" s="2">
        <v>547.64</v>
      </c>
      <c r="J72" s="2">
        <f>IFERROR(INDEX(HWI!$F$5:$H$132,MATCH(Data!G72,HWI!$A$5:$A$132,0),MATCH(Data!C72,HWI!$F$5:$H$5,0)),0)</f>
        <v>120.5</v>
      </c>
      <c r="K72" s="25">
        <f t="shared" si="3"/>
        <v>65990.62</v>
      </c>
    </row>
    <row r="73" spans="1:11" customFormat="1" x14ac:dyDescent="0.25">
      <c r="A73">
        <v>0</v>
      </c>
      <c r="B73" t="s">
        <v>58</v>
      </c>
      <c r="C73" t="s">
        <v>11</v>
      </c>
      <c r="D73" s="1" t="s">
        <v>81</v>
      </c>
      <c r="E73" t="s">
        <v>65</v>
      </c>
      <c r="F73" s="18">
        <f t="shared" si="2"/>
        <v>2</v>
      </c>
      <c r="G73">
        <v>1939</v>
      </c>
      <c r="H73" s="2">
        <v>804</v>
      </c>
      <c r="I73" s="2">
        <v>323.92</v>
      </c>
      <c r="J73" s="2">
        <f>IFERROR(INDEX(HWI!$F$5:$H$132,MATCH(Data!G73,HWI!$A$5:$A$132,0),MATCH(Data!C73,HWI!$F$5:$H$5,0)),0)</f>
        <v>112.46666666666667</v>
      </c>
      <c r="K73" s="25">
        <f t="shared" si="3"/>
        <v>36430.202666666672</v>
      </c>
    </row>
    <row r="74" spans="1:11" customFormat="1" x14ac:dyDescent="0.25">
      <c r="A74">
        <v>0</v>
      </c>
      <c r="B74" t="s">
        <v>58</v>
      </c>
      <c r="C74" t="s">
        <v>11</v>
      </c>
      <c r="D74" s="1" t="s">
        <v>81</v>
      </c>
      <c r="E74" t="s">
        <v>65</v>
      </c>
      <c r="F74" s="18">
        <f t="shared" si="2"/>
        <v>2</v>
      </c>
      <c r="G74">
        <v>1940</v>
      </c>
      <c r="H74" s="2">
        <v>2941</v>
      </c>
      <c r="I74" s="2">
        <v>3287.87</v>
      </c>
      <c r="J74" s="2">
        <f>IFERROR(INDEX(HWI!$F$5:$H$132,MATCH(Data!G74,HWI!$A$5:$A$132,0),MATCH(Data!C74,HWI!$F$5:$H$5,0)),0)</f>
        <v>120.5</v>
      </c>
      <c r="K74" s="25">
        <f t="shared" si="3"/>
        <v>396188.33499999996</v>
      </c>
    </row>
    <row r="75" spans="1:11" customFormat="1" x14ac:dyDescent="0.25">
      <c r="A75">
        <v>0</v>
      </c>
      <c r="B75" t="s">
        <v>58</v>
      </c>
      <c r="C75" t="s">
        <v>11</v>
      </c>
      <c r="D75" s="1" t="s">
        <v>81</v>
      </c>
      <c r="E75" t="s">
        <v>65</v>
      </c>
      <c r="F75" s="18">
        <f t="shared" si="2"/>
        <v>2</v>
      </c>
      <c r="G75">
        <v>1941</v>
      </c>
      <c r="H75" s="2">
        <v>11574</v>
      </c>
      <c r="I75" s="2">
        <v>3974.7</v>
      </c>
      <c r="J75" s="2">
        <f>IFERROR(INDEX(HWI!$F$5:$H$132,MATCH(Data!G75,HWI!$A$5:$A$132,0),MATCH(Data!C75,HWI!$F$5:$H$5,0)),0)</f>
        <v>105.4375</v>
      </c>
      <c r="K75" s="25">
        <f t="shared" si="3"/>
        <v>419082.43124999997</v>
      </c>
    </row>
    <row r="76" spans="1:11" customFormat="1" x14ac:dyDescent="0.25">
      <c r="A76">
        <v>0</v>
      </c>
      <c r="B76" t="s">
        <v>58</v>
      </c>
      <c r="C76" t="s">
        <v>11</v>
      </c>
      <c r="D76" s="1" t="s">
        <v>81</v>
      </c>
      <c r="E76" t="s">
        <v>65</v>
      </c>
      <c r="F76" s="18">
        <f t="shared" si="2"/>
        <v>2</v>
      </c>
      <c r="G76">
        <v>1942</v>
      </c>
      <c r="H76" s="2">
        <v>232</v>
      </c>
      <c r="I76" s="2">
        <v>108.84</v>
      </c>
      <c r="J76" s="2">
        <f>IFERROR(INDEX(HWI!$F$5:$H$132,MATCH(Data!G76,HWI!$A$5:$A$132,0),MATCH(Data!C76,HWI!$F$5:$H$5,0)),0)</f>
        <v>93.722222222222229</v>
      </c>
      <c r="K76" s="25">
        <f t="shared" si="3"/>
        <v>10200.726666666667</v>
      </c>
    </row>
    <row r="77" spans="1:11" customFormat="1" x14ac:dyDescent="0.25">
      <c r="A77">
        <v>0</v>
      </c>
      <c r="B77" t="s">
        <v>58</v>
      </c>
      <c r="C77" t="s">
        <v>11</v>
      </c>
      <c r="D77" s="1" t="s">
        <v>81</v>
      </c>
      <c r="E77" t="s">
        <v>65</v>
      </c>
      <c r="F77" s="18">
        <f t="shared" si="2"/>
        <v>2</v>
      </c>
      <c r="G77">
        <v>1943</v>
      </c>
      <c r="H77" s="2">
        <v>337</v>
      </c>
      <c r="I77" s="2">
        <v>266.42</v>
      </c>
      <c r="J77" s="2">
        <f>IFERROR(INDEX(HWI!$F$5:$H$132,MATCH(Data!G77,HWI!$A$5:$A$132,0),MATCH(Data!C77,HWI!$F$5:$H$5,0)),0)</f>
        <v>93.722222222222229</v>
      </c>
      <c r="K77" s="25">
        <f t="shared" si="3"/>
        <v>24969.474444444448</v>
      </c>
    </row>
    <row r="78" spans="1:11" customFormat="1" x14ac:dyDescent="0.25">
      <c r="A78">
        <v>0</v>
      </c>
      <c r="B78" t="s">
        <v>58</v>
      </c>
      <c r="C78" t="s">
        <v>11</v>
      </c>
      <c r="D78" s="1" t="s">
        <v>81</v>
      </c>
      <c r="E78" t="s">
        <v>65</v>
      </c>
      <c r="F78" s="18">
        <f t="shared" si="2"/>
        <v>2</v>
      </c>
      <c r="G78">
        <v>1944</v>
      </c>
      <c r="H78" s="2">
        <v>816</v>
      </c>
      <c r="I78" s="2">
        <v>441.63</v>
      </c>
      <c r="J78" s="2">
        <f>IFERROR(INDEX(HWI!$F$5:$H$132,MATCH(Data!G78,HWI!$A$5:$A$132,0),MATCH(Data!C78,HWI!$F$5:$H$5,0)),0)</f>
        <v>88.78947368421052</v>
      </c>
      <c r="K78" s="25">
        <f t="shared" si="3"/>
        <v>39212.095263157891</v>
      </c>
    </row>
    <row r="79" spans="1:11" customFormat="1" x14ac:dyDescent="0.25">
      <c r="A79">
        <v>0</v>
      </c>
      <c r="B79" t="s">
        <v>58</v>
      </c>
      <c r="C79" t="s">
        <v>11</v>
      </c>
      <c r="D79" s="1" t="s">
        <v>81</v>
      </c>
      <c r="E79" t="s">
        <v>65</v>
      </c>
      <c r="F79" s="18">
        <f t="shared" si="2"/>
        <v>2</v>
      </c>
      <c r="G79">
        <v>1945</v>
      </c>
      <c r="H79" s="2">
        <v>3121</v>
      </c>
      <c r="I79" s="2">
        <v>1197.04</v>
      </c>
      <c r="J79" s="2">
        <f>IFERROR(INDEX(HWI!$F$5:$H$132,MATCH(Data!G79,HWI!$A$5:$A$132,0),MATCH(Data!C79,HWI!$F$5:$H$5,0)),0)</f>
        <v>88.78947368421052</v>
      </c>
      <c r="K79" s="25">
        <f t="shared" si="3"/>
        <v>106284.55157894736</v>
      </c>
    </row>
    <row r="80" spans="1:11" customFormat="1" x14ac:dyDescent="0.25">
      <c r="A80">
        <v>0</v>
      </c>
      <c r="B80" t="s">
        <v>58</v>
      </c>
      <c r="C80" t="s">
        <v>11</v>
      </c>
      <c r="D80" s="1" t="s">
        <v>81</v>
      </c>
      <c r="E80" t="s">
        <v>65</v>
      </c>
      <c r="F80" s="18">
        <f t="shared" si="2"/>
        <v>2</v>
      </c>
      <c r="G80">
        <v>1946</v>
      </c>
      <c r="H80" s="2">
        <v>11719</v>
      </c>
      <c r="I80" s="2">
        <v>4814.58</v>
      </c>
      <c r="J80" s="2">
        <f>IFERROR(INDEX(HWI!$F$5:$H$132,MATCH(Data!G80,HWI!$A$5:$A$132,0),MATCH(Data!C80,HWI!$F$5:$H$5,0)),0)</f>
        <v>76.681818181818187</v>
      </c>
      <c r="K80" s="25">
        <f t="shared" si="3"/>
        <v>369190.74818181823</v>
      </c>
    </row>
    <row r="81" spans="1:11" customFormat="1" x14ac:dyDescent="0.25">
      <c r="A81">
        <v>0</v>
      </c>
      <c r="B81" t="s">
        <v>58</v>
      </c>
      <c r="C81" t="s">
        <v>11</v>
      </c>
      <c r="D81" s="1" t="s">
        <v>81</v>
      </c>
      <c r="E81" t="s">
        <v>65</v>
      </c>
      <c r="F81" s="18">
        <f t="shared" si="2"/>
        <v>2</v>
      </c>
      <c r="G81">
        <v>1947</v>
      </c>
      <c r="H81" s="2">
        <v>10441</v>
      </c>
      <c r="I81" s="2">
        <v>5173.7700000000004</v>
      </c>
      <c r="J81" s="2">
        <f>IFERROR(INDEX(HWI!$F$5:$H$132,MATCH(Data!G81,HWI!$A$5:$A$132,0),MATCH(Data!C81,HWI!$F$5:$H$5,0)),0)</f>
        <v>70.291666666666671</v>
      </c>
      <c r="K81" s="25">
        <f t="shared" si="3"/>
        <v>363672.91625000007</v>
      </c>
    </row>
    <row r="82" spans="1:11" customFormat="1" x14ac:dyDescent="0.25">
      <c r="A82">
        <v>0</v>
      </c>
      <c r="B82" t="s">
        <v>58</v>
      </c>
      <c r="C82" t="s">
        <v>11</v>
      </c>
      <c r="D82" s="1" t="s">
        <v>81</v>
      </c>
      <c r="E82" t="s">
        <v>65</v>
      </c>
      <c r="F82" s="18">
        <f t="shared" si="2"/>
        <v>2</v>
      </c>
      <c r="G82">
        <v>1948</v>
      </c>
      <c r="H82" s="2">
        <v>2682</v>
      </c>
      <c r="I82" s="2">
        <v>1787.27</v>
      </c>
      <c r="J82" s="2">
        <f>IFERROR(INDEX(HWI!$F$5:$H$132,MATCH(Data!G82,HWI!$A$5:$A$132,0),MATCH(Data!C82,HWI!$F$5:$H$5,0)),0)</f>
        <v>60.25</v>
      </c>
      <c r="K82" s="25">
        <f t="shared" si="3"/>
        <v>107683.0175</v>
      </c>
    </row>
    <row r="83" spans="1:11" customFormat="1" x14ac:dyDescent="0.25">
      <c r="A83">
        <v>0</v>
      </c>
      <c r="B83" t="s">
        <v>58</v>
      </c>
      <c r="C83" t="s">
        <v>11</v>
      </c>
      <c r="D83" s="1" t="s">
        <v>81</v>
      </c>
      <c r="E83" t="s">
        <v>65</v>
      </c>
      <c r="F83" s="18">
        <f t="shared" si="2"/>
        <v>2</v>
      </c>
      <c r="G83">
        <v>1949</v>
      </c>
      <c r="H83" s="2">
        <v>4605</v>
      </c>
      <c r="I83" s="2">
        <v>3376.5</v>
      </c>
      <c r="J83" s="2">
        <f>IFERROR(INDEX(HWI!$F$5:$H$132,MATCH(Data!G83,HWI!$A$5:$A$132,0),MATCH(Data!C83,HWI!$F$5:$H$5,0)),0)</f>
        <v>56.233333333333334</v>
      </c>
      <c r="K83" s="25">
        <f t="shared" si="3"/>
        <v>189871.85</v>
      </c>
    </row>
    <row r="84" spans="1:11" customFormat="1" x14ac:dyDescent="0.25">
      <c r="A84">
        <v>0</v>
      </c>
      <c r="B84" t="s">
        <v>58</v>
      </c>
      <c r="C84" t="s">
        <v>11</v>
      </c>
      <c r="D84" s="1" t="s">
        <v>81</v>
      </c>
      <c r="E84" t="s">
        <v>65</v>
      </c>
      <c r="F84" s="18">
        <f t="shared" si="2"/>
        <v>2</v>
      </c>
      <c r="G84">
        <v>1950</v>
      </c>
      <c r="H84" s="2">
        <v>19244</v>
      </c>
      <c r="I84" s="2">
        <v>14144.43</v>
      </c>
      <c r="J84" s="2">
        <f>IFERROR(INDEX(HWI!$F$5:$H$132,MATCH(Data!G84,HWI!$A$5:$A$132,0),MATCH(Data!C84,HWI!$F$5:$H$5,0)),0)</f>
        <v>54.41935483870968</v>
      </c>
      <c r="K84" s="25">
        <f t="shared" si="3"/>
        <v>769730.75516129041</v>
      </c>
    </row>
    <row r="85" spans="1:11" customFormat="1" x14ac:dyDescent="0.25">
      <c r="A85">
        <v>0</v>
      </c>
      <c r="B85" t="s">
        <v>58</v>
      </c>
      <c r="C85" t="s">
        <v>11</v>
      </c>
      <c r="D85" s="1" t="s">
        <v>81</v>
      </c>
      <c r="E85" t="s">
        <v>65</v>
      </c>
      <c r="F85" s="18">
        <f t="shared" si="2"/>
        <v>2</v>
      </c>
      <c r="G85">
        <v>1951</v>
      </c>
      <c r="H85" s="2">
        <v>18156</v>
      </c>
      <c r="I85" s="2">
        <v>16410.759999999998</v>
      </c>
      <c r="J85" s="2">
        <f>IFERROR(INDEX(HWI!$F$5:$H$132,MATCH(Data!G85,HWI!$A$5:$A$132,0),MATCH(Data!C85,HWI!$F$5:$H$5,0)),0)</f>
        <v>51.121212121212125</v>
      </c>
      <c r="K85" s="25">
        <f t="shared" si="3"/>
        <v>838937.94303030299</v>
      </c>
    </row>
    <row r="86" spans="1:11" customFormat="1" x14ac:dyDescent="0.25">
      <c r="A86">
        <v>0</v>
      </c>
      <c r="B86" t="s">
        <v>58</v>
      </c>
      <c r="C86" t="s">
        <v>11</v>
      </c>
      <c r="D86" s="1" t="s">
        <v>81</v>
      </c>
      <c r="E86" t="s">
        <v>65</v>
      </c>
      <c r="F86" s="18">
        <f t="shared" si="2"/>
        <v>2</v>
      </c>
      <c r="G86">
        <v>1952</v>
      </c>
      <c r="H86" s="2">
        <v>2766</v>
      </c>
      <c r="I86" s="2">
        <v>3384.51</v>
      </c>
      <c r="J86" s="2">
        <f>IFERROR(INDEX(HWI!$F$5:$H$132,MATCH(Data!G86,HWI!$A$5:$A$132,0),MATCH(Data!C86,HWI!$F$5:$H$5,0)),0)</f>
        <v>48.2</v>
      </c>
      <c r="K86" s="25">
        <f t="shared" si="3"/>
        <v>163133.38200000001</v>
      </c>
    </row>
    <row r="87" spans="1:11" customFormat="1" x14ac:dyDescent="0.25">
      <c r="A87">
        <v>0</v>
      </c>
      <c r="B87" t="s">
        <v>58</v>
      </c>
      <c r="C87" t="s">
        <v>11</v>
      </c>
      <c r="D87" s="1" t="s">
        <v>81</v>
      </c>
      <c r="E87" t="s">
        <v>65</v>
      </c>
      <c r="F87" s="18">
        <f t="shared" si="2"/>
        <v>2</v>
      </c>
      <c r="G87">
        <v>1953</v>
      </c>
      <c r="H87" s="2">
        <v>6788</v>
      </c>
      <c r="I87" s="2">
        <v>7793.67</v>
      </c>
      <c r="J87" s="2">
        <f>IFERROR(INDEX(HWI!$F$5:$H$132,MATCH(Data!G87,HWI!$A$5:$A$132,0),MATCH(Data!C87,HWI!$F$5:$H$5,0)),0)</f>
        <v>44.39473684210526</v>
      </c>
      <c r="K87" s="25">
        <f t="shared" si="3"/>
        <v>345997.92868421052</v>
      </c>
    </row>
    <row r="88" spans="1:11" customFormat="1" x14ac:dyDescent="0.25">
      <c r="A88">
        <v>0</v>
      </c>
      <c r="B88" t="s">
        <v>58</v>
      </c>
      <c r="C88" t="s">
        <v>11</v>
      </c>
      <c r="D88" s="1" t="s">
        <v>81</v>
      </c>
      <c r="E88" t="s">
        <v>65</v>
      </c>
      <c r="F88" s="18">
        <f t="shared" si="2"/>
        <v>2</v>
      </c>
      <c r="G88">
        <v>1954</v>
      </c>
      <c r="H88" s="2">
        <v>14396</v>
      </c>
      <c r="I88" s="2">
        <v>18485.490000000002</v>
      </c>
      <c r="J88" s="2">
        <f>IFERROR(INDEX(HWI!$F$5:$H$132,MATCH(Data!G88,HWI!$A$5:$A$132,0),MATCH(Data!C88,HWI!$F$5:$H$5,0)),0)</f>
        <v>43.256410256410255</v>
      </c>
      <c r="K88" s="25">
        <f t="shared" si="3"/>
        <v>799615.93923076929</v>
      </c>
    </row>
    <row r="89" spans="1:11" customFormat="1" x14ac:dyDescent="0.25">
      <c r="A89">
        <v>0</v>
      </c>
      <c r="B89" t="s">
        <v>58</v>
      </c>
      <c r="C89" t="s">
        <v>11</v>
      </c>
      <c r="D89" s="1" t="s">
        <v>81</v>
      </c>
      <c r="E89" t="s">
        <v>65</v>
      </c>
      <c r="F89" s="18">
        <f t="shared" si="2"/>
        <v>2</v>
      </c>
      <c r="G89">
        <v>1955</v>
      </c>
      <c r="H89" s="2">
        <v>17130</v>
      </c>
      <c r="I89" s="2">
        <v>16965.95</v>
      </c>
      <c r="J89" s="2">
        <f>IFERROR(INDEX(HWI!$F$5:$H$132,MATCH(Data!G89,HWI!$A$5:$A$132,0),MATCH(Data!C89,HWI!$F$5:$H$5,0)),0)</f>
        <v>41.146341463414636</v>
      </c>
      <c r="K89" s="25">
        <f t="shared" si="3"/>
        <v>698086.77195121953</v>
      </c>
    </row>
    <row r="90" spans="1:11" customFormat="1" x14ac:dyDescent="0.25">
      <c r="A90">
        <v>0</v>
      </c>
      <c r="B90" t="s">
        <v>58</v>
      </c>
      <c r="C90" t="s">
        <v>11</v>
      </c>
      <c r="D90" s="1" t="s">
        <v>81</v>
      </c>
      <c r="E90" t="s">
        <v>65</v>
      </c>
      <c r="F90" s="18">
        <f t="shared" si="2"/>
        <v>2</v>
      </c>
      <c r="G90">
        <v>1956</v>
      </c>
      <c r="H90" s="2">
        <v>29366</v>
      </c>
      <c r="I90" s="2">
        <v>37373.71</v>
      </c>
      <c r="J90" s="2">
        <f>IFERROR(INDEX(HWI!$F$5:$H$132,MATCH(Data!G90,HWI!$A$5:$A$132,0),MATCH(Data!C90,HWI!$F$5:$H$5,0)),0)</f>
        <v>38.340909090909093</v>
      </c>
      <c r="K90" s="25">
        <f t="shared" si="3"/>
        <v>1432942.0175000001</v>
      </c>
    </row>
    <row r="91" spans="1:11" customFormat="1" x14ac:dyDescent="0.25">
      <c r="A91">
        <v>0</v>
      </c>
      <c r="B91" t="s">
        <v>58</v>
      </c>
      <c r="C91" t="s">
        <v>11</v>
      </c>
      <c r="D91" s="1" t="s">
        <v>81</v>
      </c>
      <c r="E91" t="s">
        <v>65</v>
      </c>
      <c r="F91" s="18">
        <f t="shared" si="2"/>
        <v>2</v>
      </c>
      <c r="G91">
        <v>1957</v>
      </c>
      <c r="H91" s="2">
        <v>7556</v>
      </c>
      <c r="I91" s="2">
        <v>13467.43</v>
      </c>
      <c r="J91" s="2">
        <f>IFERROR(INDEX(HWI!$F$5:$H$132,MATCH(Data!G91,HWI!$A$5:$A$132,0),MATCH(Data!C91,HWI!$F$5:$H$5,0)),0)</f>
        <v>35.893617021276597</v>
      </c>
      <c r="K91" s="25">
        <f t="shared" si="3"/>
        <v>483394.77468085109</v>
      </c>
    </row>
    <row r="92" spans="1:11" customFormat="1" x14ac:dyDescent="0.25">
      <c r="A92">
        <v>0</v>
      </c>
      <c r="B92" t="s">
        <v>58</v>
      </c>
      <c r="C92" t="s">
        <v>11</v>
      </c>
      <c r="D92" s="1" t="s">
        <v>81</v>
      </c>
      <c r="E92" t="s">
        <v>65</v>
      </c>
      <c r="F92" s="18">
        <f t="shared" si="2"/>
        <v>2</v>
      </c>
      <c r="G92">
        <v>1958</v>
      </c>
      <c r="H92" s="2">
        <v>11026</v>
      </c>
      <c r="I92" s="2">
        <v>17821.5</v>
      </c>
      <c r="J92" s="2">
        <f>IFERROR(INDEX(HWI!$F$5:$H$132,MATCH(Data!G92,HWI!$A$5:$A$132,0),MATCH(Data!C92,HWI!$F$5:$H$5,0)),0)</f>
        <v>34.428571428571431</v>
      </c>
      <c r="K92" s="25">
        <f t="shared" si="3"/>
        <v>613568.7857142858</v>
      </c>
    </row>
    <row r="93" spans="1:11" customFormat="1" x14ac:dyDescent="0.25">
      <c r="A93">
        <v>0</v>
      </c>
      <c r="B93" t="s">
        <v>58</v>
      </c>
      <c r="C93" t="s">
        <v>11</v>
      </c>
      <c r="D93" s="1" t="s">
        <v>81</v>
      </c>
      <c r="E93" t="s">
        <v>65</v>
      </c>
      <c r="F93" s="18">
        <f t="shared" si="2"/>
        <v>2</v>
      </c>
      <c r="G93">
        <v>1959</v>
      </c>
      <c r="H93" s="2">
        <v>56177</v>
      </c>
      <c r="I93" s="2">
        <v>79373.63</v>
      </c>
      <c r="J93" s="2">
        <f>IFERROR(INDEX(HWI!$F$5:$H$132,MATCH(Data!G93,HWI!$A$5:$A$132,0),MATCH(Data!C93,HWI!$F$5:$H$5,0)),0)</f>
        <v>32.442307692307693</v>
      </c>
      <c r="K93" s="25">
        <f t="shared" si="3"/>
        <v>2575063.7271153848</v>
      </c>
    </row>
    <row r="94" spans="1:11" customFormat="1" x14ac:dyDescent="0.25">
      <c r="A94">
        <v>0</v>
      </c>
      <c r="B94" t="s">
        <v>58</v>
      </c>
      <c r="C94" t="s">
        <v>11</v>
      </c>
      <c r="D94" s="1" t="s">
        <v>81</v>
      </c>
      <c r="E94" t="s">
        <v>65</v>
      </c>
      <c r="F94" s="18">
        <f t="shared" si="2"/>
        <v>2</v>
      </c>
      <c r="G94">
        <v>1960</v>
      </c>
      <c r="H94" s="2">
        <v>32012</v>
      </c>
      <c r="I94" s="2">
        <v>49507.31</v>
      </c>
      <c r="J94" s="2">
        <f>IFERROR(INDEX(HWI!$F$5:$H$132,MATCH(Data!G94,HWI!$A$5:$A$132,0),MATCH(Data!C94,HWI!$F$5:$H$5,0)),0)</f>
        <v>31.24074074074074</v>
      </c>
      <c r="K94" s="25">
        <f t="shared" si="3"/>
        <v>1546645.0364814815</v>
      </c>
    </row>
    <row r="95" spans="1:11" customFormat="1" x14ac:dyDescent="0.25">
      <c r="A95">
        <v>0</v>
      </c>
      <c r="B95" t="s">
        <v>58</v>
      </c>
      <c r="C95" t="s">
        <v>11</v>
      </c>
      <c r="D95" s="1" t="s">
        <v>81</v>
      </c>
      <c r="E95" t="s">
        <v>65</v>
      </c>
      <c r="F95" s="18">
        <f t="shared" si="2"/>
        <v>2</v>
      </c>
      <c r="G95">
        <v>1961</v>
      </c>
      <c r="H95" s="2">
        <v>61442</v>
      </c>
      <c r="I95" s="2">
        <v>95743.360000000001</v>
      </c>
      <c r="J95" s="2">
        <f>IFERROR(INDEX(HWI!$F$5:$H$132,MATCH(Data!G95,HWI!$A$5:$A$132,0),MATCH(Data!C95,HWI!$F$5:$H$5,0)),0)</f>
        <v>30.125</v>
      </c>
      <c r="K95" s="25">
        <f t="shared" si="3"/>
        <v>2884268.72</v>
      </c>
    </row>
    <row r="96" spans="1:11" customFormat="1" x14ac:dyDescent="0.25">
      <c r="A96">
        <v>0</v>
      </c>
      <c r="B96" t="s">
        <v>58</v>
      </c>
      <c r="C96" t="s">
        <v>11</v>
      </c>
      <c r="D96" s="1" t="s">
        <v>81</v>
      </c>
      <c r="E96" t="s">
        <v>65</v>
      </c>
      <c r="F96" s="18">
        <f t="shared" si="2"/>
        <v>2</v>
      </c>
      <c r="G96">
        <v>1962</v>
      </c>
      <c r="H96" s="2">
        <v>42787</v>
      </c>
      <c r="I96" s="2">
        <v>71574.73</v>
      </c>
      <c r="J96" s="2">
        <f>IFERROR(INDEX(HWI!$F$5:$H$132,MATCH(Data!G96,HWI!$A$5:$A$132,0),MATCH(Data!C96,HWI!$F$5:$H$5,0)),0)</f>
        <v>29.086206896551722</v>
      </c>
      <c r="K96" s="25">
        <f t="shared" si="3"/>
        <v>2081837.4053448273</v>
      </c>
    </row>
    <row r="97" spans="1:11" customFormat="1" x14ac:dyDescent="0.25">
      <c r="A97">
        <v>0</v>
      </c>
      <c r="B97" t="s">
        <v>58</v>
      </c>
      <c r="C97" t="s">
        <v>11</v>
      </c>
      <c r="D97" s="1" t="s">
        <v>81</v>
      </c>
      <c r="E97" t="s">
        <v>65</v>
      </c>
      <c r="F97" s="18">
        <f t="shared" si="2"/>
        <v>2</v>
      </c>
      <c r="G97">
        <v>1963</v>
      </c>
      <c r="H97" s="2">
        <v>48148</v>
      </c>
      <c r="I97" s="2">
        <v>84309.78</v>
      </c>
      <c r="J97" s="2">
        <f>IFERROR(INDEX(HWI!$F$5:$H$132,MATCH(Data!G97,HWI!$A$5:$A$132,0),MATCH(Data!C97,HWI!$F$5:$H$5,0)),0)</f>
        <v>28.116666666666667</v>
      </c>
      <c r="K97" s="25">
        <f t="shared" si="3"/>
        <v>2370509.9810000001</v>
      </c>
    </row>
    <row r="98" spans="1:11" customFormat="1" x14ac:dyDescent="0.25">
      <c r="A98">
        <v>0</v>
      </c>
      <c r="B98" t="s">
        <v>58</v>
      </c>
      <c r="C98" t="s">
        <v>11</v>
      </c>
      <c r="D98" s="1" t="s">
        <v>81</v>
      </c>
      <c r="E98" t="s">
        <v>65</v>
      </c>
      <c r="F98" s="18">
        <f t="shared" si="2"/>
        <v>2</v>
      </c>
      <c r="G98">
        <v>1964</v>
      </c>
      <c r="H98" s="2">
        <v>72089</v>
      </c>
      <c r="I98" s="2">
        <v>118893.56</v>
      </c>
      <c r="J98" s="2">
        <f>IFERROR(INDEX(HWI!$F$5:$H$132,MATCH(Data!G98,HWI!$A$5:$A$132,0),MATCH(Data!C98,HWI!$F$5:$H$5,0)),0)</f>
        <v>27.655737704918032</v>
      </c>
      <c r="K98" s="25">
        <f t="shared" si="3"/>
        <v>3288089.1101639341</v>
      </c>
    </row>
    <row r="99" spans="1:11" customFormat="1" x14ac:dyDescent="0.25">
      <c r="A99">
        <v>0</v>
      </c>
      <c r="B99" t="s">
        <v>58</v>
      </c>
      <c r="C99" t="s">
        <v>11</v>
      </c>
      <c r="D99" s="1" t="s">
        <v>81</v>
      </c>
      <c r="E99" t="s">
        <v>65</v>
      </c>
      <c r="F99" s="18">
        <f t="shared" si="2"/>
        <v>2</v>
      </c>
      <c r="G99">
        <v>1965</v>
      </c>
      <c r="H99" s="2">
        <v>77945</v>
      </c>
      <c r="I99" s="2">
        <v>123938.7</v>
      </c>
      <c r="J99" s="2">
        <f>IFERROR(INDEX(HWI!$F$5:$H$132,MATCH(Data!G99,HWI!$A$5:$A$132,0),MATCH(Data!C99,HWI!$F$5:$H$5,0)),0)</f>
        <v>26.777777777777779</v>
      </c>
      <c r="K99" s="25">
        <f t="shared" si="3"/>
        <v>3318802.9666666668</v>
      </c>
    </row>
    <row r="100" spans="1:11" customFormat="1" x14ac:dyDescent="0.25">
      <c r="A100">
        <v>0</v>
      </c>
      <c r="B100" t="s">
        <v>58</v>
      </c>
      <c r="C100" t="s">
        <v>11</v>
      </c>
      <c r="D100" s="1" t="s">
        <v>81</v>
      </c>
      <c r="E100" t="s">
        <v>65</v>
      </c>
      <c r="F100" s="18">
        <f t="shared" si="2"/>
        <v>2</v>
      </c>
      <c r="G100">
        <v>1966</v>
      </c>
      <c r="H100" s="2">
        <v>89526</v>
      </c>
      <c r="I100" s="2">
        <v>135071.84</v>
      </c>
      <c r="J100" s="2">
        <f>IFERROR(INDEX(HWI!$F$5:$H$132,MATCH(Data!G100,HWI!$A$5:$A$132,0),MATCH(Data!C100,HWI!$F$5:$H$5,0)),0)</f>
        <v>25.953846153846154</v>
      </c>
      <c r="K100" s="25">
        <f t="shared" si="3"/>
        <v>3505633.7550769229</v>
      </c>
    </row>
    <row r="101" spans="1:11" customFormat="1" x14ac:dyDescent="0.25">
      <c r="A101">
        <v>0</v>
      </c>
      <c r="B101" t="s">
        <v>58</v>
      </c>
      <c r="C101" t="s">
        <v>11</v>
      </c>
      <c r="D101" s="1" t="s">
        <v>81</v>
      </c>
      <c r="E101" t="s">
        <v>65</v>
      </c>
      <c r="F101" s="18">
        <f t="shared" si="2"/>
        <v>2</v>
      </c>
      <c r="G101">
        <v>1967</v>
      </c>
      <c r="H101" s="2">
        <v>54074</v>
      </c>
      <c r="I101" s="2">
        <v>96714.99</v>
      </c>
      <c r="J101" s="2">
        <f>IFERROR(INDEX(HWI!$F$5:$H$132,MATCH(Data!G101,HWI!$A$5:$A$132,0),MATCH(Data!C101,HWI!$F$5:$H$5,0)),0)</f>
        <v>24.808823529411764</v>
      </c>
      <c r="K101" s="25">
        <f t="shared" si="3"/>
        <v>2399385.1195588238</v>
      </c>
    </row>
    <row r="102" spans="1:11" customFormat="1" x14ac:dyDescent="0.25">
      <c r="A102">
        <v>0</v>
      </c>
      <c r="B102" t="s">
        <v>58</v>
      </c>
      <c r="C102" t="s">
        <v>11</v>
      </c>
      <c r="D102" s="1" t="s">
        <v>81</v>
      </c>
      <c r="E102" t="s">
        <v>65</v>
      </c>
      <c r="F102" s="18">
        <f t="shared" si="2"/>
        <v>2</v>
      </c>
      <c r="G102">
        <v>1968</v>
      </c>
      <c r="H102" s="2">
        <v>39606</v>
      </c>
      <c r="I102" s="2">
        <v>83609.149999999994</v>
      </c>
      <c r="J102" s="2">
        <f>IFERROR(INDEX(HWI!$F$5:$H$132,MATCH(Data!G102,HWI!$A$5:$A$132,0),MATCH(Data!C102,HWI!$F$5:$H$5,0)),0)</f>
        <v>24.1</v>
      </c>
      <c r="K102" s="25">
        <f t="shared" si="3"/>
        <v>2014980.5149999999</v>
      </c>
    </row>
    <row r="103" spans="1:11" customFormat="1" x14ac:dyDescent="0.25">
      <c r="A103">
        <v>0</v>
      </c>
      <c r="B103" t="s">
        <v>58</v>
      </c>
      <c r="C103" t="s">
        <v>11</v>
      </c>
      <c r="D103" s="1" t="s">
        <v>81</v>
      </c>
      <c r="E103" t="s">
        <v>65</v>
      </c>
      <c r="F103" s="18">
        <f t="shared" si="2"/>
        <v>2</v>
      </c>
      <c r="G103">
        <v>1969</v>
      </c>
      <c r="H103" s="2">
        <v>41390</v>
      </c>
      <c r="I103" s="2">
        <v>91712.42</v>
      </c>
      <c r="J103" s="2">
        <f>IFERROR(INDEX(HWI!$F$5:$H$132,MATCH(Data!G103,HWI!$A$5:$A$132,0),MATCH(Data!C103,HWI!$F$5:$H$5,0)),0)</f>
        <v>22.19736842105263</v>
      </c>
      <c r="K103" s="25">
        <f t="shared" si="3"/>
        <v>2035774.3755263155</v>
      </c>
    </row>
    <row r="104" spans="1:11" customFormat="1" x14ac:dyDescent="0.25">
      <c r="A104">
        <v>0</v>
      </c>
      <c r="B104" t="s">
        <v>58</v>
      </c>
      <c r="C104" t="s">
        <v>11</v>
      </c>
      <c r="D104" s="1" t="s">
        <v>81</v>
      </c>
      <c r="E104" t="s">
        <v>65</v>
      </c>
      <c r="F104" s="18">
        <f t="shared" si="2"/>
        <v>2</v>
      </c>
      <c r="G104">
        <v>1970</v>
      </c>
      <c r="H104" s="2">
        <v>11682</v>
      </c>
      <c r="I104" s="2">
        <v>45326.49</v>
      </c>
      <c r="J104" s="2">
        <f>IFERROR(INDEX(HWI!$F$5:$H$132,MATCH(Data!G104,HWI!$A$5:$A$132,0),MATCH(Data!C104,HWI!$F$5:$H$5,0)),0)</f>
        <v>20.827160493827162</v>
      </c>
      <c r="K104" s="25">
        <f t="shared" si="3"/>
        <v>944022.08185185189</v>
      </c>
    </row>
    <row r="105" spans="1:11" customFormat="1" x14ac:dyDescent="0.25">
      <c r="A105">
        <v>0</v>
      </c>
      <c r="B105" t="s">
        <v>58</v>
      </c>
      <c r="C105" t="s">
        <v>11</v>
      </c>
      <c r="D105" s="1" t="s">
        <v>81</v>
      </c>
      <c r="E105" t="s">
        <v>65</v>
      </c>
      <c r="F105" s="18">
        <f t="shared" si="2"/>
        <v>2</v>
      </c>
      <c r="G105">
        <v>1971</v>
      </c>
      <c r="H105" s="2">
        <v>8618</v>
      </c>
      <c r="I105" s="2">
        <v>35377.660000000003</v>
      </c>
      <c r="J105" s="2">
        <f>IFERROR(INDEX(HWI!$F$5:$H$132,MATCH(Data!G105,HWI!$A$5:$A$132,0),MATCH(Data!C105,HWI!$F$5:$H$5,0)),0)</f>
        <v>19.170454545454547</v>
      </c>
      <c r="K105" s="25">
        <f t="shared" si="3"/>
        <v>678205.82295454561</v>
      </c>
    </row>
    <row r="106" spans="1:11" customFormat="1" x14ac:dyDescent="0.25">
      <c r="A106">
        <v>0</v>
      </c>
      <c r="B106" t="s">
        <v>58</v>
      </c>
      <c r="C106" t="s">
        <v>11</v>
      </c>
      <c r="D106" s="1" t="s">
        <v>81</v>
      </c>
      <c r="E106" t="s">
        <v>65</v>
      </c>
      <c r="F106" s="18">
        <f t="shared" si="2"/>
        <v>2</v>
      </c>
      <c r="G106">
        <v>1972</v>
      </c>
      <c r="H106" s="2">
        <v>10180</v>
      </c>
      <c r="I106" s="2">
        <v>35927.29</v>
      </c>
      <c r="J106" s="2">
        <f>IFERROR(INDEX(HWI!$F$5:$H$132,MATCH(Data!G106,HWI!$A$5:$A$132,0),MATCH(Data!C106,HWI!$F$5:$H$5,0)),0)</f>
        <v>17.572916666666668</v>
      </c>
      <c r="K106" s="25">
        <f t="shared" si="3"/>
        <v>631347.27322916675</v>
      </c>
    </row>
    <row r="107" spans="1:11" customFormat="1" x14ac:dyDescent="0.25">
      <c r="A107">
        <v>0</v>
      </c>
      <c r="B107" t="s">
        <v>58</v>
      </c>
      <c r="C107" t="s">
        <v>11</v>
      </c>
      <c r="D107" s="1" t="s">
        <v>81</v>
      </c>
      <c r="E107" t="s">
        <v>65</v>
      </c>
      <c r="F107" s="18">
        <f t="shared" si="2"/>
        <v>2</v>
      </c>
      <c r="G107">
        <v>1973</v>
      </c>
      <c r="H107" s="2">
        <v>4631</v>
      </c>
      <c r="I107" s="2">
        <v>26969.69</v>
      </c>
      <c r="J107" s="2">
        <f>IFERROR(INDEX(HWI!$F$5:$H$132,MATCH(Data!G107,HWI!$A$5:$A$132,0),MATCH(Data!C107,HWI!$F$5:$H$5,0)),0)</f>
        <v>16.87</v>
      </c>
      <c r="K107" s="25">
        <f t="shared" si="3"/>
        <v>454978.6703</v>
      </c>
    </row>
    <row r="108" spans="1:11" customFormat="1" x14ac:dyDescent="0.25">
      <c r="A108">
        <v>0</v>
      </c>
      <c r="B108" t="s">
        <v>58</v>
      </c>
      <c r="C108" t="s">
        <v>11</v>
      </c>
      <c r="D108" s="1" t="s">
        <v>81</v>
      </c>
      <c r="E108" t="s">
        <v>65</v>
      </c>
      <c r="F108" s="18">
        <f t="shared" si="2"/>
        <v>2</v>
      </c>
      <c r="G108">
        <v>1974</v>
      </c>
      <c r="H108" s="2">
        <v>2204</v>
      </c>
      <c r="I108" s="2">
        <v>14445.65</v>
      </c>
      <c r="J108" s="2">
        <f>IFERROR(INDEX(HWI!$F$5:$H$132,MATCH(Data!G108,HWI!$A$5:$A$132,0),MATCH(Data!C108,HWI!$F$5:$H$5,0)),0)</f>
        <v>14.543103448275861</v>
      </c>
      <c r="K108" s="25">
        <f t="shared" si="3"/>
        <v>210084.58232758619</v>
      </c>
    </row>
    <row r="109" spans="1:11" customFormat="1" x14ac:dyDescent="0.25">
      <c r="A109">
        <v>0</v>
      </c>
      <c r="B109" t="s">
        <v>58</v>
      </c>
      <c r="C109" t="s">
        <v>11</v>
      </c>
      <c r="D109" s="1" t="s">
        <v>81</v>
      </c>
      <c r="E109" t="s">
        <v>65</v>
      </c>
      <c r="F109" s="18">
        <f t="shared" si="2"/>
        <v>2</v>
      </c>
      <c r="G109">
        <v>1975</v>
      </c>
      <c r="H109" s="2">
        <v>270</v>
      </c>
      <c r="I109" s="2">
        <v>1427.11</v>
      </c>
      <c r="J109" s="2">
        <f>IFERROR(INDEX(HWI!$F$5:$H$132,MATCH(Data!G109,HWI!$A$5:$A$132,0),MATCH(Data!C109,HWI!$F$5:$H$5,0)),0)</f>
        <v>12.976923076923077</v>
      </c>
      <c r="K109" s="25">
        <f t="shared" si="3"/>
        <v>18519.49669230769</v>
      </c>
    </row>
    <row r="110" spans="1:11" customFormat="1" x14ac:dyDescent="0.25">
      <c r="A110">
        <v>0</v>
      </c>
      <c r="B110" t="s">
        <v>58</v>
      </c>
      <c r="C110" t="s">
        <v>11</v>
      </c>
      <c r="D110" s="1" t="s">
        <v>81</v>
      </c>
      <c r="E110" t="s">
        <v>65</v>
      </c>
      <c r="F110" s="18">
        <f t="shared" si="2"/>
        <v>2</v>
      </c>
      <c r="G110">
        <v>1976</v>
      </c>
      <c r="H110" s="2">
        <v>1404</v>
      </c>
      <c r="I110" s="2">
        <v>2644.67</v>
      </c>
      <c r="J110" s="2">
        <f>IFERROR(INDEX(HWI!$F$5:$H$132,MATCH(Data!G110,HWI!$A$5:$A$132,0),MATCH(Data!C110,HWI!$F$5:$H$5,0)),0)</f>
        <v>12.136690647482014</v>
      </c>
      <c r="K110" s="25">
        <f t="shared" si="3"/>
        <v>32097.541654676261</v>
      </c>
    </row>
    <row r="111" spans="1:11" customFormat="1" x14ac:dyDescent="0.25">
      <c r="A111">
        <v>0</v>
      </c>
      <c r="B111" t="s">
        <v>58</v>
      </c>
      <c r="C111" t="s">
        <v>11</v>
      </c>
      <c r="D111" s="1" t="s">
        <v>81</v>
      </c>
      <c r="E111" t="s">
        <v>65</v>
      </c>
      <c r="F111" s="18">
        <f t="shared" si="2"/>
        <v>2</v>
      </c>
      <c r="G111">
        <v>1977</v>
      </c>
      <c r="H111" s="2">
        <v>2571</v>
      </c>
      <c r="I111" s="2">
        <v>20486.21</v>
      </c>
      <c r="J111" s="2">
        <f>IFERROR(INDEX(HWI!$F$5:$H$132,MATCH(Data!G111,HWI!$A$5:$A$132,0),MATCH(Data!C111,HWI!$F$5:$H$5,0)),0)</f>
        <v>11.246666666666666</v>
      </c>
      <c r="K111" s="25">
        <f t="shared" si="3"/>
        <v>230401.5751333333</v>
      </c>
    </row>
    <row r="112" spans="1:11" customFormat="1" x14ac:dyDescent="0.25">
      <c r="A112">
        <v>0</v>
      </c>
      <c r="B112" t="s">
        <v>58</v>
      </c>
      <c r="C112" t="s">
        <v>11</v>
      </c>
      <c r="D112" s="1" t="s">
        <v>81</v>
      </c>
      <c r="E112" t="s">
        <v>65</v>
      </c>
      <c r="F112" s="18">
        <f t="shared" si="2"/>
        <v>2</v>
      </c>
      <c r="G112">
        <v>1978</v>
      </c>
      <c r="H112" s="2">
        <v>126</v>
      </c>
      <c r="I112" s="2">
        <v>1913.14</v>
      </c>
      <c r="J112" s="2">
        <f>IFERROR(INDEX(HWI!$F$5:$H$132,MATCH(Data!G112,HWI!$A$5:$A$132,0),MATCH(Data!C112,HWI!$F$5:$H$5,0)),0)</f>
        <v>10.224242424242425</v>
      </c>
      <c r="K112" s="25">
        <f t="shared" si="3"/>
        <v>19560.407151515152</v>
      </c>
    </row>
    <row r="113" spans="1:11" customFormat="1" x14ac:dyDescent="0.25">
      <c r="A113">
        <v>0</v>
      </c>
      <c r="B113" t="s">
        <v>58</v>
      </c>
      <c r="C113" t="s">
        <v>11</v>
      </c>
      <c r="D113" s="1" t="s">
        <v>81</v>
      </c>
      <c r="E113" t="s">
        <v>65</v>
      </c>
      <c r="F113" s="18">
        <f t="shared" si="2"/>
        <v>2</v>
      </c>
      <c r="G113">
        <v>1979</v>
      </c>
      <c r="H113" s="2">
        <v>272</v>
      </c>
      <c r="I113" s="2">
        <v>3786.17</v>
      </c>
      <c r="J113" s="2">
        <f>IFERROR(INDEX(HWI!$F$5:$H$132,MATCH(Data!G113,HWI!$A$5:$A$132,0),MATCH(Data!C113,HWI!$F$5:$H$5,0)),0)</f>
        <v>9.4245810055865924</v>
      </c>
      <c r="K113" s="25">
        <f t="shared" si="3"/>
        <v>35683.065865921788</v>
      </c>
    </row>
    <row r="114" spans="1:11" customFormat="1" x14ac:dyDescent="0.25">
      <c r="A114">
        <v>0</v>
      </c>
      <c r="B114" t="s">
        <v>58</v>
      </c>
      <c r="C114" t="s">
        <v>11</v>
      </c>
      <c r="D114" s="1" t="s">
        <v>81</v>
      </c>
      <c r="E114" t="s">
        <v>65</v>
      </c>
      <c r="F114" s="18">
        <f t="shared" si="2"/>
        <v>2</v>
      </c>
      <c r="G114">
        <v>1980</v>
      </c>
      <c r="H114" s="2">
        <v>778</v>
      </c>
      <c r="I114" s="2">
        <v>6655.93</v>
      </c>
      <c r="J114" s="2">
        <f>IFERROR(INDEX(HWI!$F$5:$H$132,MATCH(Data!G114,HWI!$A$5:$A$132,0),MATCH(Data!C114,HWI!$F$5:$H$5,0)),0)</f>
        <v>8.7409326424870475</v>
      </c>
      <c r="K114" s="25">
        <f t="shared" si="3"/>
        <v>58179.035803108818</v>
      </c>
    </row>
    <row r="115" spans="1:11" customFormat="1" x14ac:dyDescent="0.25">
      <c r="A115">
        <v>0</v>
      </c>
      <c r="B115" t="s">
        <v>58</v>
      </c>
      <c r="C115" t="s">
        <v>11</v>
      </c>
      <c r="D115" s="1" t="s">
        <v>81</v>
      </c>
      <c r="E115" t="s">
        <v>65</v>
      </c>
      <c r="F115" s="18">
        <f t="shared" si="2"/>
        <v>2</v>
      </c>
      <c r="G115">
        <v>1981</v>
      </c>
      <c r="H115" s="2">
        <v>494</v>
      </c>
      <c r="I115" s="2">
        <v>5465.69</v>
      </c>
      <c r="J115" s="2">
        <f>IFERROR(INDEX(HWI!$F$5:$H$132,MATCH(Data!G115,HWI!$A$5:$A$132,0),MATCH(Data!C115,HWI!$F$5:$H$5,0)),0)</f>
        <v>7.8465116279069766</v>
      </c>
      <c r="K115" s="25">
        <f t="shared" si="3"/>
        <v>42886.600139534879</v>
      </c>
    </row>
    <row r="116" spans="1:11" customFormat="1" x14ac:dyDescent="0.25">
      <c r="A116">
        <v>0</v>
      </c>
      <c r="B116" t="s">
        <v>58</v>
      </c>
      <c r="C116" t="s">
        <v>11</v>
      </c>
      <c r="D116" s="1" t="s">
        <v>81</v>
      </c>
      <c r="E116" t="s">
        <v>65</v>
      </c>
      <c r="F116" s="18">
        <f t="shared" si="2"/>
        <v>2</v>
      </c>
      <c r="G116">
        <v>1982</v>
      </c>
      <c r="H116" s="2">
        <v>144</v>
      </c>
      <c r="I116" s="2">
        <v>1668.71</v>
      </c>
      <c r="J116" s="2">
        <f>IFERROR(INDEX(HWI!$F$5:$H$132,MATCH(Data!G116,HWI!$A$5:$A$132,0),MATCH(Data!C116,HWI!$F$5:$H$5,0)),0)</f>
        <v>7.3991228070175437</v>
      </c>
      <c r="K116" s="25">
        <f t="shared" si="3"/>
        <v>12346.990219298246</v>
      </c>
    </row>
    <row r="117" spans="1:11" customFormat="1" x14ac:dyDescent="0.25">
      <c r="A117">
        <v>0</v>
      </c>
      <c r="B117" t="s">
        <v>58</v>
      </c>
      <c r="C117" t="s">
        <v>11</v>
      </c>
      <c r="D117" s="1" t="s">
        <v>81</v>
      </c>
      <c r="E117" t="s">
        <v>65</v>
      </c>
      <c r="F117" s="18">
        <f t="shared" si="2"/>
        <v>2</v>
      </c>
      <c r="G117">
        <v>1983</v>
      </c>
      <c r="H117" s="2">
        <v>385</v>
      </c>
      <c r="I117" s="2">
        <v>4601.5</v>
      </c>
      <c r="J117" s="2">
        <f>IFERROR(INDEX(HWI!$F$5:$H$132,MATCH(Data!G117,HWI!$A$5:$A$132,0),MATCH(Data!C117,HWI!$F$5:$H$5,0)),0)</f>
        <v>7.2094017094017095</v>
      </c>
      <c r="K117" s="25">
        <f t="shared" si="3"/>
        <v>33174.061965811969</v>
      </c>
    </row>
    <row r="118" spans="1:11" customFormat="1" x14ac:dyDescent="0.25">
      <c r="A118">
        <v>0</v>
      </c>
      <c r="B118" t="s">
        <v>58</v>
      </c>
      <c r="C118" t="s">
        <v>11</v>
      </c>
      <c r="D118" s="1" t="s">
        <v>81</v>
      </c>
      <c r="E118" t="s">
        <v>65</v>
      </c>
      <c r="F118" s="18">
        <f t="shared" si="2"/>
        <v>2</v>
      </c>
      <c r="G118">
        <v>1984</v>
      </c>
      <c r="H118" s="2">
        <v>1576</v>
      </c>
      <c r="I118" s="2">
        <v>15585.6</v>
      </c>
      <c r="J118" s="2">
        <f>IFERROR(INDEX(HWI!$F$5:$H$132,MATCH(Data!G118,HWI!$A$5:$A$132,0),MATCH(Data!C118,HWI!$F$5:$H$5,0)),0)</f>
        <v>7.0291666666666668</v>
      </c>
      <c r="K118" s="25">
        <f t="shared" si="3"/>
        <v>109553.78</v>
      </c>
    </row>
    <row r="119" spans="1:11" customFormat="1" x14ac:dyDescent="0.25">
      <c r="A119">
        <v>0</v>
      </c>
      <c r="B119" t="s">
        <v>58</v>
      </c>
      <c r="C119" t="s">
        <v>11</v>
      </c>
      <c r="D119" s="1" t="s">
        <v>81</v>
      </c>
      <c r="E119" t="s">
        <v>65</v>
      </c>
      <c r="F119" s="18">
        <f t="shared" si="2"/>
        <v>2</v>
      </c>
      <c r="G119">
        <v>1985</v>
      </c>
      <c r="H119" s="2">
        <v>1782</v>
      </c>
      <c r="I119" s="2">
        <v>23856.47</v>
      </c>
      <c r="J119" s="2">
        <f>IFERROR(INDEX(HWI!$F$5:$H$132,MATCH(Data!G119,HWI!$A$5:$A$132,0),MATCH(Data!C119,HWI!$F$5:$H$5,0)),0)</f>
        <v>7.148305084745763</v>
      </c>
      <c r="K119" s="25">
        <f t="shared" si="3"/>
        <v>170533.32580508475</v>
      </c>
    </row>
    <row r="120" spans="1:11" customFormat="1" x14ac:dyDescent="0.25">
      <c r="A120">
        <v>0</v>
      </c>
      <c r="B120" t="s">
        <v>58</v>
      </c>
      <c r="C120" t="s">
        <v>11</v>
      </c>
      <c r="D120" s="1" t="s">
        <v>81</v>
      </c>
      <c r="E120" t="s">
        <v>65</v>
      </c>
      <c r="F120" s="18">
        <f t="shared" si="2"/>
        <v>2</v>
      </c>
      <c r="G120">
        <v>1986</v>
      </c>
      <c r="H120" s="2">
        <v>1224</v>
      </c>
      <c r="I120" s="2">
        <v>14613.44</v>
      </c>
      <c r="J120" s="2">
        <f>IFERROR(INDEX(HWI!$F$5:$H$132,MATCH(Data!G120,HWI!$A$5:$A$132,0),MATCH(Data!C120,HWI!$F$5:$H$5,0)),0)</f>
        <v>7.53125</v>
      </c>
      <c r="K120" s="25">
        <f t="shared" si="3"/>
        <v>110057.47</v>
      </c>
    </row>
    <row r="121" spans="1:11" customFormat="1" x14ac:dyDescent="0.25">
      <c r="A121">
        <v>0</v>
      </c>
      <c r="B121" t="s">
        <v>58</v>
      </c>
      <c r="C121" t="s">
        <v>11</v>
      </c>
      <c r="D121" s="1" t="s">
        <v>81</v>
      </c>
      <c r="E121" t="s">
        <v>65</v>
      </c>
      <c r="F121" s="18">
        <f t="shared" si="2"/>
        <v>2</v>
      </c>
      <c r="G121">
        <v>1987</v>
      </c>
      <c r="H121" s="2">
        <v>834</v>
      </c>
      <c r="I121" s="2">
        <v>17213.98</v>
      </c>
      <c r="J121" s="2">
        <f>IFERROR(INDEX(HWI!$F$5:$H$132,MATCH(Data!G121,HWI!$A$5:$A$132,0),MATCH(Data!C121,HWI!$F$5:$H$5,0)),0)</f>
        <v>7.3668122270742362</v>
      </c>
      <c r="K121" s="25">
        <f t="shared" si="3"/>
        <v>126812.15834061136</v>
      </c>
    </row>
    <row r="122" spans="1:11" customFormat="1" x14ac:dyDescent="0.25">
      <c r="A122">
        <v>0</v>
      </c>
      <c r="B122" t="s">
        <v>58</v>
      </c>
      <c r="C122" t="s">
        <v>11</v>
      </c>
      <c r="D122" s="1" t="s">
        <v>81</v>
      </c>
      <c r="E122" t="s">
        <v>65</v>
      </c>
      <c r="F122" s="18">
        <f t="shared" si="2"/>
        <v>2</v>
      </c>
      <c r="G122">
        <v>1988</v>
      </c>
      <c r="H122" s="2">
        <v>1240</v>
      </c>
      <c r="I122" s="2">
        <v>11986.29</v>
      </c>
      <c r="J122" s="2">
        <f>IFERROR(INDEX(HWI!$F$5:$H$132,MATCH(Data!G122,HWI!$A$5:$A$132,0),MATCH(Data!C122,HWI!$F$5:$H$5,0)),0)</f>
        <v>6.8368794326241131</v>
      </c>
      <c r="K122" s="25">
        <f t="shared" si="3"/>
        <v>81948.819574468085</v>
      </c>
    </row>
    <row r="123" spans="1:11" customFormat="1" x14ac:dyDescent="0.25">
      <c r="A123">
        <v>0</v>
      </c>
      <c r="B123" t="s">
        <v>58</v>
      </c>
      <c r="C123" t="s">
        <v>11</v>
      </c>
      <c r="D123" s="1" t="s">
        <v>81</v>
      </c>
      <c r="E123" t="s">
        <v>65</v>
      </c>
      <c r="F123" s="18">
        <f t="shared" si="2"/>
        <v>2</v>
      </c>
      <c r="G123">
        <v>1989</v>
      </c>
      <c r="H123" s="2">
        <v>7815</v>
      </c>
      <c r="I123" s="2">
        <v>121952.03</v>
      </c>
      <c r="J123" s="2">
        <f>IFERROR(INDEX(HWI!$F$5:$H$132,MATCH(Data!G123,HWI!$A$5:$A$132,0),MATCH(Data!C123,HWI!$F$5:$H$5,0)),0)</f>
        <v>6.5135135135135132</v>
      </c>
      <c r="K123" s="25">
        <f t="shared" si="3"/>
        <v>794336.19540540536</v>
      </c>
    </row>
    <row r="124" spans="1:11" customFormat="1" x14ac:dyDescent="0.25">
      <c r="A124">
        <v>0</v>
      </c>
      <c r="B124" t="s">
        <v>58</v>
      </c>
      <c r="C124" t="s">
        <v>11</v>
      </c>
      <c r="D124" s="1" t="s">
        <v>81</v>
      </c>
      <c r="E124" t="s">
        <v>65</v>
      </c>
      <c r="F124" s="18">
        <f t="shared" si="2"/>
        <v>2</v>
      </c>
      <c r="G124">
        <v>1990</v>
      </c>
      <c r="H124" s="2">
        <v>1210</v>
      </c>
      <c r="I124" s="2">
        <v>17385.490000000002</v>
      </c>
      <c r="J124" s="2">
        <f>IFERROR(INDEX(HWI!$F$5:$H$132,MATCH(Data!G124,HWI!$A$5:$A$132,0),MATCH(Data!C124,HWI!$F$5:$H$5,0)),0)</f>
        <v>6.4083570750237415</v>
      </c>
      <c r="K124" s="25">
        <f t="shared" si="3"/>
        <v>111412.42784425452</v>
      </c>
    </row>
    <row r="125" spans="1:11" customFormat="1" x14ac:dyDescent="0.25">
      <c r="A125">
        <v>0</v>
      </c>
      <c r="B125" t="s">
        <v>58</v>
      </c>
      <c r="C125" t="s">
        <v>11</v>
      </c>
      <c r="D125" s="1" t="s">
        <v>81</v>
      </c>
      <c r="E125" t="s">
        <v>65</v>
      </c>
      <c r="F125" s="18">
        <f t="shared" si="2"/>
        <v>2</v>
      </c>
      <c r="G125">
        <v>1991</v>
      </c>
      <c r="H125" s="2">
        <v>21</v>
      </c>
      <c r="I125" s="2">
        <v>378.09</v>
      </c>
      <c r="J125" s="2">
        <f>IFERROR(INDEX(HWI!$F$5:$H$132,MATCH(Data!G125,HWI!$A$5:$A$132,0),MATCH(Data!C125,HWI!$F$5:$H$5,0)),0)</f>
        <v>6.2889095992544268</v>
      </c>
      <c r="K125" s="25">
        <f t="shared" si="3"/>
        <v>2377.7738303821061</v>
      </c>
    </row>
    <row r="126" spans="1:11" customFormat="1" x14ac:dyDescent="0.25">
      <c r="A126">
        <v>0</v>
      </c>
      <c r="B126" t="s">
        <v>58</v>
      </c>
      <c r="C126" t="s">
        <v>11</v>
      </c>
      <c r="D126" s="1" t="s">
        <v>81</v>
      </c>
      <c r="E126" t="s">
        <v>65</v>
      </c>
      <c r="F126" s="18">
        <f t="shared" si="2"/>
        <v>2</v>
      </c>
      <c r="G126">
        <v>1992</v>
      </c>
      <c r="H126" s="2">
        <v>2285</v>
      </c>
      <c r="I126" s="2">
        <v>30516.63</v>
      </c>
      <c r="J126" s="2">
        <f>IFERROR(INDEX(HWI!$F$5:$H$132,MATCH(Data!G126,HWI!$A$5:$A$132,0),MATCH(Data!C126,HWI!$F$5:$H$5,0)),0)</f>
        <v>6.2079116835326591</v>
      </c>
      <c r="K126" s="25">
        <f t="shared" si="3"/>
        <v>189444.54391904327</v>
      </c>
    </row>
    <row r="127" spans="1:11" customFormat="1" x14ac:dyDescent="0.25">
      <c r="A127">
        <v>0</v>
      </c>
      <c r="B127" t="s">
        <v>58</v>
      </c>
      <c r="C127" t="s">
        <v>11</v>
      </c>
      <c r="D127" s="1" t="s">
        <v>81</v>
      </c>
      <c r="E127" t="s">
        <v>65</v>
      </c>
      <c r="F127" s="18">
        <f t="shared" si="2"/>
        <v>2</v>
      </c>
      <c r="G127">
        <v>1993</v>
      </c>
      <c r="H127" s="2">
        <v>336</v>
      </c>
      <c r="I127" s="2">
        <v>4929.3</v>
      </c>
      <c r="J127" s="2">
        <f>IFERROR(INDEX(HWI!$F$5:$H$132,MATCH(Data!G127,HWI!$A$5:$A$132,0),MATCH(Data!C127,HWI!$F$5:$H$5,0)),0)</f>
        <v>6.0574506283662481</v>
      </c>
      <c r="K127" s="25">
        <f t="shared" si="3"/>
        <v>29858.991382405748</v>
      </c>
    </row>
    <row r="128" spans="1:11" customFormat="1" x14ac:dyDescent="0.25">
      <c r="A128">
        <v>0</v>
      </c>
      <c r="B128" t="s">
        <v>58</v>
      </c>
      <c r="C128" t="s">
        <v>11</v>
      </c>
      <c r="D128" s="1" t="s">
        <v>81</v>
      </c>
      <c r="E128" t="s">
        <v>65</v>
      </c>
      <c r="F128" s="18">
        <f t="shared" si="2"/>
        <v>2</v>
      </c>
      <c r="G128">
        <v>1994</v>
      </c>
      <c r="H128" s="2">
        <v>767</v>
      </c>
      <c r="I128" s="2">
        <v>7150.82</v>
      </c>
      <c r="J128" s="2">
        <f>IFERROR(INDEX(HWI!$F$5:$H$132,MATCH(Data!G128,HWI!$A$5:$A$132,0),MATCH(Data!C128,HWI!$F$5:$H$5,0)),0)</f>
        <v>5.6327212020033386</v>
      </c>
      <c r="K128" s="25">
        <f t="shared" si="3"/>
        <v>40278.57542570951</v>
      </c>
    </row>
    <row r="129" spans="1:11" customFormat="1" x14ac:dyDescent="0.25">
      <c r="A129">
        <v>0</v>
      </c>
      <c r="B129" t="s">
        <v>58</v>
      </c>
      <c r="C129" t="s">
        <v>11</v>
      </c>
      <c r="D129" s="1" t="s">
        <v>81</v>
      </c>
      <c r="E129" t="s">
        <v>65</v>
      </c>
      <c r="F129" s="18">
        <f t="shared" si="2"/>
        <v>2</v>
      </c>
      <c r="G129">
        <v>1995</v>
      </c>
      <c r="H129" s="2">
        <v>481</v>
      </c>
      <c r="I129" s="2">
        <v>9462.84</v>
      </c>
      <c r="J129" s="2">
        <f>IFERROR(INDEX(HWI!$F$5:$H$132,MATCH(Data!G129,HWI!$A$5:$A$132,0),MATCH(Data!C129,HWI!$F$5:$H$5,0)),0)</f>
        <v>5.5311475409836062</v>
      </c>
      <c r="K129" s="25">
        <f t="shared" si="3"/>
        <v>52340.364196721312</v>
      </c>
    </row>
    <row r="130" spans="1:11" customFormat="1" x14ac:dyDescent="0.25">
      <c r="A130">
        <v>0</v>
      </c>
      <c r="B130" t="s">
        <v>58</v>
      </c>
      <c r="C130" t="s">
        <v>11</v>
      </c>
      <c r="D130" s="1" t="s">
        <v>81</v>
      </c>
      <c r="E130" t="s">
        <v>65</v>
      </c>
      <c r="F130" s="18">
        <f t="shared" si="2"/>
        <v>2</v>
      </c>
      <c r="G130">
        <v>1996</v>
      </c>
      <c r="H130" s="2">
        <v>624</v>
      </c>
      <c r="I130" s="2">
        <v>13500.44</v>
      </c>
      <c r="J130" s="2">
        <f>IFERROR(INDEX(HWI!$F$5:$H$132,MATCH(Data!G130,HWI!$A$5:$A$132,0),MATCH(Data!C130,HWI!$F$5:$H$5,0)),0)</f>
        <v>5.5130718954248366</v>
      </c>
      <c r="K130" s="25">
        <f t="shared" si="3"/>
        <v>74428.896339869287</v>
      </c>
    </row>
    <row r="131" spans="1:11" customFormat="1" x14ac:dyDescent="0.25">
      <c r="A131">
        <v>0</v>
      </c>
      <c r="B131" t="s">
        <v>58</v>
      </c>
      <c r="C131" t="s">
        <v>11</v>
      </c>
      <c r="D131" s="1" t="s">
        <v>81</v>
      </c>
      <c r="E131" t="s">
        <v>65</v>
      </c>
      <c r="F131" s="18">
        <f t="shared" ref="F131:F194" si="4">_xlfn.XLOOKUP(E131,$O$2:$O$19,$P$2:$P$19)</f>
        <v>2</v>
      </c>
      <c r="G131">
        <v>1997</v>
      </c>
      <c r="H131" s="2">
        <v>2242</v>
      </c>
      <c r="I131" s="2">
        <v>34675.46</v>
      </c>
      <c r="J131" s="2">
        <f>IFERROR(INDEX(HWI!$F$5:$H$132,MATCH(Data!G131,HWI!$A$5:$A$132,0),MATCH(Data!C131,HWI!$F$5:$H$5,0)),0)</f>
        <v>5.3811802232854866</v>
      </c>
      <c r="K131" s="25">
        <f t="shared" ref="K131:K194" si="5">I131*J131</f>
        <v>186594.89958532696</v>
      </c>
    </row>
    <row r="132" spans="1:11" customFormat="1" x14ac:dyDescent="0.25">
      <c r="A132">
        <v>0</v>
      </c>
      <c r="B132" t="s">
        <v>58</v>
      </c>
      <c r="C132" t="s">
        <v>11</v>
      </c>
      <c r="D132" s="1" t="s">
        <v>81</v>
      </c>
      <c r="E132" t="s">
        <v>65</v>
      </c>
      <c r="F132" s="18">
        <f t="shared" si="4"/>
        <v>2</v>
      </c>
      <c r="G132">
        <v>1998</v>
      </c>
      <c r="H132" s="2">
        <v>170</v>
      </c>
      <c r="I132" s="2">
        <v>24330.77</v>
      </c>
      <c r="J132" s="2">
        <f>IFERROR(INDEX(HWI!$F$5:$H$132,MATCH(Data!G132,HWI!$A$5:$A$132,0),MATCH(Data!C132,HWI!$F$5:$H$5,0)),0)</f>
        <v>5.2718749999999996</v>
      </c>
      <c r="K132" s="25">
        <f t="shared" si="5"/>
        <v>128268.77809374999</v>
      </c>
    </row>
    <row r="133" spans="1:11" customFormat="1" x14ac:dyDescent="0.25">
      <c r="A133">
        <v>0</v>
      </c>
      <c r="B133" t="s">
        <v>58</v>
      </c>
      <c r="C133" t="s">
        <v>11</v>
      </c>
      <c r="D133" s="1" t="s">
        <v>81</v>
      </c>
      <c r="E133" t="s">
        <v>65</v>
      </c>
      <c r="F133" s="18">
        <f t="shared" si="4"/>
        <v>2</v>
      </c>
      <c r="G133">
        <v>1999</v>
      </c>
      <c r="H133" s="2">
        <v>3928</v>
      </c>
      <c r="I133" s="2">
        <v>64144.42</v>
      </c>
      <c r="J133" s="2">
        <f>IFERROR(INDEX(HWI!$F$5:$H$132,MATCH(Data!G133,HWI!$A$5:$A$132,0),MATCH(Data!C133,HWI!$F$5:$H$5,0)),0)</f>
        <v>5.1276595744680851</v>
      </c>
      <c r="K133" s="25">
        <f t="shared" si="5"/>
        <v>328910.74936170212</v>
      </c>
    </row>
    <row r="134" spans="1:11" customFormat="1" x14ac:dyDescent="0.25">
      <c r="A134">
        <v>0</v>
      </c>
      <c r="B134" t="s">
        <v>58</v>
      </c>
      <c r="C134" t="s">
        <v>11</v>
      </c>
      <c r="D134" s="1" t="s">
        <v>81</v>
      </c>
      <c r="E134" t="s">
        <v>65</v>
      </c>
      <c r="F134" s="18">
        <f t="shared" si="4"/>
        <v>2</v>
      </c>
      <c r="G134">
        <v>2000</v>
      </c>
      <c r="H134" s="2">
        <v>3895</v>
      </c>
      <c r="I134" s="2">
        <v>40334.22</v>
      </c>
      <c r="J134" s="2">
        <f>IFERROR(INDEX(HWI!$F$5:$H$132,MATCH(Data!G134,HWI!$A$5:$A$132,0),MATCH(Data!C134,HWI!$F$5:$H$5,0)),0)</f>
        <v>4.8827785817655576</v>
      </c>
      <c r="K134" s="25">
        <f t="shared" si="5"/>
        <v>196943.06552822</v>
      </c>
    </row>
    <row r="135" spans="1:11" customFormat="1" x14ac:dyDescent="0.25">
      <c r="A135">
        <v>0</v>
      </c>
      <c r="B135" t="s">
        <v>58</v>
      </c>
      <c r="C135" t="s">
        <v>11</v>
      </c>
      <c r="D135" s="1" t="s">
        <v>81</v>
      </c>
      <c r="E135" t="s">
        <v>65</v>
      </c>
      <c r="F135" s="18">
        <f t="shared" si="4"/>
        <v>2</v>
      </c>
      <c r="G135">
        <v>2001</v>
      </c>
      <c r="H135" s="2">
        <v>3174</v>
      </c>
      <c r="I135" s="2">
        <v>45167.21</v>
      </c>
      <c r="J135" s="2">
        <f>IFERROR(INDEX(HWI!$F$5:$H$132,MATCH(Data!G135,HWI!$A$5:$A$132,0),MATCH(Data!C135,HWI!$F$5:$H$5,0)),0)</f>
        <v>4.823445318084346</v>
      </c>
      <c r="K135" s="25">
        <f t="shared" si="5"/>
        <v>217861.56760543244</v>
      </c>
    </row>
    <row r="136" spans="1:11" customFormat="1" x14ac:dyDescent="0.25">
      <c r="A136">
        <v>0</v>
      </c>
      <c r="B136" t="s">
        <v>58</v>
      </c>
      <c r="C136" t="s">
        <v>11</v>
      </c>
      <c r="D136" s="1" t="s">
        <v>81</v>
      </c>
      <c r="E136" t="s">
        <v>65</v>
      </c>
      <c r="F136" s="18">
        <f t="shared" si="4"/>
        <v>2</v>
      </c>
      <c r="G136">
        <v>2002</v>
      </c>
      <c r="H136" s="2">
        <v>177</v>
      </c>
      <c r="I136" s="2">
        <v>4270.93</v>
      </c>
      <c r="J136" s="2">
        <f>IFERROR(INDEX(HWI!$F$5:$H$132,MATCH(Data!G136,HWI!$A$5:$A$132,0),MATCH(Data!C136,HWI!$F$5:$H$5,0)),0)</f>
        <v>4.7288016818500349</v>
      </c>
      <c r="K136" s="25">
        <f t="shared" si="5"/>
        <v>20196.380967063771</v>
      </c>
    </row>
    <row r="137" spans="1:11" customFormat="1" x14ac:dyDescent="0.25">
      <c r="A137">
        <v>0</v>
      </c>
      <c r="B137" t="s">
        <v>58</v>
      </c>
      <c r="C137" t="s">
        <v>11</v>
      </c>
      <c r="D137" s="1" t="s">
        <v>81</v>
      </c>
      <c r="E137" t="s">
        <v>65</v>
      </c>
      <c r="F137" s="18">
        <f t="shared" si="4"/>
        <v>2</v>
      </c>
      <c r="G137">
        <v>2003</v>
      </c>
      <c r="H137" s="2">
        <v>959</v>
      </c>
      <c r="I137" s="2">
        <v>24285.58</v>
      </c>
      <c r="J137" s="2">
        <f>IFERROR(INDEX(HWI!$F$5:$H$132,MATCH(Data!G137,HWI!$A$5:$A$132,0),MATCH(Data!C137,HWI!$F$5:$H$5,0)),0)</f>
        <v>4.5656292286874152</v>
      </c>
      <c r="K137" s="25">
        <f t="shared" si="5"/>
        <v>110878.95388362653</v>
      </c>
    </row>
    <row r="138" spans="1:11" customFormat="1" x14ac:dyDescent="0.25">
      <c r="A138">
        <v>0</v>
      </c>
      <c r="B138" t="s">
        <v>58</v>
      </c>
      <c r="C138" t="s">
        <v>11</v>
      </c>
      <c r="D138" s="1" t="s">
        <v>81</v>
      </c>
      <c r="E138" t="s">
        <v>65</v>
      </c>
      <c r="F138" s="18">
        <f t="shared" si="4"/>
        <v>2</v>
      </c>
      <c r="G138">
        <v>2004</v>
      </c>
      <c r="H138" s="2">
        <v>25</v>
      </c>
      <c r="I138" s="2">
        <v>1153.98</v>
      </c>
      <c r="J138" s="2">
        <f>IFERROR(INDEX(HWI!$F$5:$H$132,MATCH(Data!G138,HWI!$A$5:$A$132,0),MATCH(Data!C138,HWI!$F$5:$H$5,0)),0)</f>
        <v>3.7036223929747529</v>
      </c>
      <c r="K138" s="25">
        <f t="shared" si="5"/>
        <v>4273.9061690450053</v>
      </c>
    </row>
    <row r="139" spans="1:11" customFormat="1" x14ac:dyDescent="0.25">
      <c r="A139">
        <v>0</v>
      </c>
      <c r="B139" t="s">
        <v>58</v>
      </c>
      <c r="C139" t="s">
        <v>11</v>
      </c>
      <c r="D139" s="1" t="s">
        <v>81</v>
      </c>
      <c r="E139" t="s">
        <v>65</v>
      </c>
      <c r="F139" s="18">
        <f t="shared" si="4"/>
        <v>2</v>
      </c>
      <c r="G139">
        <v>2005</v>
      </c>
      <c r="H139" s="2">
        <v>14</v>
      </c>
      <c r="I139" s="2">
        <v>1340.26</v>
      </c>
      <c r="J139" s="2">
        <f>IFERROR(INDEX(HWI!$F$5:$H$132,MATCH(Data!G139,HWI!$A$5:$A$132,0),MATCH(Data!C139,HWI!$F$5:$H$5,0)),0)</f>
        <v>3.0341726618705036</v>
      </c>
      <c r="K139" s="25">
        <f t="shared" si="5"/>
        <v>4066.5802517985612</v>
      </c>
    </row>
    <row r="140" spans="1:11" customFormat="1" x14ac:dyDescent="0.25">
      <c r="A140">
        <v>0</v>
      </c>
      <c r="B140" t="s">
        <v>58</v>
      </c>
      <c r="C140" t="s">
        <v>11</v>
      </c>
      <c r="D140" s="1" t="s">
        <v>81</v>
      </c>
      <c r="E140" t="s">
        <v>65</v>
      </c>
      <c r="F140" s="18">
        <f t="shared" si="4"/>
        <v>2</v>
      </c>
      <c r="G140">
        <v>2006</v>
      </c>
      <c r="H140" s="2">
        <v>176</v>
      </c>
      <c r="I140" s="2">
        <v>13739.84</v>
      </c>
      <c r="J140" s="2">
        <f>IFERROR(INDEX(HWI!$F$5:$H$132,MATCH(Data!G140,HWI!$A$5:$A$132,0),MATCH(Data!C140,HWI!$F$5:$H$5,0)),0)</f>
        <v>2.9023655913978494</v>
      </c>
      <c r="K140" s="25">
        <f t="shared" si="5"/>
        <v>39878.038847311829</v>
      </c>
    </row>
    <row r="141" spans="1:11" customFormat="1" x14ac:dyDescent="0.25">
      <c r="A141">
        <v>0</v>
      </c>
      <c r="B141" t="s">
        <v>58</v>
      </c>
      <c r="C141" t="s">
        <v>11</v>
      </c>
      <c r="D141" s="1" t="s">
        <v>81</v>
      </c>
      <c r="E141" t="s">
        <v>65</v>
      </c>
      <c r="F141" s="18">
        <f t="shared" si="4"/>
        <v>2</v>
      </c>
      <c r="G141">
        <v>2007</v>
      </c>
      <c r="H141" s="2">
        <v>964</v>
      </c>
      <c r="I141" s="2">
        <v>12144.55</v>
      </c>
      <c r="J141" s="2">
        <f>IFERROR(INDEX(HWI!$F$5:$H$132,MATCH(Data!G141,HWI!$A$5:$A$132,0),MATCH(Data!C141,HWI!$F$5:$H$5,0)),0)</f>
        <v>2.9992547239836864</v>
      </c>
      <c r="K141" s="25">
        <f t="shared" si="5"/>
        <v>36424.598958156079</v>
      </c>
    </row>
    <row r="142" spans="1:11" customFormat="1" x14ac:dyDescent="0.25">
      <c r="A142">
        <v>0</v>
      </c>
      <c r="B142" t="s">
        <v>58</v>
      </c>
      <c r="C142" t="s">
        <v>11</v>
      </c>
      <c r="D142" s="1" t="s">
        <v>81</v>
      </c>
      <c r="E142" t="s">
        <v>65</v>
      </c>
      <c r="F142" s="18">
        <f t="shared" si="4"/>
        <v>2</v>
      </c>
      <c r="G142">
        <v>2008</v>
      </c>
      <c r="H142" s="2">
        <v>94</v>
      </c>
      <c r="I142" s="2">
        <v>2379.58</v>
      </c>
      <c r="J142" s="2">
        <f>IFERROR(INDEX(HWI!$F$5:$H$132,MATCH(Data!G142,HWI!$A$5:$A$132,0),MATCH(Data!C142,HWI!$F$5:$H$5,0)),0)</f>
        <v>2.6369675654552558</v>
      </c>
      <c r="K142" s="25">
        <f t="shared" si="5"/>
        <v>6274.8752794060174</v>
      </c>
    </row>
    <row r="143" spans="1:11" customFormat="1" x14ac:dyDescent="0.25">
      <c r="A143">
        <v>0</v>
      </c>
      <c r="B143" t="s">
        <v>58</v>
      </c>
      <c r="C143" t="s">
        <v>11</v>
      </c>
      <c r="D143" s="1" t="s">
        <v>81</v>
      </c>
      <c r="E143" t="s">
        <v>65</v>
      </c>
      <c r="F143" s="18">
        <f t="shared" si="4"/>
        <v>2</v>
      </c>
      <c r="G143">
        <v>2009</v>
      </c>
      <c r="H143" s="2">
        <v>275</v>
      </c>
      <c r="I143" s="2">
        <v>26133.25</v>
      </c>
      <c r="J143" s="2">
        <f>IFERROR(INDEX(HWI!$F$5:$H$132,MATCH(Data!G143,HWI!$A$5:$A$132,0),MATCH(Data!C143,HWI!$F$5:$H$5,0)),0)</f>
        <v>2.7187751813053991</v>
      </c>
      <c r="K143" s="25">
        <f t="shared" si="5"/>
        <v>71050.431506849316</v>
      </c>
    </row>
    <row r="144" spans="1:11" customFormat="1" x14ac:dyDescent="0.25">
      <c r="A144">
        <v>0</v>
      </c>
      <c r="B144" t="s">
        <v>58</v>
      </c>
      <c r="C144" t="s">
        <v>11</v>
      </c>
      <c r="D144" s="1" t="s">
        <v>81</v>
      </c>
      <c r="E144" t="s">
        <v>65</v>
      </c>
      <c r="F144" s="18">
        <f t="shared" si="4"/>
        <v>2</v>
      </c>
      <c r="G144">
        <v>2010</v>
      </c>
      <c r="H144" s="2">
        <v>17</v>
      </c>
      <c r="I144" s="2">
        <v>2479.5100000000002</v>
      </c>
      <c r="J144" s="2">
        <f>IFERROR(INDEX(HWI!$F$5:$H$132,MATCH(Data!G144,HWI!$A$5:$A$132,0),MATCH(Data!C144,HWI!$F$5:$H$5,0)),0)</f>
        <v>2.6205825242718448</v>
      </c>
      <c r="K144" s="25">
        <f t="shared" si="5"/>
        <v>6497.7605747572825</v>
      </c>
    </row>
    <row r="145" spans="1:11" customFormat="1" x14ac:dyDescent="0.25">
      <c r="A145">
        <v>0</v>
      </c>
      <c r="B145" t="s">
        <v>58</v>
      </c>
      <c r="C145" t="s">
        <v>11</v>
      </c>
      <c r="D145" s="1" t="s">
        <v>81</v>
      </c>
      <c r="E145" t="s">
        <v>65</v>
      </c>
      <c r="F145" s="18">
        <f t="shared" si="4"/>
        <v>2</v>
      </c>
      <c r="G145">
        <v>2011</v>
      </c>
      <c r="H145" s="2">
        <v>161</v>
      </c>
      <c r="I145" s="2">
        <v>16259.3</v>
      </c>
      <c r="J145" s="2">
        <f>IFERROR(INDEX(HWI!$F$5:$H$132,MATCH(Data!G145,HWI!$A$5:$A$132,0),MATCH(Data!C145,HWI!$F$5:$H$5,0)),0)</f>
        <v>2.3536798046738752</v>
      </c>
      <c r="K145" s="25">
        <f t="shared" si="5"/>
        <v>38269.186048133939</v>
      </c>
    </row>
    <row r="146" spans="1:11" customFormat="1" x14ac:dyDescent="0.25">
      <c r="A146">
        <v>0</v>
      </c>
      <c r="B146" t="s">
        <v>58</v>
      </c>
      <c r="C146" t="s">
        <v>11</v>
      </c>
      <c r="D146" s="1" t="s">
        <v>81</v>
      </c>
      <c r="E146" t="s">
        <v>65</v>
      </c>
      <c r="F146" s="18">
        <f t="shared" si="4"/>
        <v>2</v>
      </c>
      <c r="G146">
        <v>2012</v>
      </c>
      <c r="H146" s="2">
        <v>141</v>
      </c>
      <c r="I146" s="2">
        <v>7896.45</v>
      </c>
      <c r="J146" s="2">
        <f>IFERROR(INDEX(HWI!$F$5:$H$132,MATCH(Data!G146,HWI!$A$5:$A$132,0),MATCH(Data!C146,HWI!$F$5:$H$5,0)),0)</f>
        <v>2.1429025087329312</v>
      </c>
      <c r="K146" s="25">
        <f t="shared" si="5"/>
        <v>16921.322515084154</v>
      </c>
    </row>
    <row r="147" spans="1:11" customFormat="1" x14ac:dyDescent="0.25">
      <c r="A147">
        <v>0</v>
      </c>
      <c r="B147" t="s">
        <v>58</v>
      </c>
      <c r="C147" t="s">
        <v>11</v>
      </c>
      <c r="D147" s="1" t="s">
        <v>81</v>
      </c>
      <c r="E147" t="s">
        <v>65</v>
      </c>
      <c r="F147" s="18">
        <f t="shared" si="4"/>
        <v>2</v>
      </c>
      <c r="G147">
        <v>2013</v>
      </c>
      <c r="H147" s="2">
        <v>209</v>
      </c>
      <c r="I147" s="2">
        <v>26550.639999999999</v>
      </c>
      <c r="J147" s="2">
        <f>IFERROR(INDEX(HWI!$F$5:$H$132,MATCH(Data!G147,HWI!$A$5:$A$132,0),MATCH(Data!C147,HWI!$F$5:$H$5,0)),0)</f>
        <v>2.1859410430839001</v>
      </c>
      <c r="K147" s="25">
        <f t="shared" si="5"/>
        <v>58038.133696145123</v>
      </c>
    </row>
    <row r="148" spans="1:11" customFormat="1" x14ac:dyDescent="0.25">
      <c r="A148">
        <v>0</v>
      </c>
      <c r="B148" t="s">
        <v>58</v>
      </c>
      <c r="C148" t="s">
        <v>11</v>
      </c>
      <c r="D148" s="1" t="s">
        <v>81</v>
      </c>
      <c r="E148" t="s">
        <v>65</v>
      </c>
      <c r="F148" s="18">
        <f t="shared" si="4"/>
        <v>2</v>
      </c>
      <c r="G148">
        <v>2014</v>
      </c>
      <c r="H148" s="2">
        <v>492</v>
      </c>
      <c r="I148" s="2">
        <v>65327.3</v>
      </c>
      <c r="J148" s="2">
        <f>IFERROR(INDEX(HWI!$F$5:$H$132,MATCH(Data!G148,HWI!$A$5:$A$132,0),MATCH(Data!C148,HWI!$F$5:$H$5,0)),0)</f>
        <v>2.1958997722095672</v>
      </c>
      <c r="K148" s="25">
        <f t="shared" si="5"/>
        <v>143452.20318906606</v>
      </c>
    </row>
    <row r="149" spans="1:11" customFormat="1" x14ac:dyDescent="0.25">
      <c r="A149">
        <v>0</v>
      </c>
      <c r="B149" t="s">
        <v>58</v>
      </c>
      <c r="C149" t="s">
        <v>11</v>
      </c>
      <c r="D149" s="1" t="s">
        <v>81</v>
      </c>
      <c r="E149" t="s">
        <v>65</v>
      </c>
      <c r="F149" s="18">
        <f t="shared" si="4"/>
        <v>2</v>
      </c>
      <c r="G149">
        <v>2015</v>
      </c>
      <c r="H149" s="2">
        <v>248</v>
      </c>
      <c r="I149" s="2">
        <v>37878.51</v>
      </c>
      <c r="J149" s="2">
        <f>IFERROR(INDEX(HWI!$F$5:$H$132,MATCH(Data!G149,HWI!$A$5:$A$132,0),MATCH(Data!C149,HWI!$F$5:$H$5,0)),0)</f>
        <v>2.2828146143437076</v>
      </c>
      <c r="K149" s="25">
        <f t="shared" si="5"/>
        <v>86469.616197564275</v>
      </c>
    </row>
    <row r="150" spans="1:11" customFormat="1" x14ac:dyDescent="0.25">
      <c r="A150">
        <v>0</v>
      </c>
      <c r="B150" t="s">
        <v>58</v>
      </c>
      <c r="C150" t="s">
        <v>11</v>
      </c>
      <c r="D150" s="1" t="s">
        <v>81</v>
      </c>
      <c r="E150" t="s">
        <v>65</v>
      </c>
      <c r="F150" s="18">
        <f t="shared" si="4"/>
        <v>2</v>
      </c>
      <c r="G150">
        <v>2016</v>
      </c>
      <c r="H150" s="2">
        <v>81</v>
      </c>
      <c r="I150" s="2">
        <v>21065.200000000001</v>
      </c>
      <c r="J150" s="2">
        <f>IFERROR(INDEX(HWI!$F$5:$H$132,MATCH(Data!G150,HWI!$A$5:$A$132,0),MATCH(Data!C150,HWI!$F$5:$H$5,0)),0)</f>
        <v>2.3301104972375692</v>
      </c>
      <c r="K150" s="25">
        <f t="shared" si="5"/>
        <v>49084.243646408846</v>
      </c>
    </row>
    <row r="151" spans="1:11" customFormat="1" x14ac:dyDescent="0.25">
      <c r="A151">
        <v>0</v>
      </c>
      <c r="B151" t="s">
        <v>58</v>
      </c>
      <c r="C151" t="s">
        <v>11</v>
      </c>
      <c r="D151" s="1" t="s">
        <v>81</v>
      </c>
      <c r="E151" t="s">
        <v>65</v>
      </c>
      <c r="F151" s="18">
        <f t="shared" si="4"/>
        <v>2</v>
      </c>
      <c r="G151">
        <v>2017</v>
      </c>
      <c r="H151" s="2">
        <v>401</v>
      </c>
      <c r="I151" s="2">
        <v>27886.05</v>
      </c>
      <c r="J151" s="2">
        <f>IFERROR(INDEX(HWI!$F$5:$H$132,MATCH(Data!G151,HWI!$A$5:$A$132,0),MATCH(Data!C151,HWI!$F$5:$H$5,0)),0)</f>
        <v>2.1795865633074936</v>
      </c>
      <c r="K151" s="25">
        <f t="shared" si="5"/>
        <v>60780.059883720933</v>
      </c>
    </row>
    <row r="152" spans="1:11" customFormat="1" x14ac:dyDescent="0.25">
      <c r="A152">
        <v>0</v>
      </c>
      <c r="B152" t="s">
        <v>58</v>
      </c>
      <c r="C152" t="s">
        <v>11</v>
      </c>
      <c r="D152" s="1" t="s">
        <v>81</v>
      </c>
      <c r="E152" t="s">
        <v>65</v>
      </c>
      <c r="F152" s="18">
        <f t="shared" si="4"/>
        <v>2</v>
      </c>
      <c r="G152">
        <v>2018</v>
      </c>
      <c r="H152" s="2">
        <v>28</v>
      </c>
      <c r="I152" s="2">
        <v>20565.68</v>
      </c>
      <c r="J152" s="2">
        <f>IFERROR(INDEX(HWI!$F$5:$H$132,MATCH(Data!G152,HWI!$A$5:$A$132,0),MATCH(Data!C152,HWI!$F$5:$H$5,0)),0)</f>
        <v>2.0233883058470763</v>
      </c>
      <c r="K152" s="25">
        <f t="shared" si="5"/>
        <v>41612.356413793103</v>
      </c>
    </row>
    <row r="153" spans="1:11" customFormat="1" x14ac:dyDescent="0.25">
      <c r="A153">
        <v>0</v>
      </c>
      <c r="B153" t="s">
        <v>58</v>
      </c>
      <c r="C153" t="s">
        <v>11</v>
      </c>
      <c r="D153" s="1" t="s">
        <v>81</v>
      </c>
      <c r="E153" t="s">
        <v>65</v>
      </c>
      <c r="F153" s="18">
        <f t="shared" si="4"/>
        <v>2</v>
      </c>
      <c r="G153">
        <v>2019</v>
      </c>
      <c r="H153" s="2">
        <v>638</v>
      </c>
      <c r="I153" s="2">
        <v>113489.45</v>
      </c>
      <c r="J153" s="2">
        <f>IFERROR(INDEX(HWI!$F$5:$H$132,MATCH(Data!G153,HWI!$A$5:$A$132,0),MATCH(Data!C153,HWI!$F$5:$H$5,0)),0)</f>
        <v>1.8992400788066424</v>
      </c>
      <c r="K153" s="25">
        <f t="shared" si="5"/>
        <v>215543.7119617225</v>
      </c>
    </row>
    <row r="154" spans="1:11" customFormat="1" x14ac:dyDescent="0.25">
      <c r="A154">
        <v>0</v>
      </c>
      <c r="B154" t="s">
        <v>58</v>
      </c>
      <c r="C154" t="s">
        <v>11</v>
      </c>
      <c r="D154" s="1" t="s">
        <v>81</v>
      </c>
      <c r="E154" t="s">
        <v>65</v>
      </c>
      <c r="F154" s="18">
        <f t="shared" si="4"/>
        <v>2</v>
      </c>
      <c r="G154">
        <v>2020</v>
      </c>
      <c r="H154" s="2">
        <v>100</v>
      </c>
      <c r="I154" s="2">
        <v>112955.77</v>
      </c>
      <c r="J154" s="2">
        <f>IFERROR(INDEX(HWI!$F$5:$H$132,MATCH(Data!G154,HWI!$A$5:$A$132,0),MATCH(Data!C154,HWI!$F$5:$H$5,0)),0)</f>
        <v>1.7600417318727177</v>
      </c>
      <c r="K154" s="25">
        <f t="shared" si="5"/>
        <v>198806.86905581638</v>
      </c>
    </row>
    <row r="155" spans="1:11" customFormat="1" x14ac:dyDescent="0.25">
      <c r="A155">
        <v>0</v>
      </c>
      <c r="B155" t="s">
        <v>58</v>
      </c>
      <c r="C155" t="s">
        <v>11</v>
      </c>
      <c r="D155" s="1" t="s">
        <v>81</v>
      </c>
      <c r="E155" t="s">
        <v>65</v>
      </c>
      <c r="F155" s="18">
        <f t="shared" si="4"/>
        <v>2</v>
      </c>
      <c r="G155">
        <v>2021</v>
      </c>
      <c r="H155" s="2">
        <v>442</v>
      </c>
      <c r="I155" s="2">
        <v>69192.42</v>
      </c>
      <c r="J155" s="2">
        <f>IFERROR(INDEX(HWI!$F$5:$H$132,MATCH(Data!G155,HWI!$A$5:$A$132,0),MATCH(Data!C155,HWI!$F$5:$H$5,0)),0)</f>
        <v>1.486998677831644</v>
      </c>
      <c r="K155" s="25">
        <f t="shared" si="5"/>
        <v>102889.0370559718</v>
      </c>
    </row>
    <row r="156" spans="1:11" customFormat="1" x14ac:dyDescent="0.25">
      <c r="A156">
        <v>0</v>
      </c>
      <c r="B156" t="s">
        <v>58</v>
      </c>
      <c r="C156" t="s">
        <v>11</v>
      </c>
      <c r="D156" s="1" t="s">
        <v>81</v>
      </c>
      <c r="E156" t="s">
        <v>65</v>
      </c>
      <c r="F156" s="18">
        <f t="shared" si="4"/>
        <v>2</v>
      </c>
      <c r="G156">
        <v>2022</v>
      </c>
      <c r="H156" s="2">
        <v>14</v>
      </c>
      <c r="I156" s="2">
        <v>11744.26</v>
      </c>
      <c r="J156" s="2">
        <f>IFERROR(INDEX(HWI!$F$5:$H$132,MATCH(Data!G156,HWI!$A$5:$A$132,0),MATCH(Data!C156,HWI!$F$5:$H$5,0)),0)</f>
        <v>1.2561429635145198</v>
      </c>
      <c r="K156" s="25">
        <f t="shared" si="5"/>
        <v>14752.469560685035</v>
      </c>
    </row>
    <row r="157" spans="1:11" customFormat="1" x14ac:dyDescent="0.25">
      <c r="A157">
        <v>0</v>
      </c>
      <c r="B157" t="s">
        <v>58</v>
      </c>
      <c r="C157" t="s">
        <v>11</v>
      </c>
      <c r="D157" s="1" t="s">
        <v>81</v>
      </c>
      <c r="E157" t="s">
        <v>65</v>
      </c>
      <c r="F157" s="18">
        <f t="shared" si="4"/>
        <v>2</v>
      </c>
      <c r="G157">
        <v>2023</v>
      </c>
      <c r="H157" s="2">
        <v>46</v>
      </c>
      <c r="I157" s="2">
        <v>45018.879999999997</v>
      </c>
      <c r="J157" s="2">
        <f>IFERROR(INDEX(HWI!$F$5:$H$132,MATCH(Data!G157,HWI!$A$5:$A$132,0),MATCH(Data!C157,HWI!$F$5:$H$5,0)),0)</f>
        <v>1.0423231387086809</v>
      </c>
      <c r="K157" s="25">
        <f t="shared" si="5"/>
        <v>46924.220302749454</v>
      </c>
    </row>
    <row r="158" spans="1:11" customFormat="1" x14ac:dyDescent="0.25">
      <c r="A158">
        <v>0</v>
      </c>
      <c r="B158" t="s">
        <v>58</v>
      </c>
      <c r="C158" t="s">
        <v>11</v>
      </c>
      <c r="D158" s="1" t="s">
        <v>81</v>
      </c>
      <c r="E158" t="s">
        <v>65</v>
      </c>
      <c r="F158" s="18">
        <f t="shared" si="4"/>
        <v>2</v>
      </c>
      <c r="G158">
        <v>2024</v>
      </c>
      <c r="H158" s="2">
        <v>38</v>
      </c>
      <c r="I158" s="2">
        <v>59942.53</v>
      </c>
      <c r="J158" s="2">
        <f>IFERROR(INDEX(HWI!$F$5:$H$132,MATCH(Data!G158,HWI!$A$5:$A$132,0),MATCH(Data!C158,HWI!$F$5:$H$5,0)),0)</f>
        <v>1.0333843797856048</v>
      </c>
      <c r="K158" s="25">
        <f t="shared" si="5"/>
        <v>61943.674186830009</v>
      </c>
    </row>
    <row r="159" spans="1:11" customFormat="1" x14ac:dyDescent="0.25">
      <c r="A159">
        <v>0</v>
      </c>
      <c r="B159" t="s">
        <v>58</v>
      </c>
      <c r="C159" t="s">
        <v>11</v>
      </c>
      <c r="D159" s="1" t="s">
        <v>81</v>
      </c>
      <c r="E159" t="s">
        <v>65</v>
      </c>
      <c r="F159" s="18">
        <f t="shared" si="4"/>
        <v>2</v>
      </c>
      <c r="G159">
        <v>2025</v>
      </c>
      <c r="H159" s="2">
        <v>3</v>
      </c>
      <c r="I159" s="2">
        <v>4239.6400000000003</v>
      </c>
      <c r="J159" s="2">
        <f>IFERROR(INDEX(HWI!$F$5:$H$132,MATCH(Data!G159,HWI!$A$5:$A$132,0),MATCH(Data!C159,HWI!$F$5:$H$5,0)),0)</f>
        <v>1</v>
      </c>
      <c r="K159" s="25">
        <f t="shared" si="5"/>
        <v>4239.6400000000003</v>
      </c>
    </row>
    <row r="160" spans="1:11" customFormat="1" x14ac:dyDescent="0.25">
      <c r="A160">
        <v>0</v>
      </c>
      <c r="B160" t="s">
        <v>58</v>
      </c>
      <c r="C160" t="s">
        <v>11</v>
      </c>
      <c r="D160" s="1" t="s">
        <v>82</v>
      </c>
      <c r="E160" t="s">
        <v>66</v>
      </c>
      <c r="F160" s="18">
        <f t="shared" si="4"/>
        <v>3</v>
      </c>
      <c r="G160">
        <v>1915</v>
      </c>
      <c r="H160" s="2">
        <v>958</v>
      </c>
      <c r="I160" s="2">
        <v>273.86</v>
      </c>
      <c r="J160" s="2">
        <f>IFERROR(INDEX(HWI!$F$5:$H$132,MATCH(Data!G160,HWI!$A$5:$A$132,0),MATCH(Data!C160,HWI!$F$5:$H$5,0)),0)</f>
        <v>210.875</v>
      </c>
      <c r="K160" s="25">
        <f t="shared" si="5"/>
        <v>57750.227500000001</v>
      </c>
    </row>
    <row r="161" spans="1:11" customFormat="1" x14ac:dyDescent="0.25">
      <c r="A161">
        <v>0</v>
      </c>
      <c r="B161" t="s">
        <v>58</v>
      </c>
      <c r="C161" t="s">
        <v>11</v>
      </c>
      <c r="D161" s="1" t="s">
        <v>82</v>
      </c>
      <c r="E161" t="s">
        <v>66</v>
      </c>
      <c r="F161" s="18">
        <f t="shared" si="4"/>
        <v>3</v>
      </c>
      <c r="G161">
        <v>1925</v>
      </c>
      <c r="H161" s="2">
        <v>67</v>
      </c>
      <c r="I161" s="2">
        <v>22.62</v>
      </c>
      <c r="J161" s="2">
        <f>IFERROR(INDEX(HWI!$F$5:$H$132,MATCH(Data!G161,HWI!$A$5:$A$132,0),MATCH(Data!C161,HWI!$F$5:$H$5,0)),0)</f>
        <v>112.46666666666667</v>
      </c>
      <c r="K161" s="25">
        <f t="shared" si="5"/>
        <v>2543.9960000000001</v>
      </c>
    </row>
    <row r="162" spans="1:11" customFormat="1" x14ac:dyDescent="0.25">
      <c r="A162">
        <v>0</v>
      </c>
      <c r="B162" t="s">
        <v>58</v>
      </c>
      <c r="C162" t="s">
        <v>11</v>
      </c>
      <c r="D162" s="1" t="s">
        <v>82</v>
      </c>
      <c r="E162" t="s">
        <v>66</v>
      </c>
      <c r="F162" s="18">
        <f t="shared" si="4"/>
        <v>3</v>
      </c>
      <c r="G162">
        <v>1927</v>
      </c>
      <c r="H162" s="2">
        <v>330</v>
      </c>
      <c r="I162" s="2">
        <v>143.71</v>
      </c>
      <c r="J162" s="2">
        <f>IFERROR(INDEX(HWI!$F$5:$H$132,MATCH(Data!G162,HWI!$A$5:$A$132,0),MATCH(Data!C162,HWI!$F$5:$H$5,0)),0)</f>
        <v>112.46666666666667</v>
      </c>
      <c r="K162" s="25">
        <f t="shared" si="5"/>
        <v>16162.584666666668</v>
      </c>
    </row>
    <row r="163" spans="1:11" customFormat="1" x14ac:dyDescent="0.25">
      <c r="A163">
        <v>0</v>
      </c>
      <c r="B163" t="s">
        <v>58</v>
      </c>
      <c r="C163" t="s">
        <v>11</v>
      </c>
      <c r="D163" s="1" t="s">
        <v>82</v>
      </c>
      <c r="E163" t="s">
        <v>66</v>
      </c>
      <c r="F163" s="18">
        <f t="shared" si="4"/>
        <v>3</v>
      </c>
      <c r="G163">
        <v>1928</v>
      </c>
      <c r="H163" s="2">
        <v>5163</v>
      </c>
      <c r="I163" s="2">
        <v>2523.58</v>
      </c>
      <c r="J163" s="2">
        <f>IFERROR(INDEX(HWI!$F$5:$H$132,MATCH(Data!G163,HWI!$A$5:$A$132,0),MATCH(Data!C163,HWI!$F$5:$H$5,0)),0)</f>
        <v>120.5</v>
      </c>
      <c r="K163" s="25">
        <f t="shared" si="5"/>
        <v>304091.39</v>
      </c>
    </row>
    <row r="164" spans="1:11" customFormat="1" x14ac:dyDescent="0.25">
      <c r="A164">
        <v>0</v>
      </c>
      <c r="B164" t="s">
        <v>58</v>
      </c>
      <c r="C164" t="s">
        <v>11</v>
      </c>
      <c r="D164" s="1" t="s">
        <v>82</v>
      </c>
      <c r="E164" t="s">
        <v>66</v>
      </c>
      <c r="F164" s="18">
        <f t="shared" si="4"/>
        <v>3</v>
      </c>
      <c r="G164">
        <v>1929</v>
      </c>
      <c r="H164" s="2">
        <v>13765</v>
      </c>
      <c r="I164" s="2">
        <v>9869.26</v>
      </c>
      <c r="J164" s="2">
        <f>IFERROR(INDEX(HWI!$F$5:$H$132,MATCH(Data!G164,HWI!$A$5:$A$132,0),MATCH(Data!C164,HWI!$F$5:$H$5,0)),0)</f>
        <v>112.46666666666667</v>
      </c>
      <c r="K164" s="25">
        <f t="shared" si="5"/>
        <v>1109962.7746666668</v>
      </c>
    </row>
    <row r="165" spans="1:11" customFormat="1" x14ac:dyDescent="0.25">
      <c r="A165">
        <v>0</v>
      </c>
      <c r="B165" t="s">
        <v>58</v>
      </c>
      <c r="C165" t="s">
        <v>11</v>
      </c>
      <c r="D165" s="1" t="s">
        <v>82</v>
      </c>
      <c r="E165" t="s">
        <v>66</v>
      </c>
      <c r="F165" s="18">
        <f t="shared" si="4"/>
        <v>3</v>
      </c>
      <c r="G165">
        <v>1930</v>
      </c>
      <c r="H165" s="2">
        <v>952</v>
      </c>
      <c r="I165" s="2">
        <v>626.29</v>
      </c>
      <c r="J165" s="2">
        <f>IFERROR(INDEX(HWI!$F$5:$H$132,MATCH(Data!G165,HWI!$A$5:$A$132,0),MATCH(Data!C165,HWI!$F$5:$H$5,0)),0)</f>
        <v>120.5</v>
      </c>
      <c r="K165" s="25">
        <f t="shared" si="5"/>
        <v>75467.944999999992</v>
      </c>
    </row>
    <row r="166" spans="1:11" customFormat="1" x14ac:dyDescent="0.25">
      <c r="A166">
        <v>0</v>
      </c>
      <c r="B166" t="s">
        <v>58</v>
      </c>
      <c r="C166" t="s">
        <v>11</v>
      </c>
      <c r="D166" s="1" t="s">
        <v>82</v>
      </c>
      <c r="E166" t="s">
        <v>66</v>
      </c>
      <c r="F166" s="18">
        <f t="shared" si="4"/>
        <v>3</v>
      </c>
      <c r="G166">
        <v>1931</v>
      </c>
      <c r="H166" s="2">
        <v>87</v>
      </c>
      <c r="I166" s="2">
        <v>71.63</v>
      </c>
      <c r="J166" s="2">
        <f>IFERROR(INDEX(HWI!$F$5:$H$132,MATCH(Data!G166,HWI!$A$5:$A$132,0),MATCH(Data!C166,HWI!$F$5:$H$5,0)),0)</f>
        <v>120.5</v>
      </c>
      <c r="K166" s="25">
        <f t="shared" si="5"/>
        <v>8631.4149999999991</v>
      </c>
    </row>
    <row r="167" spans="1:11" customFormat="1" x14ac:dyDescent="0.25">
      <c r="A167">
        <v>0</v>
      </c>
      <c r="B167" t="s">
        <v>58</v>
      </c>
      <c r="C167" t="s">
        <v>11</v>
      </c>
      <c r="D167" s="1" t="s">
        <v>82</v>
      </c>
      <c r="E167" t="s">
        <v>66</v>
      </c>
      <c r="F167" s="18">
        <f t="shared" si="4"/>
        <v>3</v>
      </c>
      <c r="G167">
        <v>1932</v>
      </c>
      <c r="H167" s="2">
        <v>707</v>
      </c>
      <c r="I167" s="2">
        <v>635.38</v>
      </c>
      <c r="J167" s="2">
        <f>IFERROR(INDEX(HWI!$F$5:$H$132,MATCH(Data!G167,HWI!$A$5:$A$132,0),MATCH(Data!C167,HWI!$F$5:$H$5,0)),0)</f>
        <v>120.5</v>
      </c>
      <c r="K167" s="25">
        <f t="shared" si="5"/>
        <v>76563.289999999994</v>
      </c>
    </row>
    <row r="168" spans="1:11" customFormat="1" x14ac:dyDescent="0.25">
      <c r="A168">
        <v>0</v>
      </c>
      <c r="B168" t="s">
        <v>58</v>
      </c>
      <c r="C168" t="s">
        <v>11</v>
      </c>
      <c r="D168" s="1" t="s">
        <v>82</v>
      </c>
      <c r="E168" t="s">
        <v>66</v>
      </c>
      <c r="F168" s="18">
        <f t="shared" si="4"/>
        <v>3</v>
      </c>
      <c r="G168">
        <v>1933</v>
      </c>
      <c r="H168" s="2">
        <v>123</v>
      </c>
      <c r="I168" s="2">
        <v>95.38</v>
      </c>
      <c r="J168" s="2">
        <f>IFERROR(INDEX(HWI!$F$5:$H$132,MATCH(Data!G168,HWI!$A$5:$A$132,0),MATCH(Data!C168,HWI!$F$5:$H$5,0)),0)</f>
        <v>140.58333333333334</v>
      </c>
      <c r="K168" s="25">
        <f t="shared" si="5"/>
        <v>13408.838333333333</v>
      </c>
    </row>
    <row r="169" spans="1:11" customFormat="1" x14ac:dyDescent="0.25">
      <c r="A169">
        <v>0</v>
      </c>
      <c r="B169" t="s">
        <v>58</v>
      </c>
      <c r="C169" t="s">
        <v>11</v>
      </c>
      <c r="D169" s="1" t="s">
        <v>82</v>
      </c>
      <c r="E169" t="s">
        <v>66</v>
      </c>
      <c r="F169" s="18">
        <f t="shared" si="4"/>
        <v>3</v>
      </c>
      <c r="G169">
        <v>1934</v>
      </c>
      <c r="H169" s="2">
        <v>6</v>
      </c>
      <c r="I169" s="2">
        <v>2.21</v>
      </c>
      <c r="J169" s="2">
        <f>IFERROR(INDEX(HWI!$F$5:$H$132,MATCH(Data!G169,HWI!$A$5:$A$132,0),MATCH(Data!C169,HWI!$F$5:$H$5,0)),0)</f>
        <v>120.5</v>
      </c>
      <c r="K169" s="25">
        <f t="shared" si="5"/>
        <v>266.30500000000001</v>
      </c>
    </row>
    <row r="170" spans="1:11" customFormat="1" x14ac:dyDescent="0.25">
      <c r="A170">
        <v>0</v>
      </c>
      <c r="B170" t="s">
        <v>58</v>
      </c>
      <c r="C170" t="s">
        <v>11</v>
      </c>
      <c r="D170" s="1" t="s">
        <v>82</v>
      </c>
      <c r="E170" t="s">
        <v>66</v>
      </c>
      <c r="F170" s="18">
        <f t="shared" si="4"/>
        <v>3</v>
      </c>
      <c r="G170">
        <v>1935</v>
      </c>
      <c r="H170" s="2">
        <v>592</v>
      </c>
      <c r="I170" s="2">
        <v>346.71</v>
      </c>
      <c r="J170" s="2">
        <f>IFERROR(INDEX(HWI!$F$5:$H$132,MATCH(Data!G170,HWI!$A$5:$A$132,0),MATCH(Data!C170,HWI!$F$5:$H$5,0)),0)</f>
        <v>120.5</v>
      </c>
      <c r="K170" s="25">
        <f t="shared" si="5"/>
        <v>41778.555</v>
      </c>
    </row>
    <row r="171" spans="1:11" customFormat="1" x14ac:dyDescent="0.25">
      <c r="A171">
        <v>0</v>
      </c>
      <c r="B171" t="s">
        <v>58</v>
      </c>
      <c r="C171" t="s">
        <v>11</v>
      </c>
      <c r="D171" s="1" t="s">
        <v>82</v>
      </c>
      <c r="E171" t="s">
        <v>66</v>
      </c>
      <c r="F171" s="18">
        <f t="shared" si="4"/>
        <v>3</v>
      </c>
      <c r="G171">
        <v>1936</v>
      </c>
      <c r="H171" s="2">
        <v>2605</v>
      </c>
      <c r="I171" s="2">
        <v>2714.07</v>
      </c>
      <c r="J171" s="2">
        <f>IFERROR(INDEX(HWI!$F$5:$H$132,MATCH(Data!G171,HWI!$A$5:$A$132,0),MATCH(Data!C171,HWI!$F$5:$H$5,0)),0)</f>
        <v>129.76923076923077</v>
      </c>
      <c r="K171" s="25">
        <f t="shared" si="5"/>
        <v>352202.77615384618</v>
      </c>
    </row>
    <row r="172" spans="1:11" customFormat="1" x14ac:dyDescent="0.25">
      <c r="A172">
        <v>0</v>
      </c>
      <c r="B172" t="s">
        <v>58</v>
      </c>
      <c r="C172" t="s">
        <v>11</v>
      </c>
      <c r="D172" s="1" t="s">
        <v>82</v>
      </c>
      <c r="E172" t="s">
        <v>66</v>
      </c>
      <c r="F172" s="18">
        <f t="shared" si="4"/>
        <v>3</v>
      </c>
      <c r="G172">
        <v>1937</v>
      </c>
      <c r="H172" s="2">
        <v>10721</v>
      </c>
      <c r="I172" s="2">
        <v>7293.45</v>
      </c>
      <c r="J172" s="2">
        <f>IFERROR(INDEX(HWI!$F$5:$H$132,MATCH(Data!G172,HWI!$A$5:$A$132,0),MATCH(Data!C172,HWI!$F$5:$H$5,0)),0)</f>
        <v>120.5</v>
      </c>
      <c r="K172" s="25">
        <f t="shared" si="5"/>
        <v>878860.72499999998</v>
      </c>
    </row>
    <row r="173" spans="1:11" customFormat="1" x14ac:dyDescent="0.25">
      <c r="A173">
        <v>0</v>
      </c>
      <c r="B173" t="s">
        <v>58</v>
      </c>
      <c r="C173" t="s">
        <v>11</v>
      </c>
      <c r="D173" s="1" t="s">
        <v>82</v>
      </c>
      <c r="E173" t="s">
        <v>66</v>
      </c>
      <c r="F173" s="18">
        <f t="shared" si="4"/>
        <v>3</v>
      </c>
      <c r="G173">
        <v>1938</v>
      </c>
      <c r="H173" s="2">
        <v>5089</v>
      </c>
      <c r="I173" s="2">
        <v>5380.66</v>
      </c>
      <c r="J173" s="2">
        <f>IFERROR(INDEX(HWI!$F$5:$H$132,MATCH(Data!G173,HWI!$A$5:$A$132,0),MATCH(Data!C173,HWI!$F$5:$H$5,0)),0)</f>
        <v>120.5</v>
      </c>
      <c r="K173" s="25">
        <f t="shared" si="5"/>
        <v>648369.53</v>
      </c>
    </row>
    <row r="174" spans="1:11" customFormat="1" x14ac:dyDescent="0.25">
      <c r="A174">
        <v>0</v>
      </c>
      <c r="B174" t="s">
        <v>58</v>
      </c>
      <c r="C174" t="s">
        <v>11</v>
      </c>
      <c r="D174" s="1" t="s">
        <v>82</v>
      </c>
      <c r="E174" t="s">
        <v>66</v>
      </c>
      <c r="F174" s="18">
        <f t="shared" si="4"/>
        <v>3</v>
      </c>
      <c r="G174">
        <v>1939</v>
      </c>
      <c r="H174" s="2">
        <v>7550</v>
      </c>
      <c r="I174" s="2">
        <v>5136.2</v>
      </c>
      <c r="J174" s="2">
        <f>IFERROR(INDEX(HWI!$F$5:$H$132,MATCH(Data!G174,HWI!$A$5:$A$132,0),MATCH(Data!C174,HWI!$F$5:$H$5,0)),0)</f>
        <v>112.46666666666667</v>
      </c>
      <c r="K174" s="25">
        <f t="shared" si="5"/>
        <v>577651.29333333333</v>
      </c>
    </row>
    <row r="175" spans="1:11" customFormat="1" x14ac:dyDescent="0.25">
      <c r="A175">
        <v>0</v>
      </c>
      <c r="B175" t="s">
        <v>58</v>
      </c>
      <c r="C175" t="s">
        <v>11</v>
      </c>
      <c r="D175" s="1" t="s">
        <v>82</v>
      </c>
      <c r="E175" t="s">
        <v>66</v>
      </c>
      <c r="F175" s="18">
        <f t="shared" si="4"/>
        <v>3</v>
      </c>
      <c r="G175">
        <v>1940</v>
      </c>
      <c r="H175" s="2">
        <v>11640</v>
      </c>
      <c r="I175" s="2">
        <v>8223.8799999999992</v>
      </c>
      <c r="J175" s="2">
        <f>IFERROR(INDEX(HWI!$F$5:$H$132,MATCH(Data!G175,HWI!$A$5:$A$132,0),MATCH(Data!C175,HWI!$F$5:$H$5,0)),0)</f>
        <v>120.5</v>
      </c>
      <c r="K175" s="25">
        <f t="shared" si="5"/>
        <v>990977.53999999992</v>
      </c>
    </row>
    <row r="176" spans="1:11" customFormat="1" x14ac:dyDescent="0.25">
      <c r="A176">
        <v>0</v>
      </c>
      <c r="B176" t="s">
        <v>58</v>
      </c>
      <c r="C176" t="s">
        <v>11</v>
      </c>
      <c r="D176" s="1" t="s">
        <v>82</v>
      </c>
      <c r="E176" t="s">
        <v>66</v>
      </c>
      <c r="F176" s="18">
        <f t="shared" si="4"/>
        <v>3</v>
      </c>
      <c r="G176">
        <v>1941</v>
      </c>
      <c r="H176" s="2">
        <v>5700</v>
      </c>
      <c r="I176" s="2">
        <v>4618.18</v>
      </c>
      <c r="J176" s="2">
        <f>IFERROR(INDEX(HWI!$F$5:$H$132,MATCH(Data!G176,HWI!$A$5:$A$132,0),MATCH(Data!C176,HWI!$F$5:$H$5,0)),0)</f>
        <v>105.4375</v>
      </c>
      <c r="K176" s="25">
        <f t="shared" si="5"/>
        <v>486929.35375000001</v>
      </c>
    </row>
    <row r="177" spans="1:11" customFormat="1" x14ac:dyDescent="0.25">
      <c r="A177">
        <v>0</v>
      </c>
      <c r="B177" t="s">
        <v>58</v>
      </c>
      <c r="C177" t="s">
        <v>11</v>
      </c>
      <c r="D177" s="1" t="s">
        <v>82</v>
      </c>
      <c r="E177" t="s">
        <v>66</v>
      </c>
      <c r="F177" s="18">
        <f t="shared" si="4"/>
        <v>3</v>
      </c>
      <c r="G177">
        <v>1942</v>
      </c>
      <c r="H177" s="2">
        <v>1009</v>
      </c>
      <c r="I177" s="2">
        <v>708.45</v>
      </c>
      <c r="J177" s="2">
        <f>IFERROR(INDEX(HWI!$F$5:$H$132,MATCH(Data!G177,HWI!$A$5:$A$132,0),MATCH(Data!C177,HWI!$F$5:$H$5,0)),0)</f>
        <v>93.722222222222229</v>
      </c>
      <c r="K177" s="25">
        <f t="shared" si="5"/>
        <v>66397.508333333346</v>
      </c>
    </row>
    <row r="178" spans="1:11" customFormat="1" x14ac:dyDescent="0.25">
      <c r="A178">
        <v>0</v>
      </c>
      <c r="B178" t="s">
        <v>58</v>
      </c>
      <c r="C178" t="s">
        <v>11</v>
      </c>
      <c r="D178" s="1" t="s">
        <v>82</v>
      </c>
      <c r="E178" t="s">
        <v>66</v>
      </c>
      <c r="F178" s="18">
        <f t="shared" si="4"/>
        <v>3</v>
      </c>
      <c r="G178">
        <v>1943</v>
      </c>
      <c r="H178" s="2">
        <v>944</v>
      </c>
      <c r="I178" s="2">
        <v>1940.27</v>
      </c>
      <c r="J178" s="2">
        <f>IFERROR(INDEX(HWI!$F$5:$H$132,MATCH(Data!G178,HWI!$A$5:$A$132,0),MATCH(Data!C178,HWI!$F$5:$H$5,0)),0)</f>
        <v>93.722222222222229</v>
      </c>
      <c r="K178" s="25">
        <f t="shared" si="5"/>
        <v>181846.41611111112</v>
      </c>
    </row>
    <row r="179" spans="1:11" customFormat="1" x14ac:dyDescent="0.25">
      <c r="A179">
        <v>0</v>
      </c>
      <c r="B179" t="s">
        <v>58</v>
      </c>
      <c r="C179" t="s">
        <v>11</v>
      </c>
      <c r="D179" s="1" t="s">
        <v>82</v>
      </c>
      <c r="E179" t="s">
        <v>66</v>
      </c>
      <c r="F179" s="18">
        <f t="shared" si="4"/>
        <v>3</v>
      </c>
      <c r="G179">
        <v>1944</v>
      </c>
      <c r="H179" s="2">
        <v>121</v>
      </c>
      <c r="I179" s="2">
        <v>271.45</v>
      </c>
      <c r="J179" s="2">
        <f>IFERROR(INDEX(HWI!$F$5:$H$132,MATCH(Data!G179,HWI!$A$5:$A$132,0),MATCH(Data!C179,HWI!$F$5:$H$5,0)),0)</f>
        <v>88.78947368421052</v>
      </c>
      <c r="K179" s="25">
        <f t="shared" si="5"/>
        <v>24101.902631578945</v>
      </c>
    </row>
    <row r="180" spans="1:11" customFormat="1" x14ac:dyDescent="0.25">
      <c r="A180">
        <v>0</v>
      </c>
      <c r="B180" t="s">
        <v>58</v>
      </c>
      <c r="C180" t="s">
        <v>11</v>
      </c>
      <c r="D180" s="1" t="s">
        <v>82</v>
      </c>
      <c r="E180" t="s">
        <v>66</v>
      </c>
      <c r="F180" s="18">
        <f t="shared" si="4"/>
        <v>3</v>
      </c>
      <c r="G180">
        <v>1945</v>
      </c>
      <c r="H180" s="2">
        <v>992</v>
      </c>
      <c r="I180" s="2">
        <v>910.04</v>
      </c>
      <c r="J180" s="2">
        <f>IFERROR(INDEX(HWI!$F$5:$H$132,MATCH(Data!G180,HWI!$A$5:$A$132,0),MATCH(Data!C180,HWI!$F$5:$H$5,0)),0)</f>
        <v>88.78947368421052</v>
      </c>
      <c r="K180" s="25">
        <f t="shared" si="5"/>
        <v>80801.972631578945</v>
      </c>
    </row>
    <row r="181" spans="1:11" customFormat="1" x14ac:dyDescent="0.25">
      <c r="A181">
        <v>0</v>
      </c>
      <c r="B181" t="s">
        <v>58</v>
      </c>
      <c r="C181" t="s">
        <v>11</v>
      </c>
      <c r="D181" s="1" t="s">
        <v>82</v>
      </c>
      <c r="E181" t="s">
        <v>66</v>
      </c>
      <c r="F181" s="18">
        <f t="shared" si="4"/>
        <v>3</v>
      </c>
      <c r="G181">
        <v>1946</v>
      </c>
      <c r="H181" s="2">
        <v>10105</v>
      </c>
      <c r="I181" s="2">
        <v>8803.69</v>
      </c>
      <c r="J181" s="2">
        <f>IFERROR(INDEX(HWI!$F$5:$H$132,MATCH(Data!G181,HWI!$A$5:$A$132,0),MATCH(Data!C181,HWI!$F$5:$H$5,0)),0)</f>
        <v>76.681818181818187</v>
      </c>
      <c r="K181" s="25">
        <f t="shared" si="5"/>
        <v>675082.95590909105</v>
      </c>
    </row>
    <row r="182" spans="1:11" customFormat="1" x14ac:dyDescent="0.25">
      <c r="A182">
        <v>0</v>
      </c>
      <c r="B182" t="s">
        <v>58</v>
      </c>
      <c r="C182" t="s">
        <v>11</v>
      </c>
      <c r="D182" s="1" t="s">
        <v>82</v>
      </c>
      <c r="E182" t="s">
        <v>66</v>
      </c>
      <c r="F182" s="18">
        <f t="shared" si="4"/>
        <v>3</v>
      </c>
      <c r="G182">
        <v>1947</v>
      </c>
      <c r="H182" s="2">
        <v>4137</v>
      </c>
      <c r="I182" s="2">
        <v>4002.77</v>
      </c>
      <c r="J182" s="2">
        <f>IFERROR(INDEX(HWI!$F$5:$H$132,MATCH(Data!G182,HWI!$A$5:$A$132,0),MATCH(Data!C182,HWI!$F$5:$H$5,0)),0)</f>
        <v>70.291666666666671</v>
      </c>
      <c r="K182" s="25">
        <f t="shared" si="5"/>
        <v>281361.37458333332</v>
      </c>
    </row>
    <row r="183" spans="1:11" customFormat="1" x14ac:dyDescent="0.25">
      <c r="A183">
        <v>0</v>
      </c>
      <c r="B183" t="s">
        <v>58</v>
      </c>
      <c r="C183" t="s">
        <v>11</v>
      </c>
      <c r="D183" s="1" t="s">
        <v>82</v>
      </c>
      <c r="E183" t="s">
        <v>66</v>
      </c>
      <c r="F183" s="18">
        <f t="shared" si="4"/>
        <v>3</v>
      </c>
      <c r="G183">
        <v>1948</v>
      </c>
      <c r="H183" s="2">
        <v>7521</v>
      </c>
      <c r="I183" s="2">
        <v>10634.66</v>
      </c>
      <c r="J183" s="2">
        <f>IFERROR(INDEX(HWI!$F$5:$H$132,MATCH(Data!G183,HWI!$A$5:$A$132,0),MATCH(Data!C183,HWI!$F$5:$H$5,0)),0)</f>
        <v>60.25</v>
      </c>
      <c r="K183" s="25">
        <f t="shared" si="5"/>
        <v>640738.26500000001</v>
      </c>
    </row>
    <row r="184" spans="1:11" customFormat="1" x14ac:dyDescent="0.25">
      <c r="A184">
        <v>0</v>
      </c>
      <c r="B184" t="s">
        <v>58</v>
      </c>
      <c r="C184" t="s">
        <v>11</v>
      </c>
      <c r="D184" s="1" t="s">
        <v>82</v>
      </c>
      <c r="E184" t="s">
        <v>66</v>
      </c>
      <c r="F184" s="18">
        <f t="shared" si="4"/>
        <v>3</v>
      </c>
      <c r="G184">
        <v>1949</v>
      </c>
      <c r="H184" s="2">
        <v>24078</v>
      </c>
      <c r="I184" s="2">
        <v>32653.06</v>
      </c>
      <c r="J184" s="2">
        <f>IFERROR(INDEX(HWI!$F$5:$H$132,MATCH(Data!G184,HWI!$A$5:$A$132,0),MATCH(Data!C184,HWI!$F$5:$H$5,0)),0)</f>
        <v>56.233333333333334</v>
      </c>
      <c r="K184" s="25">
        <f t="shared" si="5"/>
        <v>1836190.4073333335</v>
      </c>
    </row>
    <row r="185" spans="1:11" customFormat="1" x14ac:dyDescent="0.25">
      <c r="A185">
        <v>0</v>
      </c>
      <c r="B185" t="s">
        <v>58</v>
      </c>
      <c r="C185" t="s">
        <v>11</v>
      </c>
      <c r="D185" s="1" t="s">
        <v>82</v>
      </c>
      <c r="E185" t="s">
        <v>66</v>
      </c>
      <c r="F185" s="18">
        <f t="shared" si="4"/>
        <v>3</v>
      </c>
      <c r="G185">
        <v>1950</v>
      </c>
      <c r="H185" s="2">
        <v>15096</v>
      </c>
      <c r="I185" s="2">
        <v>23024.26</v>
      </c>
      <c r="J185" s="2">
        <f>IFERROR(INDEX(HWI!$F$5:$H$132,MATCH(Data!G185,HWI!$A$5:$A$132,0),MATCH(Data!C185,HWI!$F$5:$H$5,0)),0)</f>
        <v>54.41935483870968</v>
      </c>
      <c r="K185" s="25">
        <f t="shared" si="5"/>
        <v>1252965.3748387096</v>
      </c>
    </row>
    <row r="186" spans="1:11" customFormat="1" x14ac:dyDescent="0.25">
      <c r="A186">
        <v>0</v>
      </c>
      <c r="B186" t="s">
        <v>58</v>
      </c>
      <c r="C186" t="s">
        <v>11</v>
      </c>
      <c r="D186" s="1" t="s">
        <v>82</v>
      </c>
      <c r="E186" t="s">
        <v>66</v>
      </c>
      <c r="F186" s="18">
        <f t="shared" si="4"/>
        <v>3</v>
      </c>
      <c r="G186">
        <v>1951</v>
      </c>
      <c r="H186" s="2">
        <v>15185</v>
      </c>
      <c r="I186" s="2">
        <v>24076.78</v>
      </c>
      <c r="J186" s="2">
        <f>IFERROR(INDEX(HWI!$F$5:$H$132,MATCH(Data!G186,HWI!$A$5:$A$132,0),MATCH(Data!C186,HWI!$F$5:$H$5,0)),0)</f>
        <v>51.121212121212125</v>
      </c>
      <c r="K186" s="25">
        <f t="shared" si="5"/>
        <v>1230834.1775757575</v>
      </c>
    </row>
    <row r="187" spans="1:11" customFormat="1" x14ac:dyDescent="0.25">
      <c r="A187">
        <v>0</v>
      </c>
      <c r="B187" t="s">
        <v>58</v>
      </c>
      <c r="C187" t="s">
        <v>11</v>
      </c>
      <c r="D187" s="1" t="s">
        <v>82</v>
      </c>
      <c r="E187" t="s">
        <v>66</v>
      </c>
      <c r="F187" s="18">
        <f t="shared" si="4"/>
        <v>3</v>
      </c>
      <c r="G187">
        <v>1952</v>
      </c>
      <c r="H187" s="2">
        <v>9856</v>
      </c>
      <c r="I187" s="2">
        <v>16441.34</v>
      </c>
      <c r="J187" s="2">
        <f>IFERROR(INDEX(HWI!$F$5:$H$132,MATCH(Data!G187,HWI!$A$5:$A$132,0),MATCH(Data!C187,HWI!$F$5:$H$5,0)),0)</f>
        <v>48.2</v>
      </c>
      <c r="K187" s="25">
        <f t="shared" si="5"/>
        <v>792472.58800000011</v>
      </c>
    </row>
    <row r="188" spans="1:11" customFormat="1" x14ac:dyDescent="0.25">
      <c r="A188">
        <v>0</v>
      </c>
      <c r="B188" t="s">
        <v>58</v>
      </c>
      <c r="C188" t="s">
        <v>11</v>
      </c>
      <c r="D188" s="1" t="s">
        <v>82</v>
      </c>
      <c r="E188" t="s">
        <v>66</v>
      </c>
      <c r="F188" s="18">
        <f t="shared" si="4"/>
        <v>3</v>
      </c>
      <c r="G188">
        <v>1953</v>
      </c>
      <c r="H188" s="2">
        <v>21794</v>
      </c>
      <c r="I188" s="2">
        <v>36580.9</v>
      </c>
      <c r="J188" s="2">
        <f>IFERROR(INDEX(HWI!$F$5:$H$132,MATCH(Data!G188,HWI!$A$5:$A$132,0),MATCH(Data!C188,HWI!$F$5:$H$5,0)),0)</f>
        <v>44.39473684210526</v>
      </c>
      <c r="K188" s="25">
        <f t="shared" si="5"/>
        <v>1623999.4289473684</v>
      </c>
    </row>
    <row r="189" spans="1:11" customFormat="1" x14ac:dyDescent="0.25">
      <c r="A189">
        <v>0</v>
      </c>
      <c r="B189" t="s">
        <v>58</v>
      </c>
      <c r="C189" t="s">
        <v>11</v>
      </c>
      <c r="D189" s="1" t="s">
        <v>82</v>
      </c>
      <c r="E189" t="s">
        <v>66</v>
      </c>
      <c r="F189" s="18">
        <f t="shared" si="4"/>
        <v>3</v>
      </c>
      <c r="G189">
        <v>1954</v>
      </c>
      <c r="H189" s="2">
        <v>12127</v>
      </c>
      <c r="I189" s="2">
        <v>28881.599999999999</v>
      </c>
      <c r="J189" s="2">
        <f>IFERROR(INDEX(HWI!$F$5:$H$132,MATCH(Data!G189,HWI!$A$5:$A$132,0),MATCH(Data!C189,HWI!$F$5:$H$5,0)),0)</f>
        <v>43.256410256410255</v>
      </c>
      <c r="K189" s="25">
        <f t="shared" si="5"/>
        <v>1249314.3384615383</v>
      </c>
    </row>
    <row r="190" spans="1:11" customFormat="1" x14ac:dyDescent="0.25">
      <c r="A190">
        <v>0</v>
      </c>
      <c r="B190" t="s">
        <v>58</v>
      </c>
      <c r="C190" t="s">
        <v>11</v>
      </c>
      <c r="D190" s="1" t="s">
        <v>82</v>
      </c>
      <c r="E190" t="s">
        <v>66</v>
      </c>
      <c r="F190" s="18">
        <f t="shared" si="4"/>
        <v>3</v>
      </c>
      <c r="G190">
        <v>1955</v>
      </c>
      <c r="H190" s="2">
        <v>10538</v>
      </c>
      <c r="I190" s="2">
        <v>22774.15</v>
      </c>
      <c r="J190" s="2">
        <f>IFERROR(INDEX(HWI!$F$5:$H$132,MATCH(Data!G190,HWI!$A$5:$A$132,0),MATCH(Data!C190,HWI!$F$5:$H$5,0)),0)</f>
        <v>41.146341463414636</v>
      </c>
      <c r="K190" s="25">
        <f t="shared" si="5"/>
        <v>937072.95243902446</v>
      </c>
    </row>
    <row r="191" spans="1:11" customFormat="1" x14ac:dyDescent="0.25">
      <c r="A191">
        <v>0</v>
      </c>
      <c r="B191" t="s">
        <v>58</v>
      </c>
      <c r="C191" t="s">
        <v>11</v>
      </c>
      <c r="D191" s="1" t="s">
        <v>82</v>
      </c>
      <c r="E191" t="s">
        <v>66</v>
      </c>
      <c r="F191" s="18">
        <f t="shared" si="4"/>
        <v>3</v>
      </c>
      <c r="G191">
        <v>1956</v>
      </c>
      <c r="H191" s="2">
        <v>10235</v>
      </c>
      <c r="I191" s="2">
        <v>27240.080000000002</v>
      </c>
      <c r="J191" s="2">
        <f>IFERROR(INDEX(HWI!$F$5:$H$132,MATCH(Data!G191,HWI!$A$5:$A$132,0),MATCH(Data!C191,HWI!$F$5:$H$5,0)),0)</f>
        <v>38.340909090909093</v>
      </c>
      <c r="K191" s="25">
        <f t="shared" si="5"/>
        <v>1044409.430909091</v>
      </c>
    </row>
    <row r="192" spans="1:11" customFormat="1" x14ac:dyDescent="0.25">
      <c r="A192">
        <v>0</v>
      </c>
      <c r="B192" t="s">
        <v>58</v>
      </c>
      <c r="C192" t="s">
        <v>11</v>
      </c>
      <c r="D192" s="1" t="s">
        <v>82</v>
      </c>
      <c r="E192" t="s">
        <v>66</v>
      </c>
      <c r="F192" s="18">
        <f t="shared" si="4"/>
        <v>3</v>
      </c>
      <c r="G192">
        <v>1957</v>
      </c>
      <c r="H192" s="2">
        <v>18922</v>
      </c>
      <c r="I192" s="2">
        <v>44843.61</v>
      </c>
      <c r="J192" s="2">
        <f>IFERROR(INDEX(HWI!$F$5:$H$132,MATCH(Data!G192,HWI!$A$5:$A$132,0),MATCH(Data!C192,HWI!$F$5:$H$5,0)),0)</f>
        <v>35.893617021276597</v>
      </c>
      <c r="K192" s="25">
        <f t="shared" si="5"/>
        <v>1609599.3631914894</v>
      </c>
    </row>
    <row r="193" spans="1:11" customFormat="1" x14ac:dyDescent="0.25">
      <c r="A193">
        <v>0</v>
      </c>
      <c r="B193" t="s">
        <v>58</v>
      </c>
      <c r="C193" t="s">
        <v>11</v>
      </c>
      <c r="D193" s="1" t="s">
        <v>82</v>
      </c>
      <c r="E193" t="s">
        <v>66</v>
      </c>
      <c r="F193" s="18">
        <f t="shared" si="4"/>
        <v>3</v>
      </c>
      <c r="G193">
        <v>1958</v>
      </c>
      <c r="H193" s="2">
        <v>22274</v>
      </c>
      <c r="I193" s="2">
        <v>58099.49</v>
      </c>
      <c r="J193" s="2">
        <f>IFERROR(INDEX(HWI!$F$5:$H$132,MATCH(Data!G193,HWI!$A$5:$A$132,0),MATCH(Data!C193,HWI!$F$5:$H$5,0)),0)</f>
        <v>34.428571428571431</v>
      </c>
      <c r="K193" s="25">
        <f t="shared" si="5"/>
        <v>2000282.4414285715</v>
      </c>
    </row>
    <row r="194" spans="1:11" customFormat="1" x14ac:dyDescent="0.25">
      <c r="A194">
        <v>0</v>
      </c>
      <c r="B194" t="s">
        <v>58</v>
      </c>
      <c r="C194" t="s">
        <v>11</v>
      </c>
      <c r="D194" s="1" t="s">
        <v>82</v>
      </c>
      <c r="E194" t="s">
        <v>66</v>
      </c>
      <c r="F194" s="18">
        <f t="shared" si="4"/>
        <v>3</v>
      </c>
      <c r="G194">
        <v>1959</v>
      </c>
      <c r="H194" s="2">
        <v>30934</v>
      </c>
      <c r="I194" s="2">
        <v>77639.48</v>
      </c>
      <c r="J194" s="2">
        <f>IFERROR(INDEX(HWI!$F$5:$H$132,MATCH(Data!G194,HWI!$A$5:$A$132,0),MATCH(Data!C194,HWI!$F$5:$H$5,0)),0)</f>
        <v>32.442307692307693</v>
      </c>
      <c r="K194" s="25">
        <f t="shared" si="5"/>
        <v>2518803.8992307694</v>
      </c>
    </row>
    <row r="195" spans="1:11" customFormat="1" x14ac:dyDescent="0.25">
      <c r="A195">
        <v>0</v>
      </c>
      <c r="B195" t="s">
        <v>58</v>
      </c>
      <c r="C195" t="s">
        <v>11</v>
      </c>
      <c r="D195" s="1" t="s">
        <v>82</v>
      </c>
      <c r="E195" t="s">
        <v>66</v>
      </c>
      <c r="F195" s="18">
        <f t="shared" ref="F195:F258" si="6">_xlfn.XLOOKUP(E195,$O$2:$O$19,$P$2:$P$19)</f>
        <v>3</v>
      </c>
      <c r="G195">
        <v>1960</v>
      </c>
      <c r="H195" s="2">
        <v>35998</v>
      </c>
      <c r="I195" s="2">
        <v>116056.31</v>
      </c>
      <c r="J195" s="2">
        <f>IFERROR(INDEX(HWI!$F$5:$H$132,MATCH(Data!G195,HWI!$A$5:$A$132,0),MATCH(Data!C195,HWI!$F$5:$H$5,0)),0)</f>
        <v>31.24074074074074</v>
      </c>
      <c r="K195" s="25">
        <f t="shared" ref="K195:K258" si="7">I195*J195</f>
        <v>3625685.092037037</v>
      </c>
    </row>
    <row r="196" spans="1:11" customFormat="1" x14ac:dyDescent="0.25">
      <c r="A196">
        <v>0</v>
      </c>
      <c r="B196" t="s">
        <v>58</v>
      </c>
      <c r="C196" t="s">
        <v>11</v>
      </c>
      <c r="D196" s="1" t="s">
        <v>82</v>
      </c>
      <c r="E196" t="s">
        <v>66</v>
      </c>
      <c r="F196" s="18">
        <f t="shared" si="6"/>
        <v>3</v>
      </c>
      <c r="G196">
        <v>1961</v>
      </c>
      <c r="H196" s="2">
        <v>50425</v>
      </c>
      <c r="I196" s="2">
        <v>132330.41</v>
      </c>
      <c r="J196" s="2">
        <f>IFERROR(INDEX(HWI!$F$5:$H$132,MATCH(Data!G196,HWI!$A$5:$A$132,0),MATCH(Data!C196,HWI!$F$5:$H$5,0)),0)</f>
        <v>30.125</v>
      </c>
      <c r="K196" s="25">
        <f t="shared" si="7"/>
        <v>3986453.6012500003</v>
      </c>
    </row>
    <row r="197" spans="1:11" customFormat="1" x14ac:dyDescent="0.25">
      <c r="A197">
        <v>0</v>
      </c>
      <c r="B197" t="s">
        <v>58</v>
      </c>
      <c r="C197" t="s">
        <v>11</v>
      </c>
      <c r="D197" s="1" t="s">
        <v>82</v>
      </c>
      <c r="E197" t="s">
        <v>66</v>
      </c>
      <c r="F197" s="18">
        <f t="shared" si="6"/>
        <v>3</v>
      </c>
      <c r="G197">
        <v>1962</v>
      </c>
      <c r="H197" s="2">
        <v>28841</v>
      </c>
      <c r="I197" s="2">
        <v>84238.2</v>
      </c>
      <c r="J197" s="2">
        <f>IFERROR(INDEX(HWI!$F$5:$H$132,MATCH(Data!G197,HWI!$A$5:$A$132,0),MATCH(Data!C197,HWI!$F$5:$H$5,0)),0)</f>
        <v>29.086206896551722</v>
      </c>
      <c r="K197" s="25">
        <f t="shared" si="7"/>
        <v>2450169.7137931031</v>
      </c>
    </row>
    <row r="198" spans="1:11" customFormat="1" x14ac:dyDescent="0.25">
      <c r="A198">
        <v>0</v>
      </c>
      <c r="B198" t="s">
        <v>58</v>
      </c>
      <c r="C198" t="s">
        <v>11</v>
      </c>
      <c r="D198" s="1" t="s">
        <v>82</v>
      </c>
      <c r="E198" t="s">
        <v>66</v>
      </c>
      <c r="F198" s="18">
        <f t="shared" si="6"/>
        <v>3</v>
      </c>
      <c r="G198">
        <v>1963</v>
      </c>
      <c r="H198" s="2">
        <v>33943</v>
      </c>
      <c r="I198" s="2">
        <v>109783.67999999999</v>
      </c>
      <c r="J198" s="2">
        <f>IFERROR(INDEX(HWI!$F$5:$H$132,MATCH(Data!G198,HWI!$A$5:$A$132,0),MATCH(Data!C198,HWI!$F$5:$H$5,0)),0)</f>
        <v>28.116666666666667</v>
      </c>
      <c r="K198" s="25">
        <f t="shared" si="7"/>
        <v>3086751.1359999999</v>
      </c>
    </row>
    <row r="199" spans="1:11" customFormat="1" x14ac:dyDescent="0.25">
      <c r="A199">
        <v>0</v>
      </c>
      <c r="B199" t="s">
        <v>58</v>
      </c>
      <c r="C199" t="s">
        <v>11</v>
      </c>
      <c r="D199" s="1" t="s">
        <v>82</v>
      </c>
      <c r="E199" t="s">
        <v>66</v>
      </c>
      <c r="F199" s="18">
        <f t="shared" si="6"/>
        <v>3</v>
      </c>
      <c r="G199">
        <v>1964</v>
      </c>
      <c r="H199" s="2">
        <v>59215</v>
      </c>
      <c r="I199" s="2">
        <v>186242.06</v>
      </c>
      <c r="J199" s="2">
        <f>IFERROR(INDEX(HWI!$F$5:$H$132,MATCH(Data!G199,HWI!$A$5:$A$132,0),MATCH(Data!C199,HWI!$F$5:$H$5,0)),0)</f>
        <v>27.655737704918032</v>
      </c>
      <c r="K199" s="25">
        <f t="shared" si="7"/>
        <v>5150661.5609836066</v>
      </c>
    </row>
    <row r="200" spans="1:11" customFormat="1" x14ac:dyDescent="0.25">
      <c r="A200">
        <v>0</v>
      </c>
      <c r="B200" t="s">
        <v>58</v>
      </c>
      <c r="C200" t="s">
        <v>11</v>
      </c>
      <c r="D200" s="1" t="s">
        <v>82</v>
      </c>
      <c r="E200" t="s">
        <v>66</v>
      </c>
      <c r="F200" s="18">
        <f t="shared" si="6"/>
        <v>3</v>
      </c>
      <c r="G200">
        <v>1965</v>
      </c>
      <c r="H200" s="2">
        <v>55870</v>
      </c>
      <c r="I200" s="2">
        <v>166490.68</v>
      </c>
      <c r="J200" s="2">
        <f>IFERROR(INDEX(HWI!$F$5:$H$132,MATCH(Data!G200,HWI!$A$5:$A$132,0),MATCH(Data!C200,HWI!$F$5:$H$5,0)),0)</f>
        <v>26.777777777777779</v>
      </c>
      <c r="K200" s="25">
        <f t="shared" si="7"/>
        <v>4458250.4311111113</v>
      </c>
    </row>
    <row r="201" spans="1:11" customFormat="1" x14ac:dyDescent="0.25">
      <c r="A201">
        <v>0</v>
      </c>
      <c r="B201" t="s">
        <v>58</v>
      </c>
      <c r="C201" t="s">
        <v>11</v>
      </c>
      <c r="D201" s="1" t="s">
        <v>82</v>
      </c>
      <c r="E201" t="s">
        <v>66</v>
      </c>
      <c r="F201" s="18">
        <f t="shared" si="6"/>
        <v>3</v>
      </c>
      <c r="G201">
        <v>1966</v>
      </c>
      <c r="H201" s="2">
        <v>80959</v>
      </c>
      <c r="I201" s="2">
        <v>215392.69</v>
      </c>
      <c r="J201" s="2">
        <f>IFERROR(INDEX(HWI!$F$5:$H$132,MATCH(Data!G201,HWI!$A$5:$A$132,0),MATCH(Data!C201,HWI!$F$5:$H$5,0)),0)</f>
        <v>25.953846153846154</v>
      </c>
      <c r="K201" s="25">
        <f t="shared" si="7"/>
        <v>5590268.7389230775</v>
      </c>
    </row>
    <row r="202" spans="1:11" customFormat="1" x14ac:dyDescent="0.25">
      <c r="A202">
        <v>0</v>
      </c>
      <c r="B202" t="s">
        <v>58</v>
      </c>
      <c r="C202" t="s">
        <v>11</v>
      </c>
      <c r="D202" s="1" t="s">
        <v>82</v>
      </c>
      <c r="E202" t="s">
        <v>66</v>
      </c>
      <c r="F202" s="18">
        <f t="shared" si="6"/>
        <v>3</v>
      </c>
      <c r="G202">
        <v>1967</v>
      </c>
      <c r="H202" s="2">
        <v>48055</v>
      </c>
      <c r="I202" s="2">
        <v>116832.08</v>
      </c>
      <c r="J202" s="2">
        <f>IFERROR(INDEX(HWI!$F$5:$H$132,MATCH(Data!G202,HWI!$A$5:$A$132,0),MATCH(Data!C202,HWI!$F$5:$H$5,0)),0)</f>
        <v>24.808823529411764</v>
      </c>
      <c r="K202" s="25">
        <f t="shared" si="7"/>
        <v>2898466.4552941178</v>
      </c>
    </row>
    <row r="203" spans="1:11" customFormat="1" x14ac:dyDescent="0.25">
      <c r="A203">
        <v>0</v>
      </c>
      <c r="B203" t="s">
        <v>58</v>
      </c>
      <c r="C203" t="s">
        <v>11</v>
      </c>
      <c r="D203" s="1" t="s">
        <v>82</v>
      </c>
      <c r="E203" t="s">
        <v>66</v>
      </c>
      <c r="F203" s="18">
        <f t="shared" si="6"/>
        <v>3</v>
      </c>
      <c r="G203">
        <v>1968</v>
      </c>
      <c r="H203" s="2">
        <v>33201</v>
      </c>
      <c r="I203" s="2">
        <v>109793.37</v>
      </c>
      <c r="J203" s="2">
        <f>IFERROR(INDEX(HWI!$F$5:$H$132,MATCH(Data!G203,HWI!$A$5:$A$132,0),MATCH(Data!C203,HWI!$F$5:$H$5,0)),0)</f>
        <v>24.1</v>
      </c>
      <c r="K203" s="25">
        <f t="shared" si="7"/>
        <v>2646020.2170000002</v>
      </c>
    </row>
    <row r="204" spans="1:11" customFormat="1" x14ac:dyDescent="0.25">
      <c r="A204">
        <v>0</v>
      </c>
      <c r="B204" t="s">
        <v>58</v>
      </c>
      <c r="C204" t="s">
        <v>11</v>
      </c>
      <c r="D204" s="1" t="s">
        <v>82</v>
      </c>
      <c r="E204" t="s">
        <v>66</v>
      </c>
      <c r="F204" s="18">
        <f t="shared" si="6"/>
        <v>3</v>
      </c>
      <c r="G204">
        <v>1969</v>
      </c>
      <c r="H204" s="2">
        <v>38748</v>
      </c>
      <c r="I204" s="2">
        <v>187968.07</v>
      </c>
      <c r="J204" s="2">
        <f>IFERROR(INDEX(HWI!$F$5:$H$132,MATCH(Data!G204,HWI!$A$5:$A$132,0),MATCH(Data!C204,HWI!$F$5:$H$5,0)),0)</f>
        <v>22.19736842105263</v>
      </c>
      <c r="K204" s="25">
        <f t="shared" si="7"/>
        <v>4172396.5011842102</v>
      </c>
    </row>
    <row r="205" spans="1:11" customFormat="1" x14ac:dyDescent="0.25">
      <c r="A205">
        <v>0</v>
      </c>
      <c r="B205" t="s">
        <v>58</v>
      </c>
      <c r="C205" t="s">
        <v>11</v>
      </c>
      <c r="D205" s="1" t="s">
        <v>82</v>
      </c>
      <c r="E205" t="s">
        <v>66</v>
      </c>
      <c r="F205" s="18">
        <f t="shared" si="6"/>
        <v>3</v>
      </c>
      <c r="G205">
        <v>1970</v>
      </c>
      <c r="H205" s="2">
        <v>21277</v>
      </c>
      <c r="I205" s="2">
        <v>109921.04</v>
      </c>
      <c r="J205" s="2">
        <f>IFERROR(INDEX(HWI!$F$5:$H$132,MATCH(Data!G205,HWI!$A$5:$A$132,0),MATCH(Data!C205,HWI!$F$5:$H$5,0)),0)</f>
        <v>20.827160493827162</v>
      </c>
      <c r="K205" s="25">
        <f t="shared" si="7"/>
        <v>2289343.1417283951</v>
      </c>
    </row>
    <row r="206" spans="1:11" customFormat="1" x14ac:dyDescent="0.25">
      <c r="A206">
        <v>0</v>
      </c>
      <c r="B206" t="s">
        <v>58</v>
      </c>
      <c r="C206" t="s">
        <v>11</v>
      </c>
      <c r="D206" s="1" t="s">
        <v>82</v>
      </c>
      <c r="E206" t="s">
        <v>66</v>
      </c>
      <c r="F206" s="18">
        <f t="shared" si="6"/>
        <v>3</v>
      </c>
      <c r="G206">
        <v>1971</v>
      </c>
      <c r="H206" s="2">
        <v>9058</v>
      </c>
      <c r="I206" s="2">
        <v>71550.31</v>
      </c>
      <c r="J206" s="2">
        <f>IFERROR(INDEX(HWI!$F$5:$H$132,MATCH(Data!G206,HWI!$A$5:$A$132,0),MATCH(Data!C206,HWI!$F$5:$H$5,0)),0)</f>
        <v>19.170454545454547</v>
      </c>
      <c r="K206" s="25">
        <f t="shared" si="7"/>
        <v>1371651.9655681818</v>
      </c>
    </row>
    <row r="207" spans="1:11" customFormat="1" x14ac:dyDescent="0.25">
      <c r="A207">
        <v>0</v>
      </c>
      <c r="B207" t="s">
        <v>58</v>
      </c>
      <c r="C207" t="s">
        <v>11</v>
      </c>
      <c r="D207" s="1" t="s">
        <v>82</v>
      </c>
      <c r="E207" t="s">
        <v>66</v>
      </c>
      <c r="F207" s="18">
        <f t="shared" si="6"/>
        <v>3</v>
      </c>
      <c r="G207">
        <v>1972</v>
      </c>
      <c r="H207" s="2">
        <v>6646</v>
      </c>
      <c r="I207" s="2">
        <v>51870.080000000002</v>
      </c>
      <c r="J207" s="2">
        <f>IFERROR(INDEX(HWI!$F$5:$H$132,MATCH(Data!G207,HWI!$A$5:$A$132,0),MATCH(Data!C207,HWI!$F$5:$H$5,0)),0)</f>
        <v>17.572916666666668</v>
      </c>
      <c r="K207" s="25">
        <f t="shared" si="7"/>
        <v>911508.59333333338</v>
      </c>
    </row>
    <row r="208" spans="1:11" customFormat="1" x14ac:dyDescent="0.25">
      <c r="A208">
        <v>0</v>
      </c>
      <c r="B208" t="s">
        <v>58</v>
      </c>
      <c r="C208" t="s">
        <v>11</v>
      </c>
      <c r="D208" s="1" t="s">
        <v>82</v>
      </c>
      <c r="E208" t="s">
        <v>66</v>
      </c>
      <c r="F208" s="18">
        <f t="shared" si="6"/>
        <v>3</v>
      </c>
      <c r="G208">
        <v>1973</v>
      </c>
      <c r="H208" s="2">
        <v>1913</v>
      </c>
      <c r="I208" s="2">
        <v>15565.23</v>
      </c>
      <c r="J208" s="2">
        <f>IFERROR(INDEX(HWI!$F$5:$H$132,MATCH(Data!G208,HWI!$A$5:$A$132,0),MATCH(Data!C208,HWI!$F$5:$H$5,0)),0)</f>
        <v>16.87</v>
      </c>
      <c r="K208" s="25">
        <f t="shared" si="7"/>
        <v>262585.4301</v>
      </c>
    </row>
    <row r="209" spans="1:11" customFormat="1" x14ac:dyDescent="0.25">
      <c r="A209">
        <v>0</v>
      </c>
      <c r="B209" t="s">
        <v>58</v>
      </c>
      <c r="C209" t="s">
        <v>11</v>
      </c>
      <c r="D209" s="1" t="s">
        <v>82</v>
      </c>
      <c r="E209" t="s">
        <v>66</v>
      </c>
      <c r="F209" s="18">
        <f t="shared" si="6"/>
        <v>3</v>
      </c>
      <c r="G209">
        <v>1974</v>
      </c>
      <c r="H209" s="2">
        <v>863</v>
      </c>
      <c r="I209" s="2">
        <v>9536.83</v>
      </c>
      <c r="J209" s="2">
        <f>IFERROR(INDEX(HWI!$F$5:$H$132,MATCH(Data!G209,HWI!$A$5:$A$132,0),MATCH(Data!C209,HWI!$F$5:$H$5,0)),0)</f>
        <v>14.543103448275861</v>
      </c>
      <c r="K209" s="25">
        <f t="shared" si="7"/>
        <v>138695.10525862069</v>
      </c>
    </row>
    <row r="210" spans="1:11" customFormat="1" x14ac:dyDescent="0.25">
      <c r="A210">
        <v>0</v>
      </c>
      <c r="B210" t="s">
        <v>58</v>
      </c>
      <c r="C210" t="s">
        <v>11</v>
      </c>
      <c r="D210" s="1" t="s">
        <v>82</v>
      </c>
      <c r="E210" t="s">
        <v>66</v>
      </c>
      <c r="F210" s="18">
        <f t="shared" si="6"/>
        <v>3</v>
      </c>
      <c r="G210">
        <v>1976</v>
      </c>
      <c r="H210" s="2">
        <v>1248</v>
      </c>
      <c r="I210" s="2">
        <v>17008.75</v>
      </c>
      <c r="J210" s="2">
        <f>IFERROR(INDEX(HWI!$F$5:$H$132,MATCH(Data!G210,HWI!$A$5:$A$132,0),MATCH(Data!C210,HWI!$F$5:$H$5,0)),0)</f>
        <v>12.136690647482014</v>
      </c>
      <c r="K210" s="25">
        <f t="shared" si="7"/>
        <v>206429.9370503597</v>
      </c>
    </row>
    <row r="211" spans="1:11" customFormat="1" x14ac:dyDescent="0.25">
      <c r="A211">
        <v>0</v>
      </c>
      <c r="B211" t="s">
        <v>58</v>
      </c>
      <c r="C211" t="s">
        <v>11</v>
      </c>
      <c r="D211" s="1" t="s">
        <v>82</v>
      </c>
      <c r="E211" t="s">
        <v>66</v>
      </c>
      <c r="F211" s="18">
        <f t="shared" si="6"/>
        <v>3</v>
      </c>
      <c r="G211">
        <v>1977</v>
      </c>
      <c r="H211" s="2">
        <v>1277</v>
      </c>
      <c r="I211" s="2">
        <v>16502.7</v>
      </c>
      <c r="J211" s="2">
        <f>IFERROR(INDEX(HWI!$F$5:$H$132,MATCH(Data!G211,HWI!$A$5:$A$132,0),MATCH(Data!C211,HWI!$F$5:$H$5,0)),0)</f>
        <v>11.246666666666666</v>
      </c>
      <c r="K211" s="25">
        <f t="shared" si="7"/>
        <v>185600.36600000001</v>
      </c>
    </row>
    <row r="212" spans="1:11" customFormat="1" x14ac:dyDescent="0.25">
      <c r="A212">
        <v>0</v>
      </c>
      <c r="B212" t="s">
        <v>58</v>
      </c>
      <c r="C212" t="s">
        <v>11</v>
      </c>
      <c r="D212" s="1" t="s">
        <v>82</v>
      </c>
      <c r="E212" t="s">
        <v>66</v>
      </c>
      <c r="F212" s="18">
        <f t="shared" si="6"/>
        <v>3</v>
      </c>
      <c r="G212">
        <v>1978</v>
      </c>
      <c r="H212" s="2">
        <v>1405</v>
      </c>
      <c r="I212" s="2">
        <v>20716.5</v>
      </c>
      <c r="J212" s="2">
        <f>IFERROR(INDEX(HWI!$F$5:$H$132,MATCH(Data!G212,HWI!$A$5:$A$132,0),MATCH(Data!C212,HWI!$F$5:$H$5,0)),0)</f>
        <v>10.224242424242425</v>
      </c>
      <c r="K212" s="25">
        <f t="shared" si="7"/>
        <v>211810.51818181819</v>
      </c>
    </row>
    <row r="213" spans="1:11" customFormat="1" x14ac:dyDescent="0.25">
      <c r="A213">
        <v>0</v>
      </c>
      <c r="B213" t="s">
        <v>58</v>
      </c>
      <c r="C213" t="s">
        <v>11</v>
      </c>
      <c r="D213" s="1" t="s">
        <v>82</v>
      </c>
      <c r="E213" t="s">
        <v>66</v>
      </c>
      <c r="F213" s="18">
        <f t="shared" si="6"/>
        <v>3</v>
      </c>
      <c r="G213">
        <v>1979</v>
      </c>
      <c r="H213" s="2">
        <v>2873</v>
      </c>
      <c r="I213" s="2">
        <v>12669.31</v>
      </c>
      <c r="J213" s="2">
        <f>IFERROR(INDEX(HWI!$F$5:$H$132,MATCH(Data!G213,HWI!$A$5:$A$132,0),MATCH(Data!C213,HWI!$F$5:$H$5,0)),0)</f>
        <v>9.4245810055865924</v>
      </c>
      <c r="K213" s="25">
        <f t="shared" si="7"/>
        <v>119402.93837988826</v>
      </c>
    </row>
    <row r="214" spans="1:11" customFormat="1" x14ac:dyDescent="0.25">
      <c r="A214">
        <v>0</v>
      </c>
      <c r="B214" t="s">
        <v>58</v>
      </c>
      <c r="C214" t="s">
        <v>11</v>
      </c>
      <c r="D214" s="1" t="s">
        <v>82</v>
      </c>
      <c r="E214" t="s">
        <v>66</v>
      </c>
      <c r="F214" s="18">
        <f t="shared" si="6"/>
        <v>3</v>
      </c>
      <c r="G214">
        <v>1980</v>
      </c>
      <c r="H214" s="2">
        <v>6</v>
      </c>
      <c r="I214" s="2">
        <v>92.34</v>
      </c>
      <c r="J214" s="2">
        <f>IFERROR(INDEX(HWI!$F$5:$H$132,MATCH(Data!G214,HWI!$A$5:$A$132,0),MATCH(Data!C214,HWI!$F$5:$H$5,0)),0)</f>
        <v>8.7409326424870475</v>
      </c>
      <c r="K214" s="25">
        <f t="shared" si="7"/>
        <v>807.13772020725401</v>
      </c>
    </row>
    <row r="215" spans="1:11" customFormat="1" x14ac:dyDescent="0.25">
      <c r="A215">
        <v>0</v>
      </c>
      <c r="B215" t="s">
        <v>58</v>
      </c>
      <c r="C215" t="s">
        <v>11</v>
      </c>
      <c r="D215" s="1" t="s">
        <v>82</v>
      </c>
      <c r="E215" t="s">
        <v>66</v>
      </c>
      <c r="F215" s="18">
        <f t="shared" si="6"/>
        <v>3</v>
      </c>
      <c r="G215">
        <v>1982</v>
      </c>
      <c r="H215" s="2">
        <v>3203</v>
      </c>
      <c r="I215" s="2">
        <v>79723.77</v>
      </c>
      <c r="J215" s="2">
        <f>IFERROR(INDEX(HWI!$F$5:$H$132,MATCH(Data!G215,HWI!$A$5:$A$132,0),MATCH(Data!C215,HWI!$F$5:$H$5,0)),0)</f>
        <v>7.3991228070175437</v>
      </c>
      <c r="K215" s="25">
        <f t="shared" si="7"/>
        <v>589885.96486842108</v>
      </c>
    </row>
    <row r="216" spans="1:11" customFormat="1" x14ac:dyDescent="0.25">
      <c r="A216">
        <v>0</v>
      </c>
      <c r="B216" t="s">
        <v>58</v>
      </c>
      <c r="C216" t="s">
        <v>11</v>
      </c>
      <c r="D216" s="1" t="s">
        <v>82</v>
      </c>
      <c r="E216" t="s">
        <v>66</v>
      </c>
      <c r="F216" s="18">
        <f t="shared" si="6"/>
        <v>3</v>
      </c>
      <c r="G216">
        <v>1983</v>
      </c>
      <c r="H216" s="2">
        <v>2389</v>
      </c>
      <c r="I216" s="2">
        <v>40191.1</v>
      </c>
      <c r="J216" s="2">
        <f>IFERROR(INDEX(HWI!$F$5:$H$132,MATCH(Data!G216,HWI!$A$5:$A$132,0),MATCH(Data!C216,HWI!$F$5:$H$5,0)),0)</f>
        <v>7.2094017094017095</v>
      </c>
      <c r="K216" s="25">
        <f t="shared" si="7"/>
        <v>289753.78504273505</v>
      </c>
    </row>
    <row r="217" spans="1:11" customFormat="1" x14ac:dyDescent="0.25">
      <c r="A217">
        <v>0</v>
      </c>
      <c r="B217" t="s">
        <v>58</v>
      </c>
      <c r="C217" t="s">
        <v>11</v>
      </c>
      <c r="D217" s="1" t="s">
        <v>82</v>
      </c>
      <c r="E217" t="s">
        <v>66</v>
      </c>
      <c r="F217" s="18">
        <f t="shared" si="6"/>
        <v>3</v>
      </c>
      <c r="G217">
        <v>1984</v>
      </c>
      <c r="H217" s="2">
        <v>1376</v>
      </c>
      <c r="I217" s="2">
        <v>23983.62</v>
      </c>
      <c r="J217" s="2">
        <f>IFERROR(INDEX(HWI!$F$5:$H$132,MATCH(Data!G217,HWI!$A$5:$A$132,0),MATCH(Data!C217,HWI!$F$5:$H$5,0)),0)</f>
        <v>7.0291666666666668</v>
      </c>
      <c r="K217" s="25">
        <f t="shared" si="7"/>
        <v>168584.86225000001</v>
      </c>
    </row>
    <row r="218" spans="1:11" customFormat="1" x14ac:dyDescent="0.25">
      <c r="A218">
        <v>0</v>
      </c>
      <c r="B218" t="s">
        <v>58</v>
      </c>
      <c r="C218" t="s">
        <v>11</v>
      </c>
      <c r="D218" s="1" t="s">
        <v>82</v>
      </c>
      <c r="E218" t="s">
        <v>66</v>
      </c>
      <c r="F218" s="18">
        <f t="shared" si="6"/>
        <v>3</v>
      </c>
      <c r="G218">
        <v>1985</v>
      </c>
      <c r="H218" s="2">
        <v>100</v>
      </c>
      <c r="I218" s="2">
        <v>1413.64</v>
      </c>
      <c r="J218" s="2">
        <f>IFERROR(INDEX(HWI!$F$5:$H$132,MATCH(Data!G218,HWI!$A$5:$A$132,0),MATCH(Data!C218,HWI!$F$5:$H$5,0)),0)</f>
        <v>7.148305084745763</v>
      </c>
      <c r="K218" s="25">
        <f t="shared" si="7"/>
        <v>10105.130000000001</v>
      </c>
    </row>
    <row r="219" spans="1:11" customFormat="1" x14ac:dyDescent="0.25">
      <c r="A219">
        <v>0</v>
      </c>
      <c r="B219" t="s">
        <v>58</v>
      </c>
      <c r="C219" t="s">
        <v>11</v>
      </c>
      <c r="D219" s="1" t="s">
        <v>82</v>
      </c>
      <c r="E219" t="s">
        <v>66</v>
      </c>
      <c r="F219" s="18">
        <f t="shared" si="6"/>
        <v>3</v>
      </c>
      <c r="G219">
        <v>1986</v>
      </c>
      <c r="H219" s="2">
        <v>538</v>
      </c>
      <c r="I219" s="2">
        <v>15684.42</v>
      </c>
      <c r="J219" s="2">
        <f>IFERROR(INDEX(HWI!$F$5:$H$132,MATCH(Data!G219,HWI!$A$5:$A$132,0),MATCH(Data!C219,HWI!$F$5:$H$5,0)),0)</f>
        <v>7.53125</v>
      </c>
      <c r="K219" s="25">
        <f t="shared" si="7"/>
        <v>118123.28812500001</v>
      </c>
    </row>
    <row r="220" spans="1:11" customFormat="1" x14ac:dyDescent="0.25">
      <c r="A220">
        <v>0</v>
      </c>
      <c r="B220" t="s">
        <v>58</v>
      </c>
      <c r="C220" t="s">
        <v>11</v>
      </c>
      <c r="D220" s="1" t="s">
        <v>82</v>
      </c>
      <c r="E220" t="s">
        <v>66</v>
      </c>
      <c r="F220" s="18">
        <f t="shared" si="6"/>
        <v>3</v>
      </c>
      <c r="G220">
        <v>1987</v>
      </c>
      <c r="H220" s="2">
        <v>4144</v>
      </c>
      <c r="I220" s="2">
        <v>71003.8</v>
      </c>
      <c r="J220" s="2">
        <f>IFERROR(INDEX(HWI!$F$5:$H$132,MATCH(Data!G220,HWI!$A$5:$A$132,0),MATCH(Data!C220,HWI!$F$5:$H$5,0)),0)</f>
        <v>7.3668122270742362</v>
      </c>
      <c r="K220" s="25">
        <f t="shared" si="7"/>
        <v>523071.66200873366</v>
      </c>
    </row>
    <row r="221" spans="1:11" customFormat="1" x14ac:dyDescent="0.25">
      <c r="A221">
        <v>0</v>
      </c>
      <c r="B221" t="s">
        <v>58</v>
      </c>
      <c r="C221" t="s">
        <v>11</v>
      </c>
      <c r="D221" s="1" t="s">
        <v>82</v>
      </c>
      <c r="E221" t="s">
        <v>66</v>
      </c>
      <c r="F221" s="18">
        <f t="shared" si="6"/>
        <v>3</v>
      </c>
      <c r="G221">
        <v>1988</v>
      </c>
      <c r="H221" s="2">
        <v>41</v>
      </c>
      <c r="I221" s="2">
        <v>764.53</v>
      </c>
      <c r="J221" s="2">
        <f>IFERROR(INDEX(HWI!$F$5:$H$132,MATCH(Data!G221,HWI!$A$5:$A$132,0),MATCH(Data!C221,HWI!$F$5:$H$5,0)),0)</f>
        <v>6.8368794326241131</v>
      </c>
      <c r="K221" s="25">
        <f t="shared" si="7"/>
        <v>5226.9994326241131</v>
      </c>
    </row>
    <row r="222" spans="1:11" customFormat="1" x14ac:dyDescent="0.25">
      <c r="A222">
        <v>0</v>
      </c>
      <c r="B222" t="s">
        <v>58</v>
      </c>
      <c r="C222" t="s">
        <v>11</v>
      </c>
      <c r="D222" s="1" t="s">
        <v>82</v>
      </c>
      <c r="E222" t="s">
        <v>66</v>
      </c>
      <c r="F222" s="18">
        <f t="shared" si="6"/>
        <v>3</v>
      </c>
      <c r="G222">
        <v>1989</v>
      </c>
      <c r="H222" s="2">
        <v>1690</v>
      </c>
      <c r="I222" s="2">
        <v>16838.060000000001</v>
      </c>
      <c r="J222" s="2">
        <f>IFERROR(INDEX(HWI!$F$5:$H$132,MATCH(Data!G222,HWI!$A$5:$A$132,0),MATCH(Data!C222,HWI!$F$5:$H$5,0)),0)</f>
        <v>6.5135135135135132</v>
      </c>
      <c r="K222" s="25">
        <f t="shared" si="7"/>
        <v>109674.93135135135</v>
      </c>
    </row>
    <row r="223" spans="1:11" customFormat="1" x14ac:dyDescent="0.25">
      <c r="A223">
        <v>0</v>
      </c>
      <c r="B223" t="s">
        <v>58</v>
      </c>
      <c r="C223" t="s">
        <v>11</v>
      </c>
      <c r="D223" s="1" t="s">
        <v>82</v>
      </c>
      <c r="E223" t="s">
        <v>66</v>
      </c>
      <c r="F223" s="18">
        <f t="shared" si="6"/>
        <v>3</v>
      </c>
      <c r="G223">
        <v>1990</v>
      </c>
      <c r="H223" s="2">
        <v>50</v>
      </c>
      <c r="I223" s="2">
        <v>1244.67</v>
      </c>
      <c r="J223" s="2">
        <f>IFERROR(INDEX(HWI!$F$5:$H$132,MATCH(Data!G223,HWI!$A$5:$A$132,0),MATCH(Data!C223,HWI!$F$5:$H$5,0)),0)</f>
        <v>6.4083570750237415</v>
      </c>
      <c r="K223" s="25">
        <f t="shared" si="7"/>
        <v>7976.2898005698007</v>
      </c>
    </row>
    <row r="224" spans="1:11" customFormat="1" x14ac:dyDescent="0.25">
      <c r="A224">
        <v>0</v>
      </c>
      <c r="B224" t="s">
        <v>58</v>
      </c>
      <c r="C224" t="s">
        <v>11</v>
      </c>
      <c r="D224" s="1" t="s">
        <v>82</v>
      </c>
      <c r="E224" t="s">
        <v>66</v>
      </c>
      <c r="F224" s="18">
        <f t="shared" si="6"/>
        <v>3</v>
      </c>
      <c r="G224">
        <v>1991</v>
      </c>
      <c r="H224" s="2">
        <v>3686</v>
      </c>
      <c r="I224" s="2">
        <v>8482.39</v>
      </c>
      <c r="J224" s="2">
        <f>IFERROR(INDEX(HWI!$F$5:$H$132,MATCH(Data!G224,HWI!$A$5:$A$132,0),MATCH(Data!C224,HWI!$F$5:$H$5,0)),0)</f>
        <v>6.2889095992544268</v>
      </c>
      <c r="K224" s="25">
        <f t="shared" si="7"/>
        <v>53344.983895619756</v>
      </c>
    </row>
    <row r="225" spans="1:11" customFormat="1" x14ac:dyDescent="0.25">
      <c r="A225">
        <v>0</v>
      </c>
      <c r="B225" t="s">
        <v>58</v>
      </c>
      <c r="C225" t="s">
        <v>11</v>
      </c>
      <c r="D225" s="1" t="s">
        <v>82</v>
      </c>
      <c r="E225" t="s">
        <v>66</v>
      </c>
      <c r="F225" s="18">
        <f t="shared" si="6"/>
        <v>3</v>
      </c>
      <c r="G225">
        <v>1992</v>
      </c>
      <c r="H225" s="2">
        <v>2042</v>
      </c>
      <c r="I225" s="2">
        <v>60432.05</v>
      </c>
      <c r="J225" s="2">
        <f>IFERROR(INDEX(HWI!$F$5:$H$132,MATCH(Data!G225,HWI!$A$5:$A$132,0),MATCH(Data!C225,HWI!$F$5:$H$5,0)),0)</f>
        <v>6.2079116835326591</v>
      </c>
      <c r="K225" s="25">
        <f t="shared" si="7"/>
        <v>375156.82925482985</v>
      </c>
    </row>
    <row r="226" spans="1:11" customFormat="1" x14ac:dyDescent="0.25">
      <c r="A226">
        <v>0</v>
      </c>
      <c r="B226" t="s">
        <v>58</v>
      </c>
      <c r="C226" t="s">
        <v>11</v>
      </c>
      <c r="D226" s="1" t="s">
        <v>82</v>
      </c>
      <c r="E226" t="s">
        <v>66</v>
      </c>
      <c r="F226" s="18">
        <f t="shared" si="6"/>
        <v>3</v>
      </c>
      <c r="G226">
        <v>1993</v>
      </c>
      <c r="H226" s="2">
        <v>12</v>
      </c>
      <c r="I226" s="2">
        <v>384.06</v>
      </c>
      <c r="J226" s="2">
        <f>IFERROR(INDEX(HWI!$F$5:$H$132,MATCH(Data!G226,HWI!$A$5:$A$132,0),MATCH(Data!C226,HWI!$F$5:$H$5,0)),0)</f>
        <v>6.0574506283662481</v>
      </c>
      <c r="K226" s="25">
        <f t="shared" si="7"/>
        <v>2326.4244883303413</v>
      </c>
    </row>
    <row r="227" spans="1:11" customFormat="1" x14ac:dyDescent="0.25">
      <c r="A227">
        <v>0</v>
      </c>
      <c r="B227" t="s">
        <v>58</v>
      </c>
      <c r="C227" t="s">
        <v>11</v>
      </c>
      <c r="D227" s="1" t="s">
        <v>82</v>
      </c>
      <c r="E227" t="s">
        <v>66</v>
      </c>
      <c r="F227" s="18">
        <f t="shared" si="6"/>
        <v>3</v>
      </c>
      <c r="G227">
        <v>1994</v>
      </c>
      <c r="H227" s="2">
        <v>78</v>
      </c>
      <c r="I227" s="2">
        <v>3169.9</v>
      </c>
      <c r="J227" s="2">
        <f>IFERROR(INDEX(HWI!$F$5:$H$132,MATCH(Data!G227,HWI!$A$5:$A$132,0),MATCH(Data!C227,HWI!$F$5:$H$5,0)),0)</f>
        <v>5.6327212020033386</v>
      </c>
      <c r="K227" s="25">
        <f t="shared" si="7"/>
        <v>17855.162938230384</v>
      </c>
    </row>
    <row r="228" spans="1:11" customFormat="1" x14ac:dyDescent="0.25">
      <c r="A228">
        <v>0</v>
      </c>
      <c r="B228" t="s">
        <v>58</v>
      </c>
      <c r="C228" t="s">
        <v>11</v>
      </c>
      <c r="D228" s="1" t="s">
        <v>82</v>
      </c>
      <c r="E228" t="s">
        <v>66</v>
      </c>
      <c r="F228" s="18">
        <f t="shared" si="6"/>
        <v>3</v>
      </c>
      <c r="G228">
        <v>1995</v>
      </c>
      <c r="H228" s="2">
        <v>1</v>
      </c>
      <c r="I228" s="2">
        <v>54.85</v>
      </c>
      <c r="J228" s="2">
        <f>IFERROR(INDEX(HWI!$F$5:$H$132,MATCH(Data!G228,HWI!$A$5:$A$132,0),MATCH(Data!C228,HWI!$F$5:$H$5,0)),0)</f>
        <v>5.5311475409836062</v>
      </c>
      <c r="K228" s="25">
        <f t="shared" si="7"/>
        <v>303.38344262295078</v>
      </c>
    </row>
    <row r="229" spans="1:11" customFormat="1" x14ac:dyDescent="0.25">
      <c r="A229">
        <v>0</v>
      </c>
      <c r="B229" t="s">
        <v>58</v>
      </c>
      <c r="C229" t="s">
        <v>11</v>
      </c>
      <c r="D229" s="1" t="s">
        <v>82</v>
      </c>
      <c r="E229" t="s">
        <v>66</v>
      </c>
      <c r="F229" s="18">
        <f t="shared" si="6"/>
        <v>3</v>
      </c>
      <c r="G229">
        <v>1996</v>
      </c>
      <c r="H229" s="2">
        <v>4</v>
      </c>
      <c r="I229" s="2">
        <v>224.99</v>
      </c>
      <c r="J229" s="2">
        <f>IFERROR(INDEX(HWI!$F$5:$H$132,MATCH(Data!G229,HWI!$A$5:$A$132,0),MATCH(Data!C229,HWI!$F$5:$H$5,0)),0)</f>
        <v>5.5130718954248366</v>
      </c>
      <c r="K229" s="25">
        <f t="shared" si="7"/>
        <v>1240.3860457516341</v>
      </c>
    </row>
    <row r="230" spans="1:11" customFormat="1" x14ac:dyDescent="0.25">
      <c r="A230">
        <v>0</v>
      </c>
      <c r="B230" t="s">
        <v>58</v>
      </c>
      <c r="C230" t="s">
        <v>11</v>
      </c>
      <c r="D230" s="1" t="s">
        <v>82</v>
      </c>
      <c r="E230" t="s">
        <v>66</v>
      </c>
      <c r="F230" s="18">
        <f t="shared" si="6"/>
        <v>3</v>
      </c>
      <c r="G230">
        <v>1997</v>
      </c>
      <c r="H230" s="2">
        <v>8299</v>
      </c>
      <c r="I230" s="2">
        <v>6660.69</v>
      </c>
      <c r="J230" s="2">
        <f>IFERROR(INDEX(HWI!$F$5:$H$132,MATCH(Data!G230,HWI!$A$5:$A$132,0),MATCH(Data!C230,HWI!$F$5:$H$5,0)),0)</f>
        <v>5.3811802232854866</v>
      </c>
      <c r="K230" s="25">
        <f t="shared" si="7"/>
        <v>35842.373301435407</v>
      </c>
    </row>
    <row r="231" spans="1:11" customFormat="1" x14ac:dyDescent="0.25">
      <c r="A231">
        <v>0</v>
      </c>
      <c r="B231" t="s">
        <v>58</v>
      </c>
      <c r="C231" t="s">
        <v>11</v>
      </c>
      <c r="D231" s="1" t="s">
        <v>82</v>
      </c>
      <c r="E231" t="s">
        <v>66</v>
      </c>
      <c r="F231" s="18">
        <f t="shared" si="6"/>
        <v>3</v>
      </c>
      <c r="G231">
        <v>1998</v>
      </c>
      <c r="H231" s="2">
        <v>8</v>
      </c>
      <c r="I231" s="2">
        <v>248.5</v>
      </c>
      <c r="J231" s="2">
        <f>IFERROR(INDEX(HWI!$F$5:$H$132,MATCH(Data!G231,HWI!$A$5:$A$132,0),MATCH(Data!C231,HWI!$F$5:$H$5,0)),0)</f>
        <v>5.2718749999999996</v>
      </c>
      <c r="K231" s="25">
        <f t="shared" si="7"/>
        <v>1310.0609374999999</v>
      </c>
    </row>
    <row r="232" spans="1:11" customFormat="1" x14ac:dyDescent="0.25">
      <c r="A232">
        <v>0</v>
      </c>
      <c r="B232" t="s">
        <v>58</v>
      </c>
      <c r="C232" t="s">
        <v>11</v>
      </c>
      <c r="D232" s="1" t="s">
        <v>82</v>
      </c>
      <c r="E232" t="s">
        <v>66</v>
      </c>
      <c r="F232" s="18">
        <f t="shared" si="6"/>
        <v>3</v>
      </c>
      <c r="G232">
        <v>1999</v>
      </c>
      <c r="H232" s="2">
        <v>6</v>
      </c>
      <c r="I232" s="2">
        <v>431.9</v>
      </c>
      <c r="J232" s="2">
        <f>IFERROR(INDEX(HWI!$F$5:$H$132,MATCH(Data!G232,HWI!$A$5:$A$132,0),MATCH(Data!C232,HWI!$F$5:$H$5,0)),0)</f>
        <v>5.1276595744680851</v>
      </c>
      <c r="K232" s="25">
        <f t="shared" si="7"/>
        <v>2214.636170212766</v>
      </c>
    </row>
    <row r="233" spans="1:11" customFormat="1" x14ac:dyDescent="0.25">
      <c r="A233">
        <v>0</v>
      </c>
      <c r="B233" t="s">
        <v>58</v>
      </c>
      <c r="C233" t="s">
        <v>11</v>
      </c>
      <c r="D233" s="1" t="s">
        <v>82</v>
      </c>
      <c r="E233" t="s">
        <v>66</v>
      </c>
      <c r="F233" s="18">
        <f t="shared" si="6"/>
        <v>3</v>
      </c>
      <c r="G233">
        <v>2000</v>
      </c>
      <c r="H233" s="2">
        <v>340</v>
      </c>
      <c r="I233" s="2">
        <v>7747.81</v>
      </c>
      <c r="J233" s="2">
        <f>IFERROR(INDEX(HWI!$F$5:$H$132,MATCH(Data!G233,HWI!$A$5:$A$132,0),MATCH(Data!C233,HWI!$F$5:$H$5,0)),0)</f>
        <v>4.8827785817655576</v>
      </c>
      <c r="K233" s="25">
        <f t="shared" si="7"/>
        <v>37830.840723589004</v>
      </c>
    </row>
    <row r="234" spans="1:11" customFormat="1" x14ac:dyDescent="0.25">
      <c r="A234">
        <v>0</v>
      </c>
      <c r="B234" t="s">
        <v>58</v>
      </c>
      <c r="C234" t="s">
        <v>11</v>
      </c>
      <c r="D234" s="1" t="s">
        <v>82</v>
      </c>
      <c r="E234" t="s">
        <v>66</v>
      </c>
      <c r="F234" s="18">
        <f t="shared" si="6"/>
        <v>3</v>
      </c>
      <c r="G234">
        <v>2001</v>
      </c>
      <c r="H234" s="2">
        <v>111</v>
      </c>
      <c r="I234" s="2">
        <v>4720.3</v>
      </c>
      <c r="J234" s="2">
        <f>IFERROR(INDEX(HWI!$F$5:$H$132,MATCH(Data!G234,HWI!$A$5:$A$132,0),MATCH(Data!C234,HWI!$F$5:$H$5,0)),0)</f>
        <v>4.823445318084346</v>
      </c>
      <c r="K234" s="25">
        <f t="shared" si="7"/>
        <v>22768.10893495354</v>
      </c>
    </row>
    <row r="235" spans="1:11" customFormat="1" x14ac:dyDescent="0.25">
      <c r="A235">
        <v>0</v>
      </c>
      <c r="B235" t="s">
        <v>58</v>
      </c>
      <c r="C235" t="s">
        <v>11</v>
      </c>
      <c r="D235" s="1" t="s">
        <v>82</v>
      </c>
      <c r="E235" t="s">
        <v>66</v>
      </c>
      <c r="F235" s="18">
        <f t="shared" si="6"/>
        <v>3</v>
      </c>
      <c r="G235">
        <v>2002</v>
      </c>
      <c r="H235" s="2">
        <v>3</v>
      </c>
      <c r="I235" s="2">
        <v>190.71</v>
      </c>
      <c r="J235" s="2">
        <f>IFERROR(INDEX(HWI!$F$5:$H$132,MATCH(Data!G235,HWI!$A$5:$A$132,0),MATCH(Data!C235,HWI!$F$5:$H$5,0)),0)</f>
        <v>4.7288016818500349</v>
      </c>
      <c r="K235" s="25">
        <f t="shared" si="7"/>
        <v>901.82976874562019</v>
      </c>
    </row>
    <row r="236" spans="1:11" customFormat="1" x14ac:dyDescent="0.25">
      <c r="A236">
        <v>0</v>
      </c>
      <c r="B236" t="s">
        <v>58</v>
      </c>
      <c r="C236" t="s">
        <v>11</v>
      </c>
      <c r="D236" s="1" t="s">
        <v>82</v>
      </c>
      <c r="E236" t="s">
        <v>66</v>
      </c>
      <c r="F236" s="18">
        <f t="shared" si="6"/>
        <v>3</v>
      </c>
      <c r="G236">
        <v>2003</v>
      </c>
      <c r="H236" s="2">
        <v>909</v>
      </c>
      <c r="I236" s="2">
        <v>361.19</v>
      </c>
      <c r="J236" s="2">
        <f>IFERROR(INDEX(HWI!$F$5:$H$132,MATCH(Data!G236,HWI!$A$5:$A$132,0),MATCH(Data!C236,HWI!$F$5:$H$5,0)),0)</f>
        <v>4.5656292286874152</v>
      </c>
      <c r="K236" s="25">
        <f t="shared" si="7"/>
        <v>1649.0596211096074</v>
      </c>
    </row>
    <row r="237" spans="1:11" customFormat="1" x14ac:dyDescent="0.25">
      <c r="A237">
        <v>0</v>
      </c>
      <c r="B237" t="s">
        <v>58</v>
      </c>
      <c r="C237" t="s">
        <v>11</v>
      </c>
      <c r="D237" s="1" t="s">
        <v>82</v>
      </c>
      <c r="E237" t="s">
        <v>66</v>
      </c>
      <c r="F237" s="18">
        <f t="shared" si="6"/>
        <v>3</v>
      </c>
      <c r="G237">
        <v>2004</v>
      </c>
      <c r="H237" s="2">
        <v>10</v>
      </c>
      <c r="I237" s="2">
        <v>1411.89</v>
      </c>
      <c r="J237" s="2">
        <f>IFERROR(INDEX(HWI!$F$5:$H$132,MATCH(Data!G237,HWI!$A$5:$A$132,0),MATCH(Data!C237,HWI!$F$5:$H$5,0)),0)</f>
        <v>3.7036223929747529</v>
      </c>
      <c r="K237" s="25">
        <f t="shared" si="7"/>
        <v>5229.1074204171246</v>
      </c>
    </row>
    <row r="238" spans="1:11" customFormat="1" x14ac:dyDescent="0.25">
      <c r="A238">
        <v>0</v>
      </c>
      <c r="B238" t="s">
        <v>58</v>
      </c>
      <c r="C238" t="s">
        <v>11</v>
      </c>
      <c r="D238" s="1" t="s">
        <v>82</v>
      </c>
      <c r="E238" t="s">
        <v>66</v>
      </c>
      <c r="F238" s="18">
        <f t="shared" si="6"/>
        <v>3</v>
      </c>
      <c r="G238">
        <v>2005</v>
      </c>
      <c r="H238" s="2">
        <v>2</v>
      </c>
      <c r="I238" s="2">
        <v>162.91999999999999</v>
      </c>
      <c r="J238" s="2">
        <f>IFERROR(INDEX(HWI!$F$5:$H$132,MATCH(Data!G238,HWI!$A$5:$A$132,0),MATCH(Data!C238,HWI!$F$5:$H$5,0)),0)</f>
        <v>3.0341726618705036</v>
      </c>
      <c r="K238" s="25">
        <f t="shared" si="7"/>
        <v>494.32741007194238</v>
      </c>
    </row>
    <row r="239" spans="1:11" customFormat="1" x14ac:dyDescent="0.25">
      <c r="A239">
        <v>0</v>
      </c>
      <c r="B239" t="s">
        <v>58</v>
      </c>
      <c r="C239" t="s">
        <v>11</v>
      </c>
      <c r="D239" s="1" t="s">
        <v>82</v>
      </c>
      <c r="E239" t="s">
        <v>66</v>
      </c>
      <c r="F239" s="18">
        <f t="shared" si="6"/>
        <v>3</v>
      </c>
      <c r="G239">
        <v>2006</v>
      </c>
      <c r="H239" s="2">
        <v>1</v>
      </c>
      <c r="I239" s="2">
        <v>83.99</v>
      </c>
      <c r="J239" s="2">
        <f>IFERROR(INDEX(HWI!$F$5:$H$132,MATCH(Data!G239,HWI!$A$5:$A$132,0),MATCH(Data!C239,HWI!$F$5:$H$5,0)),0)</f>
        <v>2.9023655913978494</v>
      </c>
      <c r="K239" s="25">
        <f t="shared" si="7"/>
        <v>243.76968602150535</v>
      </c>
    </row>
    <row r="240" spans="1:11" customFormat="1" x14ac:dyDescent="0.25">
      <c r="A240">
        <v>0</v>
      </c>
      <c r="B240" t="s">
        <v>58</v>
      </c>
      <c r="C240" t="s">
        <v>11</v>
      </c>
      <c r="D240" s="1" t="s">
        <v>82</v>
      </c>
      <c r="E240" t="s">
        <v>66</v>
      </c>
      <c r="F240" s="18">
        <f t="shared" si="6"/>
        <v>3</v>
      </c>
      <c r="G240">
        <v>2008</v>
      </c>
      <c r="H240" s="2">
        <v>29</v>
      </c>
      <c r="I240" s="2">
        <v>1813.91</v>
      </c>
      <c r="J240" s="2">
        <f>IFERROR(INDEX(HWI!$F$5:$H$132,MATCH(Data!G240,HWI!$A$5:$A$132,0),MATCH(Data!C240,HWI!$F$5:$H$5,0)),0)</f>
        <v>2.6369675654552558</v>
      </c>
      <c r="K240" s="25">
        <f t="shared" si="7"/>
        <v>4783.2218366549432</v>
      </c>
    </row>
    <row r="241" spans="1:11" customFormat="1" x14ac:dyDescent="0.25">
      <c r="A241">
        <v>0</v>
      </c>
      <c r="B241" t="s">
        <v>58</v>
      </c>
      <c r="C241" t="s">
        <v>11</v>
      </c>
      <c r="D241" s="1" t="s">
        <v>82</v>
      </c>
      <c r="E241" t="s">
        <v>66</v>
      </c>
      <c r="F241" s="18">
        <f t="shared" si="6"/>
        <v>3</v>
      </c>
      <c r="G241">
        <v>2009</v>
      </c>
      <c r="H241" s="2">
        <v>10</v>
      </c>
      <c r="I241" s="2">
        <v>772.57</v>
      </c>
      <c r="J241" s="2">
        <f>IFERROR(INDEX(HWI!$F$5:$H$132,MATCH(Data!G241,HWI!$A$5:$A$132,0),MATCH(Data!C241,HWI!$F$5:$H$5,0)),0)</f>
        <v>2.7187751813053991</v>
      </c>
      <c r="K241" s="25">
        <f t="shared" si="7"/>
        <v>2100.4441418211122</v>
      </c>
    </row>
    <row r="242" spans="1:11" customFormat="1" x14ac:dyDescent="0.25">
      <c r="A242">
        <v>0</v>
      </c>
      <c r="B242" t="s">
        <v>58</v>
      </c>
      <c r="C242" t="s">
        <v>11</v>
      </c>
      <c r="D242" s="1" t="s">
        <v>82</v>
      </c>
      <c r="E242" t="s">
        <v>66</v>
      </c>
      <c r="F242" s="18">
        <f t="shared" si="6"/>
        <v>3</v>
      </c>
      <c r="G242">
        <v>2011</v>
      </c>
      <c r="H242" s="2">
        <v>1</v>
      </c>
      <c r="I242" s="2">
        <v>498.51</v>
      </c>
      <c r="J242" s="2">
        <f>IFERROR(INDEX(HWI!$F$5:$H$132,MATCH(Data!G242,HWI!$A$5:$A$132,0),MATCH(Data!C242,HWI!$F$5:$H$5,0)),0)</f>
        <v>2.3536798046738752</v>
      </c>
      <c r="K242" s="25">
        <f t="shared" si="7"/>
        <v>1173.3329194279736</v>
      </c>
    </row>
    <row r="243" spans="1:11" customFormat="1" x14ac:dyDescent="0.25">
      <c r="A243">
        <v>0</v>
      </c>
      <c r="B243" t="s">
        <v>58</v>
      </c>
      <c r="C243" t="s">
        <v>11</v>
      </c>
      <c r="D243" s="1" t="s">
        <v>82</v>
      </c>
      <c r="E243" t="s">
        <v>66</v>
      </c>
      <c r="F243" s="18">
        <f t="shared" si="6"/>
        <v>3</v>
      </c>
      <c r="G243">
        <v>2012</v>
      </c>
      <c r="H243" s="2">
        <v>24</v>
      </c>
      <c r="I243" s="2">
        <v>9620.58</v>
      </c>
      <c r="J243" s="2">
        <f>IFERROR(INDEX(HWI!$F$5:$H$132,MATCH(Data!G243,HWI!$A$5:$A$132,0),MATCH(Data!C243,HWI!$F$5:$H$5,0)),0)</f>
        <v>2.1429025087329312</v>
      </c>
      <c r="K243" s="25">
        <f t="shared" si="7"/>
        <v>20615.965017465864</v>
      </c>
    </row>
    <row r="244" spans="1:11" customFormat="1" x14ac:dyDescent="0.25">
      <c r="A244">
        <v>0</v>
      </c>
      <c r="B244" t="s">
        <v>58</v>
      </c>
      <c r="C244" t="s">
        <v>11</v>
      </c>
      <c r="D244" s="1" t="s">
        <v>82</v>
      </c>
      <c r="E244" t="s">
        <v>66</v>
      </c>
      <c r="F244" s="18">
        <f t="shared" si="6"/>
        <v>3</v>
      </c>
      <c r="G244">
        <v>2014</v>
      </c>
      <c r="H244" s="2">
        <v>2</v>
      </c>
      <c r="I244" s="2">
        <v>1043.81</v>
      </c>
      <c r="J244" s="2">
        <f>IFERROR(INDEX(HWI!$F$5:$H$132,MATCH(Data!G244,HWI!$A$5:$A$132,0),MATCH(Data!C244,HWI!$F$5:$H$5,0)),0)</f>
        <v>2.1958997722095672</v>
      </c>
      <c r="K244" s="25">
        <f t="shared" si="7"/>
        <v>2292.1021412300684</v>
      </c>
    </row>
    <row r="245" spans="1:11" customFormat="1" x14ac:dyDescent="0.25">
      <c r="A245">
        <v>0</v>
      </c>
      <c r="B245" t="s">
        <v>58</v>
      </c>
      <c r="C245" t="s">
        <v>11</v>
      </c>
      <c r="D245" s="1" t="s">
        <v>82</v>
      </c>
      <c r="E245" t="s">
        <v>66</v>
      </c>
      <c r="F245" s="18">
        <f t="shared" si="6"/>
        <v>3</v>
      </c>
      <c r="G245">
        <v>2015</v>
      </c>
      <c r="H245" s="2">
        <v>10</v>
      </c>
      <c r="I245" s="2">
        <v>8659.18</v>
      </c>
      <c r="J245" s="2">
        <f>IFERROR(INDEX(HWI!$F$5:$H$132,MATCH(Data!G245,HWI!$A$5:$A$132,0),MATCH(Data!C245,HWI!$F$5:$H$5,0)),0)</f>
        <v>2.2828146143437076</v>
      </c>
      <c r="K245" s="25">
        <f t="shared" si="7"/>
        <v>19767.302652232745</v>
      </c>
    </row>
    <row r="246" spans="1:11" customFormat="1" x14ac:dyDescent="0.25">
      <c r="A246">
        <v>0</v>
      </c>
      <c r="B246" t="s">
        <v>58</v>
      </c>
      <c r="C246" t="s">
        <v>11</v>
      </c>
      <c r="D246" s="1" t="s">
        <v>82</v>
      </c>
      <c r="E246" t="s">
        <v>66</v>
      </c>
      <c r="F246" s="18">
        <f t="shared" si="6"/>
        <v>3</v>
      </c>
      <c r="G246">
        <v>2016</v>
      </c>
      <c r="H246" s="2">
        <v>10</v>
      </c>
      <c r="I246" s="2">
        <v>18252.919999999998</v>
      </c>
      <c r="J246" s="2">
        <f>IFERROR(INDEX(HWI!$F$5:$H$132,MATCH(Data!G246,HWI!$A$5:$A$132,0),MATCH(Data!C246,HWI!$F$5:$H$5,0)),0)</f>
        <v>2.3301104972375692</v>
      </c>
      <c r="K246" s="25">
        <f t="shared" si="7"/>
        <v>42531.320497237568</v>
      </c>
    </row>
    <row r="247" spans="1:11" customFormat="1" x14ac:dyDescent="0.25">
      <c r="A247">
        <v>0</v>
      </c>
      <c r="B247" t="s">
        <v>58</v>
      </c>
      <c r="C247" t="s">
        <v>11</v>
      </c>
      <c r="D247" s="1" t="s">
        <v>82</v>
      </c>
      <c r="E247" t="s">
        <v>66</v>
      </c>
      <c r="F247" s="18">
        <f t="shared" si="6"/>
        <v>3</v>
      </c>
      <c r="G247">
        <v>2017</v>
      </c>
      <c r="H247" s="2">
        <v>5</v>
      </c>
      <c r="I247" s="2">
        <v>15076.65</v>
      </c>
      <c r="J247" s="2">
        <f>IFERROR(INDEX(HWI!$F$5:$H$132,MATCH(Data!G247,HWI!$A$5:$A$132,0),MATCH(Data!C247,HWI!$F$5:$H$5,0)),0)</f>
        <v>2.1795865633074936</v>
      </c>
      <c r="K247" s="25">
        <f t="shared" si="7"/>
        <v>32860.863759689921</v>
      </c>
    </row>
    <row r="248" spans="1:11" customFormat="1" x14ac:dyDescent="0.25">
      <c r="A248">
        <v>0</v>
      </c>
      <c r="B248" t="s">
        <v>58</v>
      </c>
      <c r="C248" t="s">
        <v>11</v>
      </c>
      <c r="D248" s="1" t="s">
        <v>82</v>
      </c>
      <c r="E248" t="s">
        <v>66</v>
      </c>
      <c r="F248" s="18">
        <f t="shared" si="6"/>
        <v>3</v>
      </c>
      <c r="G248">
        <v>2018</v>
      </c>
      <c r="H248" s="2">
        <v>1</v>
      </c>
      <c r="I248" s="2">
        <v>247.32</v>
      </c>
      <c r="J248" s="2">
        <f>IFERROR(INDEX(HWI!$F$5:$H$132,MATCH(Data!G248,HWI!$A$5:$A$132,0),MATCH(Data!C248,HWI!$F$5:$H$5,0)),0)</f>
        <v>2.0233883058470763</v>
      </c>
      <c r="K248" s="25">
        <f t="shared" si="7"/>
        <v>500.4243958020989</v>
      </c>
    </row>
    <row r="249" spans="1:11" customFormat="1" x14ac:dyDescent="0.25">
      <c r="A249">
        <v>0</v>
      </c>
      <c r="B249" t="s">
        <v>58</v>
      </c>
      <c r="C249" t="s">
        <v>11</v>
      </c>
      <c r="D249" s="1" t="s">
        <v>82</v>
      </c>
      <c r="E249" t="s">
        <v>66</v>
      </c>
      <c r="F249" s="18">
        <f t="shared" si="6"/>
        <v>3</v>
      </c>
      <c r="G249">
        <v>2020</v>
      </c>
      <c r="H249" s="2">
        <v>6</v>
      </c>
      <c r="I249" s="2">
        <v>1262.42</v>
      </c>
      <c r="J249" s="2">
        <f>IFERROR(INDEX(HWI!$F$5:$H$132,MATCH(Data!G249,HWI!$A$5:$A$132,0),MATCH(Data!C249,HWI!$F$5:$H$5,0)),0)</f>
        <v>1.7600417318727177</v>
      </c>
      <c r="K249" s="25">
        <f t="shared" si="7"/>
        <v>2221.9118831507562</v>
      </c>
    </row>
    <row r="250" spans="1:11" customFormat="1" x14ac:dyDescent="0.25">
      <c r="A250">
        <v>0</v>
      </c>
      <c r="B250" t="s">
        <v>58</v>
      </c>
      <c r="C250" t="s">
        <v>11</v>
      </c>
      <c r="D250" s="1" t="s">
        <v>82</v>
      </c>
      <c r="E250" t="s">
        <v>66</v>
      </c>
      <c r="F250" s="18">
        <f t="shared" si="6"/>
        <v>3</v>
      </c>
      <c r="G250">
        <v>2021</v>
      </c>
      <c r="H250" s="2">
        <v>12</v>
      </c>
      <c r="I250" s="2">
        <v>6860.08</v>
      </c>
      <c r="J250" s="2">
        <f>IFERROR(INDEX(HWI!$F$5:$H$132,MATCH(Data!G250,HWI!$A$5:$A$132,0),MATCH(Data!C250,HWI!$F$5:$H$5,0)),0)</f>
        <v>1.486998677831644</v>
      </c>
      <c r="K250" s="25">
        <f t="shared" si="7"/>
        <v>10200.929889819305</v>
      </c>
    </row>
    <row r="251" spans="1:11" customFormat="1" x14ac:dyDescent="0.25">
      <c r="A251">
        <v>0</v>
      </c>
      <c r="B251" t="s">
        <v>58</v>
      </c>
      <c r="C251" t="s">
        <v>11</v>
      </c>
      <c r="D251" s="1" t="s">
        <v>82</v>
      </c>
      <c r="E251" t="s">
        <v>66</v>
      </c>
      <c r="F251" s="18">
        <f t="shared" si="6"/>
        <v>3</v>
      </c>
      <c r="G251">
        <v>2022</v>
      </c>
      <c r="H251" s="2">
        <v>6</v>
      </c>
      <c r="I251" s="2">
        <v>15270.12</v>
      </c>
      <c r="J251" s="2">
        <f>IFERROR(INDEX(HWI!$F$5:$H$132,MATCH(Data!G251,HWI!$A$5:$A$132,0),MATCH(Data!C251,HWI!$F$5:$H$5,0)),0)</f>
        <v>1.2561429635145198</v>
      </c>
      <c r="K251" s="25">
        <f t="shared" si="7"/>
        <v>19181.45379002234</v>
      </c>
    </row>
    <row r="252" spans="1:11" customFormat="1" x14ac:dyDescent="0.25">
      <c r="A252">
        <v>0</v>
      </c>
      <c r="B252" t="s">
        <v>58</v>
      </c>
      <c r="C252" t="s">
        <v>11</v>
      </c>
      <c r="D252" s="1" t="s">
        <v>82</v>
      </c>
      <c r="E252" t="s">
        <v>66</v>
      </c>
      <c r="F252" s="18">
        <f t="shared" si="6"/>
        <v>3</v>
      </c>
      <c r="G252">
        <v>2023</v>
      </c>
      <c r="H252" s="2">
        <v>12</v>
      </c>
      <c r="I252" s="2">
        <v>30605.01</v>
      </c>
      <c r="J252" s="2">
        <f>IFERROR(INDEX(HWI!$F$5:$H$132,MATCH(Data!G252,HWI!$A$5:$A$132,0),MATCH(Data!C252,HWI!$F$5:$H$5,0)),0)</f>
        <v>1.0423231387086809</v>
      </c>
      <c r="K252" s="25">
        <f t="shared" si="7"/>
        <v>31900.310083410564</v>
      </c>
    </row>
    <row r="253" spans="1:11" customFormat="1" x14ac:dyDescent="0.25">
      <c r="A253">
        <v>0</v>
      </c>
      <c r="B253" t="s">
        <v>58</v>
      </c>
      <c r="C253" t="s">
        <v>11</v>
      </c>
      <c r="D253" s="1" t="s">
        <v>82</v>
      </c>
      <c r="E253" t="s">
        <v>66</v>
      </c>
      <c r="F253" s="18">
        <f t="shared" si="6"/>
        <v>3</v>
      </c>
      <c r="G253">
        <v>2024</v>
      </c>
      <c r="H253" s="2">
        <v>292</v>
      </c>
      <c r="I253" s="2">
        <v>125556.6</v>
      </c>
      <c r="J253" s="2">
        <f>IFERROR(INDEX(HWI!$F$5:$H$132,MATCH(Data!G253,HWI!$A$5:$A$132,0),MATCH(Data!C253,HWI!$F$5:$H$5,0)),0)</f>
        <v>1.0333843797856048</v>
      </c>
      <c r="K253" s="25">
        <f t="shared" si="7"/>
        <v>129748.22921898928</v>
      </c>
    </row>
    <row r="254" spans="1:11" customFormat="1" x14ac:dyDescent="0.25">
      <c r="A254">
        <v>0</v>
      </c>
      <c r="B254" t="s">
        <v>58</v>
      </c>
      <c r="C254" t="s">
        <v>11</v>
      </c>
      <c r="D254" s="1" t="s">
        <v>83</v>
      </c>
      <c r="E254" t="s">
        <v>67</v>
      </c>
      <c r="F254" s="18">
        <f t="shared" si="6"/>
        <v>4</v>
      </c>
      <c r="G254">
        <v>1926</v>
      </c>
      <c r="H254" s="2">
        <v>2433</v>
      </c>
      <c r="I254" s="2">
        <v>1524.24</v>
      </c>
      <c r="J254" s="2">
        <f>IFERROR(INDEX(HWI!$F$5:$H$132,MATCH(Data!G254,HWI!$A$5:$A$132,0),MATCH(Data!C254,HWI!$F$5:$H$5,0)),0)</f>
        <v>105.4375</v>
      </c>
      <c r="K254" s="25">
        <f t="shared" si="7"/>
        <v>160712.05499999999</v>
      </c>
    </row>
    <row r="255" spans="1:11" customFormat="1" x14ac:dyDescent="0.25">
      <c r="A255">
        <v>0</v>
      </c>
      <c r="B255" t="s">
        <v>58</v>
      </c>
      <c r="C255" t="s">
        <v>11</v>
      </c>
      <c r="D255" s="1" t="s">
        <v>83</v>
      </c>
      <c r="E255" t="s">
        <v>67</v>
      </c>
      <c r="F255" s="18">
        <f t="shared" si="6"/>
        <v>4</v>
      </c>
      <c r="G255">
        <v>1927</v>
      </c>
      <c r="H255" s="2">
        <v>3448</v>
      </c>
      <c r="I255" s="2">
        <v>2446.0300000000002</v>
      </c>
      <c r="J255" s="2">
        <f>IFERROR(INDEX(HWI!$F$5:$H$132,MATCH(Data!G255,HWI!$A$5:$A$132,0),MATCH(Data!C255,HWI!$F$5:$H$5,0)),0)</f>
        <v>112.46666666666667</v>
      </c>
      <c r="K255" s="25">
        <f t="shared" si="7"/>
        <v>275096.84066666669</v>
      </c>
    </row>
    <row r="256" spans="1:11" customFormat="1" x14ac:dyDescent="0.25">
      <c r="A256">
        <v>0</v>
      </c>
      <c r="B256" t="s">
        <v>58</v>
      </c>
      <c r="C256" t="s">
        <v>11</v>
      </c>
      <c r="D256" s="1" t="s">
        <v>83</v>
      </c>
      <c r="E256" t="s">
        <v>67</v>
      </c>
      <c r="F256" s="18">
        <f t="shared" si="6"/>
        <v>4</v>
      </c>
      <c r="G256">
        <v>1928</v>
      </c>
      <c r="H256" s="2">
        <v>11309</v>
      </c>
      <c r="I256" s="2">
        <v>7848.41</v>
      </c>
      <c r="J256" s="2">
        <f>IFERROR(INDEX(HWI!$F$5:$H$132,MATCH(Data!G256,HWI!$A$5:$A$132,0),MATCH(Data!C256,HWI!$F$5:$H$5,0)),0)</f>
        <v>120.5</v>
      </c>
      <c r="K256" s="25">
        <f t="shared" si="7"/>
        <v>945733.40500000003</v>
      </c>
    </row>
    <row r="257" spans="1:11" customFormat="1" x14ac:dyDescent="0.25">
      <c r="A257">
        <v>0</v>
      </c>
      <c r="B257" t="s">
        <v>58</v>
      </c>
      <c r="C257" t="s">
        <v>11</v>
      </c>
      <c r="D257" s="1" t="s">
        <v>83</v>
      </c>
      <c r="E257" t="s">
        <v>67</v>
      </c>
      <c r="F257" s="18">
        <f t="shared" si="6"/>
        <v>4</v>
      </c>
      <c r="G257">
        <v>1929</v>
      </c>
      <c r="H257" s="2">
        <v>31116</v>
      </c>
      <c r="I257" s="2">
        <v>27346.2</v>
      </c>
      <c r="J257" s="2">
        <f>IFERROR(INDEX(HWI!$F$5:$H$132,MATCH(Data!G257,HWI!$A$5:$A$132,0),MATCH(Data!C257,HWI!$F$5:$H$5,0)),0)</f>
        <v>112.46666666666667</v>
      </c>
      <c r="K257" s="25">
        <f t="shared" si="7"/>
        <v>3075535.96</v>
      </c>
    </row>
    <row r="258" spans="1:11" customFormat="1" x14ac:dyDescent="0.25">
      <c r="A258">
        <v>0</v>
      </c>
      <c r="B258" t="s">
        <v>58</v>
      </c>
      <c r="C258" t="s">
        <v>11</v>
      </c>
      <c r="D258" s="1" t="s">
        <v>83</v>
      </c>
      <c r="E258" t="s">
        <v>67</v>
      </c>
      <c r="F258" s="18">
        <f t="shared" si="6"/>
        <v>4</v>
      </c>
      <c r="G258">
        <v>1930</v>
      </c>
      <c r="H258" s="2">
        <v>8867</v>
      </c>
      <c r="I258" s="2">
        <v>6123.56</v>
      </c>
      <c r="J258" s="2">
        <f>IFERROR(INDEX(HWI!$F$5:$H$132,MATCH(Data!G258,HWI!$A$5:$A$132,0),MATCH(Data!C258,HWI!$F$5:$H$5,0)),0)</f>
        <v>120.5</v>
      </c>
      <c r="K258" s="25">
        <f t="shared" si="7"/>
        <v>737888.9800000001</v>
      </c>
    </row>
    <row r="259" spans="1:11" customFormat="1" x14ac:dyDescent="0.25">
      <c r="A259">
        <v>0</v>
      </c>
      <c r="B259" t="s">
        <v>58</v>
      </c>
      <c r="C259" t="s">
        <v>11</v>
      </c>
      <c r="D259" s="1" t="s">
        <v>83</v>
      </c>
      <c r="E259" t="s">
        <v>67</v>
      </c>
      <c r="F259" s="18">
        <f t="shared" ref="F259:F322" si="8">_xlfn.XLOOKUP(E259,$O$2:$O$19,$P$2:$P$19)</f>
        <v>4</v>
      </c>
      <c r="G259">
        <v>1931</v>
      </c>
      <c r="H259" s="2">
        <v>6619</v>
      </c>
      <c r="I259" s="2">
        <v>5715.59</v>
      </c>
      <c r="J259" s="2">
        <f>IFERROR(INDEX(HWI!$F$5:$H$132,MATCH(Data!G259,HWI!$A$5:$A$132,0),MATCH(Data!C259,HWI!$F$5:$H$5,0)),0)</f>
        <v>120.5</v>
      </c>
      <c r="K259" s="25">
        <f t="shared" ref="K259:K322" si="9">I259*J259</f>
        <v>688728.59499999997</v>
      </c>
    </row>
    <row r="260" spans="1:11" customFormat="1" x14ac:dyDescent="0.25">
      <c r="A260">
        <v>0</v>
      </c>
      <c r="B260" t="s">
        <v>58</v>
      </c>
      <c r="C260" t="s">
        <v>11</v>
      </c>
      <c r="D260" s="1" t="s">
        <v>83</v>
      </c>
      <c r="E260" t="s">
        <v>67</v>
      </c>
      <c r="F260" s="18">
        <f t="shared" si="8"/>
        <v>4</v>
      </c>
      <c r="G260">
        <v>1932</v>
      </c>
      <c r="H260" s="2">
        <v>136</v>
      </c>
      <c r="I260" s="2">
        <v>110</v>
      </c>
      <c r="J260" s="2">
        <f>IFERROR(INDEX(HWI!$F$5:$H$132,MATCH(Data!G260,HWI!$A$5:$A$132,0),MATCH(Data!C260,HWI!$F$5:$H$5,0)),0)</f>
        <v>120.5</v>
      </c>
      <c r="K260" s="25">
        <f t="shared" si="9"/>
        <v>13255</v>
      </c>
    </row>
    <row r="261" spans="1:11" customFormat="1" x14ac:dyDescent="0.25">
      <c r="A261">
        <v>0</v>
      </c>
      <c r="B261" t="s">
        <v>58</v>
      </c>
      <c r="C261" t="s">
        <v>11</v>
      </c>
      <c r="D261" s="1" t="s">
        <v>83</v>
      </c>
      <c r="E261" t="s">
        <v>67</v>
      </c>
      <c r="F261" s="18">
        <f t="shared" si="8"/>
        <v>4</v>
      </c>
      <c r="G261">
        <v>1933</v>
      </c>
      <c r="H261" s="2">
        <v>2300</v>
      </c>
      <c r="I261" s="2">
        <v>1268.71</v>
      </c>
      <c r="J261" s="2">
        <f>IFERROR(INDEX(HWI!$F$5:$H$132,MATCH(Data!G261,HWI!$A$5:$A$132,0),MATCH(Data!C261,HWI!$F$5:$H$5,0)),0)</f>
        <v>140.58333333333334</v>
      </c>
      <c r="K261" s="25">
        <f t="shared" si="9"/>
        <v>178359.48083333336</v>
      </c>
    </row>
    <row r="262" spans="1:11" customFormat="1" x14ac:dyDescent="0.25">
      <c r="A262">
        <v>0</v>
      </c>
      <c r="B262" t="s">
        <v>58</v>
      </c>
      <c r="C262" t="s">
        <v>11</v>
      </c>
      <c r="D262" s="1" t="s">
        <v>83</v>
      </c>
      <c r="E262" t="s">
        <v>67</v>
      </c>
      <c r="F262" s="18">
        <f t="shared" si="8"/>
        <v>4</v>
      </c>
      <c r="G262">
        <v>1934</v>
      </c>
      <c r="H262" s="2">
        <v>1580</v>
      </c>
      <c r="I262" s="2">
        <v>1016.52</v>
      </c>
      <c r="J262" s="2">
        <f>IFERROR(INDEX(HWI!$F$5:$H$132,MATCH(Data!G262,HWI!$A$5:$A$132,0),MATCH(Data!C262,HWI!$F$5:$H$5,0)),0)</f>
        <v>120.5</v>
      </c>
      <c r="K262" s="25">
        <f t="shared" si="9"/>
        <v>122490.66</v>
      </c>
    </row>
    <row r="263" spans="1:11" customFormat="1" x14ac:dyDescent="0.25">
      <c r="A263">
        <v>0</v>
      </c>
      <c r="B263" t="s">
        <v>58</v>
      </c>
      <c r="C263" t="s">
        <v>11</v>
      </c>
      <c r="D263" s="1" t="s">
        <v>83</v>
      </c>
      <c r="E263" t="s">
        <v>67</v>
      </c>
      <c r="F263" s="18">
        <f t="shared" si="8"/>
        <v>4</v>
      </c>
      <c r="G263">
        <v>1935</v>
      </c>
      <c r="H263" s="2">
        <v>3129</v>
      </c>
      <c r="I263" s="2">
        <v>2685.02</v>
      </c>
      <c r="J263" s="2">
        <f>IFERROR(INDEX(HWI!$F$5:$H$132,MATCH(Data!G263,HWI!$A$5:$A$132,0),MATCH(Data!C263,HWI!$F$5:$H$5,0)),0)</f>
        <v>120.5</v>
      </c>
      <c r="K263" s="25">
        <f t="shared" si="9"/>
        <v>323544.90999999997</v>
      </c>
    </row>
    <row r="264" spans="1:11" customFormat="1" x14ac:dyDescent="0.25">
      <c r="A264">
        <v>0</v>
      </c>
      <c r="B264" t="s">
        <v>58</v>
      </c>
      <c r="C264" t="s">
        <v>11</v>
      </c>
      <c r="D264" s="1" t="s">
        <v>83</v>
      </c>
      <c r="E264" t="s">
        <v>67</v>
      </c>
      <c r="F264" s="18">
        <f t="shared" si="8"/>
        <v>4</v>
      </c>
      <c r="G264">
        <v>1936</v>
      </c>
      <c r="H264" s="2">
        <v>6345</v>
      </c>
      <c r="I264" s="2">
        <v>4316.5200000000004</v>
      </c>
      <c r="J264" s="2">
        <f>IFERROR(INDEX(HWI!$F$5:$H$132,MATCH(Data!G264,HWI!$A$5:$A$132,0),MATCH(Data!C264,HWI!$F$5:$H$5,0)),0)</f>
        <v>129.76923076923077</v>
      </c>
      <c r="K264" s="25">
        <f t="shared" si="9"/>
        <v>560151.4800000001</v>
      </c>
    </row>
    <row r="265" spans="1:11" customFormat="1" x14ac:dyDescent="0.25">
      <c r="A265">
        <v>0</v>
      </c>
      <c r="B265" t="s">
        <v>58</v>
      </c>
      <c r="C265" t="s">
        <v>11</v>
      </c>
      <c r="D265" s="1" t="s">
        <v>83</v>
      </c>
      <c r="E265" t="s">
        <v>67</v>
      </c>
      <c r="F265" s="18">
        <f t="shared" si="8"/>
        <v>4</v>
      </c>
      <c r="G265">
        <v>1937</v>
      </c>
      <c r="H265" s="2">
        <v>11264</v>
      </c>
      <c r="I265" s="2">
        <v>9527.0400000000009</v>
      </c>
      <c r="J265" s="2">
        <f>IFERROR(INDEX(HWI!$F$5:$H$132,MATCH(Data!G265,HWI!$A$5:$A$132,0),MATCH(Data!C265,HWI!$F$5:$H$5,0)),0)</f>
        <v>120.5</v>
      </c>
      <c r="K265" s="25">
        <f t="shared" si="9"/>
        <v>1148008.32</v>
      </c>
    </row>
    <row r="266" spans="1:11" customFormat="1" x14ac:dyDescent="0.25">
      <c r="A266">
        <v>0</v>
      </c>
      <c r="B266" t="s">
        <v>58</v>
      </c>
      <c r="C266" t="s">
        <v>11</v>
      </c>
      <c r="D266" s="1" t="s">
        <v>83</v>
      </c>
      <c r="E266" t="s">
        <v>67</v>
      </c>
      <c r="F266" s="18">
        <f t="shared" si="8"/>
        <v>4</v>
      </c>
      <c r="G266">
        <v>1938</v>
      </c>
      <c r="H266" s="2">
        <v>8258</v>
      </c>
      <c r="I266" s="2">
        <v>6466.29</v>
      </c>
      <c r="J266" s="2">
        <f>IFERROR(INDEX(HWI!$F$5:$H$132,MATCH(Data!G266,HWI!$A$5:$A$132,0),MATCH(Data!C266,HWI!$F$5:$H$5,0)),0)</f>
        <v>120.5</v>
      </c>
      <c r="K266" s="25">
        <f t="shared" si="9"/>
        <v>779187.94499999995</v>
      </c>
    </row>
    <row r="267" spans="1:11" customFormat="1" x14ac:dyDescent="0.25">
      <c r="A267">
        <v>0</v>
      </c>
      <c r="B267" t="s">
        <v>58</v>
      </c>
      <c r="C267" t="s">
        <v>11</v>
      </c>
      <c r="D267" s="1" t="s">
        <v>83</v>
      </c>
      <c r="E267" t="s">
        <v>67</v>
      </c>
      <c r="F267" s="18">
        <f t="shared" si="8"/>
        <v>4</v>
      </c>
      <c r="G267">
        <v>1939</v>
      </c>
      <c r="H267" s="2">
        <v>18168</v>
      </c>
      <c r="I267" s="2">
        <v>14294.77</v>
      </c>
      <c r="J267" s="2">
        <f>IFERROR(INDEX(HWI!$F$5:$H$132,MATCH(Data!G267,HWI!$A$5:$A$132,0),MATCH(Data!C267,HWI!$F$5:$H$5,0)),0)</f>
        <v>112.46666666666667</v>
      </c>
      <c r="K267" s="25">
        <f t="shared" si="9"/>
        <v>1607685.1326666668</v>
      </c>
    </row>
    <row r="268" spans="1:11" customFormat="1" x14ac:dyDescent="0.25">
      <c r="A268">
        <v>0</v>
      </c>
      <c r="B268" t="s">
        <v>58</v>
      </c>
      <c r="C268" t="s">
        <v>11</v>
      </c>
      <c r="D268" s="1" t="s">
        <v>83</v>
      </c>
      <c r="E268" t="s">
        <v>67</v>
      </c>
      <c r="F268" s="18">
        <f t="shared" si="8"/>
        <v>4</v>
      </c>
      <c r="G268">
        <v>1940</v>
      </c>
      <c r="H268" s="2">
        <v>9624</v>
      </c>
      <c r="I268" s="2">
        <v>6801.2</v>
      </c>
      <c r="J268" s="2">
        <f>IFERROR(INDEX(HWI!$F$5:$H$132,MATCH(Data!G268,HWI!$A$5:$A$132,0),MATCH(Data!C268,HWI!$F$5:$H$5,0)),0)</f>
        <v>120.5</v>
      </c>
      <c r="K268" s="25">
        <f t="shared" si="9"/>
        <v>819544.6</v>
      </c>
    </row>
    <row r="269" spans="1:11" customFormat="1" x14ac:dyDescent="0.25">
      <c r="A269">
        <v>0</v>
      </c>
      <c r="B269" t="s">
        <v>58</v>
      </c>
      <c r="C269" t="s">
        <v>11</v>
      </c>
      <c r="D269" s="1" t="s">
        <v>83</v>
      </c>
      <c r="E269" t="s">
        <v>67</v>
      </c>
      <c r="F269" s="18">
        <f t="shared" si="8"/>
        <v>4</v>
      </c>
      <c r="G269">
        <v>1941</v>
      </c>
      <c r="H269" s="2">
        <v>7604</v>
      </c>
      <c r="I269" s="2">
        <v>5399.85</v>
      </c>
      <c r="J269" s="2">
        <f>IFERROR(INDEX(HWI!$F$5:$H$132,MATCH(Data!G269,HWI!$A$5:$A$132,0),MATCH(Data!C269,HWI!$F$5:$H$5,0)),0)</f>
        <v>105.4375</v>
      </c>
      <c r="K269" s="25">
        <f t="shared" si="9"/>
        <v>569346.68437500007</v>
      </c>
    </row>
    <row r="270" spans="1:11" customFormat="1" x14ac:dyDescent="0.25">
      <c r="A270">
        <v>0</v>
      </c>
      <c r="B270" t="s">
        <v>58</v>
      </c>
      <c r="C270" t="s">
        <v>11</v>
      </c>
      <c r="D270" s="1" t="s">
        <v>83</v>
      </c>
      <c r="E270" t="s">
        <v>67</v>
      </c>
      <c r="F270" s="18">
        <f t="shared" si="8"/>
        <v>4</v>
      </c>
      <c r="G270">
        <v>1942</v>
      </c>
      <c r="H270" s="2">
        <v>2322</v>
      </c>
      <c r="I270" s="2">
        <v>1736.2</v>
      </c>
      <c r="J270" s="2">
        <f>IFERROR(INDEX(HWI!$F$5:$H$132,MATCH(Data!G270,HWI!$A$5:$A$132,0),MATCH(Data!C270,HWI!$F$5:$H$5,0)),0)</f>
        <v>93.722222222222229</v>
      </c>
      <c r="K270" s="25">
        <f t="shared" si="9"/>
        <v>162720.52222222224</v>
      </c>
    </row>
    <row r="271" spans="1:11" customFormat="1" x14ac:dyDescent="0.25">
      <c r="A271">
        <v>0</v>
      </c>
      <c r="B271" t="s">
        <v>58</v>
      </c>
      <c r="C271" t="s">
        <v>11</v>
      </c>
      <c r="D271" s="1" t="s">
        <v>83</v>
      </c>
      <c r="E271" t="s">
        <v>67</v>
      </c>
      <c r="F271" s="18">
        <f t="shared" si="8"/>
        <v>4</v>
      </c>
      <c r="G271">
        <v>1943</v>
      </c>
      <c r="H271" s="2">
        <v>575</v>
      </c>
      <c r="I271" s="2">
        <v>473.77</v>
      </c>
      <c r="J271" s="2">
        <f>IFERROR(INDEX(HWI!$F$5:$H$132,MATCH(Data!G271,HWI!$A$5:$A$132,0),MATCH(Data!C271,HWI!$F$5:$H$5,0)),0)</f>
        <v>93.722222222222229</v>
      </c>
      <c r="K271" s="25">
        <f t="shared" si="9"/>
        <v>44402.777222222227</v>
      </c>
    </row>
    <row r="272" spans="1:11" customFormat="1" x14ac:dyDescent="0.25">
      <c r="A272">
        <v>0</v>
      </c>
      <c r="B272" t="s">
        <v>58</v>
      </c>
      <c r="C272" t="s">
        <v>11</v>
      </c>
      <c r="D272" s="1" t="s">
        <v>83</v>
      </c>
      <c r="E272" t="s">
        <v>67</v>
      </c>
      <c r="F272" s="18">
        <f t="shared" si="8"/>
        <v>4</v>
      </c>
      <c r="G272">
        <v>1944</v>
      </c>
      <c r="H272" s="2">
        <v>225</v>
      </c>
      <c r="I272" s="2">
        <v>194.98</v>
      </c>
      <c r="J272" s="2">
        <f>IFERROR(INDEX(HWI!$F$5:$H$132,MATCH(Data!G272,HWI!$A$5:$A$132,0),MATCH(Data!C272,HWI!$F$5:$H$5,0)),0)</f>
        <v>88.78947368421052</v>
      </c>
      <c r="K272" s="25">
        <f t="shared" si="9"/>
        <v>17312.171578947367</v>
      </c>
    </row>
    <row r="273" spans="1:11" customFormat="1" x14ac:dyDescent="0.25">
      <c r="A273">
        <v>0</v>
      </c>
      <c r="B273" t="s">
        <v>58</v>
      </c>
      <c r="C273" t="s">
        <v>11</v>
      </c>
      <c r="D273" s="1" t="s">
        <v>83</v>
      </c>
      <c r="E273" t="s">
        <v>67</v>
      </c>
      <c r="F273" s="18">
        <f t="shared" si="8"/>
        <v>4</v>
      </c>
      <c r="G273">
        <v>1945</v>
      </c>
      <c r="H273" s="2">
        <v>2716</v>
      </c>
      <c r="I273" s="2">
        <v>2403.56</v>
      </c>
      <c r="J273" s="2">
        <f>IFERROR(INDEX(HWI!$F$5:$H$132,MATCH(Data!G273,HWI!$A$5:$A$132,0),MATCH(Data!C273,HWI!$F$5:$H$5,0)),0)</f>
        <v>88.78947368421052</v>
      </c>
      <c r="K273" s="25">
        <f t="shared" si="9"/>
        <v>213410.82736842104</v>
      </c>
    </row>
    <row r="274" spans="1:11" customFormat="1" x14ac:dyDescent="0.25">
      <c r="A274">
        <v>0</v>
      </c>
      <c r="B274" t="s">
        <v>58</v>
      </c>
      <c r="C274" t="s">
        <v>11</v>
      </c>
      <c r="D274" s="1" t="s">
        <v>83</v>
      </c>
      <c r="E274" t="s">
        <v>67</v>
      </c>
      <c r="F274" s="18">
        <f t="shared" si="8"/>
        <v>4</v>
      </c>
      <c r="G274">
        <v>1946</v>
      </c>
      <c r="H274" s="2">
        <v>7833</v>
      </c>
      <c r="I274" s="2">
        <v>7564.7</v>
      </c>
      <c r="J274" s="2">
        <f>IFERROR(INDEX(HWI!$F$5:$H$132,MATCH(Data!G274,HWI!$A$5:$A$132,0),MATCH(Data!C274,HWI!$F$5:$H$5,0)),0)</f>
        <v>76.681818181818187</v>
      </c>
      <c r="K274" s="25">
        <f t="shared" si="9"/>
        <v>580074.95000000007</v>
      </c>
    </row>
    <row r="275" spans="1:11" customFormat="1" x14ac:dyDescent="0.25">
      <c r="A275">
        <v>0</v>
      </c>
      <c r="B275" t="s">
        <v>58</v>
      </c>
      <c r="C275" t="s">
        <v>11</v>
      </c>
      <c r="D275" s="1" t="s">
        <v>83</v>
      </c>
      <c r="E275" t="s">
        <v>67</v>
      </c>
      <c r="F275" s="18">
        <f t="shared" si="8"/>
        <v>4</v>
      </c>
      <c r="G275">
        <v>1947</v>
      </c>
      <c r="H275" s="2">
        <v>5298</v>
      </c>
      <c r="I275" s="2">
        <v>7060.73</v>
      </c>
      <c r="J275" s="2">
        <f>IFERROR(INDEX(HWI!$F$5:$H$132,MATCH(Data!G275,HWI!$A$5:$A$132,0),MATCH(Data!C275,HWI!$F$5:$H$5,0)),0)</f>
        <v>70.291666666666671</v>
      </c>
      <c r="K275" s="25">
        <f t="shared" si="9"/>
        <v>496310.47958333336</v>
      </c>
    </row>
    <row r="276" spans="1:11" customFormat="1" x14ac:dyDescent="0.25">
      <c r="A276">
        <v>0</v>
      </c>
      <c r="B276" t="s">
        <v>58</v>
      </c>
      <c r="C276" t="s">
        <v>11</v>
      </c>
      <c r="D276" s="1" t="s">
        <v>83</v>
      </c>
      <c r="E276" t="s">
        <v>67</v>
      </c>
      <c r="F276" s="18">
        <f t="shared" si="8"/>
        <v>4</v>
      </c>
      <c r="G276">
        <v>1948</v>
      </c>
      <c r="H276" s="2">
        <v>22993</v>
      </c>
      <c r="I276" s="2">
        <v>31877.5</v>
      </c>
      <c r="J276" s="2">
        <f>IFERROR(INDEX(HWI!$F$5:$H$132,MATCH(Data!G276,HWI!$A$5:$A$132,0),MATCH(Data!C276,HWI!$F$5:$H$5,0)),0)</f>
        <v>60.25</v>
      </c>
      <c r="K276" s="25">
        <f t="shared" si="9"/>
        <v>1920619.375</v>
      </c>
    </row>
    <row r="277" spans="1:11" customFormat="1" x14ac:dyDescent="0.25">
      <c r="A277">
        <v>0</v>
      </c>
      <c r="B277" t="s">
        <v>58</v>
      </c>
      <c r="C277" t="s">
        <v>11</v>
      </c>
      <c r="D277" s="1" t="s">
        <v>83</v>
      </c>
      <c r="E277" t="s">
        <v>67</v>
      </c>
      <c r="F277" s="18">
        <f t="shared" si="8"/>
        <v>4</v>
      </c>
      <c r="G277">
        <v>1949</v>
      </c>
      <c r="H277" s="2">
        <v>26498</v>
      </c>
      <c r="I277" s="2">
        <v>31415.98</v>
      </c>
      <c r="J277" s="2">
        <f>IFERROR(INDEX(HWI!$F$5:$H$132,MATCH(Data!G277,HWI!$A$5:$A$132,0),MATCH(Data!C277,HWI!$F$5:$H$5,0)),0)</f>
        <v>56.233333333333334</v>
      </c>
      <c r="K277" s="25">
        <f t="shared" si="9"/>
        <v>1766625.2753333333</v>
      </c>
    </row>
    <row r="278" spans="1:11" customFormat="1" x14ac:dyDescent="0.25">
      <c r="A278">
        <v>0</v>
      </c>
      <c r="B278" t="s">
        <v>58</v>
      </c>
      <c r="C278" t="s">
        <v>11</v>
      </c>
      <c r="D278" s="1" t="s">
        <v>83</v>
      </c>
      <c r="E278" t="s">
        <v>67</v>
      </c>
      <c r="F278" s="18">
        <f t="shared" si="8"/>
        <v>4</v>
      </c>
      <c r="G278">
        <v>1950</v>
      </c>
      <c r="H278" s="2">
        <v>34737</v>
      </c>
      <c r="I278" s="2">
        <v>47670.07</v>
      </c>
      <c r="J278" s="2">
        <f>IFERROR(INDEX(HWI!$F$5:$H$132,MATCH(Data!G278,HWI!$A$5:$A$132,0),MATCH(Data!C278,HWI!$F$5:$H$5,0)),0)</f>
        <v>54.41935483870968</v>
      </c>
      <c r="K278" s="25">
        <f t="shared" si="9"/>
        <v>2594174.4545161291</v>
      </c>
    </row>
    <row r="279" spans="1:11" customFormat="1" x14ac:dyDescent="0.25">
      <c r="A279">
        <v>0</v>
      </c>
      <c r="B279" t="s">
        <v>58</v>
      </c>
      <c r="C279" t="s">
        <v>11</v>
      </c>
      <c r="D279" s="1" t="s">
        <v>83</v>
      </c>
      <c r="E279" t="s">
        <v>67</v>
      </c>
      <c r="F279" s="18">
        <f t="shared" si="8"/>
        <v>4</v>
      </c>
      <c r="G279">
        <v>1951</v>
      </c>
      <c r="H279" s="2">
        <v>17866</v>
      </c>
      <c r="I279" s="2">
        <v>35394.69</v>
      </c>
      <c r="J279" s="2">
        <f>IFERROR(INDEX(HWI!$F$5:$H$132,MATCH(Data!G279,HWI!$A$5:$A$132,0),MATCH(Data!C279,HWI!$F$5:$H$5,0)),0)</f>
        <v>51.121212121212125</v>
      </c>
      <c r="K279" s="25">
        <f t="shared" si="9"/>
        <v>1809419.4554545458</v>
      </c>
    </row>
    <row r="280" spans="1:11" customFormat="1" x14ac:dyDescent="0.25">
      <c r="A280">
        <v>0</v>
      </c>
      <c r="B280" t="s">
        <v>58</v>
      </c>
      <c r="C280" t="s">
        <v>11</v>
      </c>
      <c r="D280" s="1" t="s">
        <v>83</v>
      </c>
      <c r="E280" t="s">
        <v>67</v>
      </c>
      <c r="F280" s="18">
        <f t="shared" si="8"/>
        <v>4</v>
      </c>
      <c r="G280">
        <v>1952</v>
      </c>
      <c r="H280" s="2">
        <v>30857</v>
      </c>
      <c r="I280" s="2">
        <v>54333.56</v>
      </c>
      <c r="J280" s="2">
        <f>IFERROR(INDEX(HWI!$F$5:$H$132,MATCH(Data!G280,HWI!$A$5:$A$132,0),MATCH(Data!C280,HWI!$F$5:$H$5,0)),0)</f>
        <v>48.2</v>
      </c>
      <c r="K280" s="25">
        <f t="shared" si="9"/>
        <v>2618877.5920000002</v>
      </c>
    </row>
    <row r="281" spans="1:11" customFormat="1" x14ac:dyDescent="0.25">
      <c r="A281">
        <v>0</v>
      </c>
      <c r="B281" t="s">
        <v>58</v>
      </c>
      <c r="C281" t="s">
        <v>11</v>
      </c>
      <c r="D281" s="1" t="s">
        <v>83</v>
      </c>
      <c r="E281" t="s">
        <v>67</v>
      </c>
      <c r="F281" s="18">
        <f t="shared" si="8"/>
        <v>4</v>
      </c>
      <c r="G281">
        <v>1953</v>
      </c>
      <c r="H281" s="2">
        <v>43223</v>
      </c>
      <c r="I281" s="2">
        <v>82298.559999999998</v>
      </c>
      <c r="J281" s="2">
        <f>IFERROR(INDEX(HWI!$F$5:$H$132,MATCH(Data!G281,HWI!$A$5:$A$132,0),MATCH(Data!C281,HWI!$F$5:$H$5,0)),0)</f>
        <v>44.39473684210526</v>
      </c>
      <c r="K281" s="25">
        <f t="shared" si="9"/>
        <v>3653622.9136842103</v>
      </c>
    </row>
    <row r="282" spans="1:11" customFormat="1" x14ac:dyDescent="0.25">
      <c r="A282">
        <v>0</v>
      </c>
      <c r="B282" t="s">
        <v>58</v>
      </c>
      <c r="C282" t="s">
        <v>11</v>
      </c>
      <c r="D282" s="1" t="s">
        <v>83</v>
      </c>
      <c r="E282" t="s">
        <v>67</v>
      </c>
      <c r="F282" s="18">
        <f t="shared" si="8"/>
        <v>4</v>
      </c>
      <c r="G282">
        <v>1954</v>
      </c>
      <c r="H282" s="2">
        <v>27677</v>
      </c>
      <c r="I282" s="2">
        <v>62775.35</v>
      </c>
      <c r="J282" s="2">
        <f>IFERROR(INDEX(HWI!$F$5:$H$132,MATCH(Data!G282,HWI!$A$5:$A$132,0),MATCH(Data!C282,HWI!$F$5:$H$5,0)),0)</f>
        <v>43.256410256410255</v>
      </c>
      <c r="K282" s="25">
        <f t="shared" si="9"/>
        <v>2715436.2935897433</v>
      </c>
    </row>
    <row r="283" spans="1:11" customFormat="1" x14ac:dyDescent="0.25">
      <c r="A283">
        <v>0</v>
      </c>
      <c r="B283" t="s">
        <v>58</v>
      </c>
      <c r="C283" t="s">
        <v>11</v>
      </c>
      <c r="D283" s="1" t="s">
        <v>83</v>
      </c>
      <c r="E283" t="s">
        <v>67</v>
      </c>
      <c r="F283" s="18">
        <f t="shared" si="8"/>
        <v>4</v>
      </c>
      <c r="G283">
        <v>1955</v>
      </c>
      <c r="H283" s="2">
        <v>51546</v>
      </c>
      <c r="I283" s="2">
        <v>120588.64</v>
      </c>
      <c r="J283" s="2">
        <f>IFERROR(INDEX(HWI!$F$5:$H$132,MATCH(Data!G283,HWI!$A$5:$A$132,0),MATCH(Data!C283,HWI!$F$5:$H$5,0)),0)</f>
        <v>41.146341463414636</v>
      </c>
      <c r="K283" s="25">
        <f t="shared" si="9"/>
        <v>4961781.3580487808</v>
      </c>
    </row>
    <row r="284" spans="1:11" customFormat="1" x14ac:dyDescent="0.25">
      <c r="A284">
        <v>0</v>
      </c>
      <c r="B284" t="s">
        <v>58</v>
      </c>
      <c r="C284" t="s">
        <v>11</v>
      </c>
      <c r="D284" s="1" t="s">
        <v>83</v>
      </c>
      <c r="E284" t="s">
        <v>67</v>
      </c>
      <c r="F284" s="18">
        <f t="shared" si="8"/>
        <v>4</v>
      </c>
      <c r="G284">
        <v>1956</v>
      </c>
      <c r="H284" s="2">
        <v>89413</v>
      </c>
      <c r="I284" s="2">
        <v>299110.74</v>
      </c>
      <c r="J284" s="2">
        <f>IFERROR(INDEX(HWI!$F$5:$H$132,MATCH(Data!G284,HWI!$A$5:$A$132,0),MATCH(Data!C284,HWI!$F$5:$H$5,0)),0)</f>
        <v>38.340909090909093</v>
      </c>
      <c r="K284" s="25">
        <f t="shared" si="9"/>
        <v>11468177.690454546</v>
      </c>
    </row>
    <row r="285" spans="1:11" customFormat="1" x14ac:dyDescent="0.25">
      <c r="A285">
        <v>0</v>
      </c>
      <c r="B285" t="s">
        <v>58</v>
      </c>
      <c r="C285" t="s">
        <v>11</v>
      </c>
      <c r="D285" s="1" t="s">
        <v>83</v>
      </c>
      <c r="E285" t="s">
        <v>67</v>
      </c>
      <c r="F285" s="18">
        <f t="shared" si="8"/>
        <v>4</v>
      </c>
      <c r="G285">
        <v>1957</v>
      </c>
      <c r="H285" s="2">
        <v>61701</v>
      </c>
      <c r="I285" s="2">
        <v>172986.47</v>
      </c>
      <c r="J285" s="2">
        <f>IFERROR(INDEX(HWI!$F$5:$H$132,MATCH(Data!G285,HWI!$A$5:$A$132,0),MATCH(Data!C285,HWI!$F$5:$H$5,0)),0)</f>
        <v>35.893617021276597</v>
      </c>
      <c r="K285" s="25">
        <f t="shared" si="9"/>
        <v>6209110.1040425533</v>
      </c>
    </row>
    <row r="286" spans="1:11" customFormat="1" x14ac:dyDescent="0.25">
      <c r="A286">
        <v>0</v>
      </c>
      <c r="B286" t="s">
        <v>58</v>
      </c>
      <c r="C286" t="s">
        <v>11</v>
      </c>
      <c r="D286" s="1" t="s">
        <v>83</v>
      </c>
      <c r="E286" t="s">
        <v>67</v>
      </c>
      <c r="F286" s="18">
        <f t="shared" si="8"/>
        <v>4</v>
      </c>
      <c r="G286">
        <v>1958</v>
      </c>
      <c r="H286" s="2">
        <v>77899</v>
      </c>
      <c r="I286" s="2">
        <v>223709.19</v>
      </c>
      <c r="J286" s="2">
        <f>IFERROR(INDEX(HWI!$F$5:$H$132,MATCH(Data!G286,HWI!$A$5:$A$132,0),MATCH(Data!C286,HWI!$F$5:$H$5,0)),0)</f>
        <v>34.428571428571431</v>
      </c>
      <c r="K286" s="25">
        <f t="shared" si="9"/>
        <v>7701987.8271428579</v>
      </c>
    </row>
    <row r="287" spans="1:11" customFormat="1" x14ac:dyDescent="0.25">
      <c r="A287">
        <v>0</v>
      </c>
      <c r="B287" t="s">
        <v>58</v>
      </c>
      <c r="C287" t="s">
        <v>11</v>
      </c>
      <c r="D287" s="1" t="s">
        <v>83</v>
      </c>
      <c r="E287" t="s">
        <v>67</v>
      </c>
      <c r="F287" s="18">
        <f t="shared" si="8"/>
        <v>4</v>
      </c>
      <c r="G287">
        <v>1959</v>
      </c>
      <c r="H287" s="2">
        <v>68179</v>
      </c>
      <c r="I287" s="2">
        <v>234014.78</v>
      </c>
      <c r="J287" s="2">
        <f>IFERROR(INDEX(HWI!$F$5:$H$132,MATCH(Data!G287,HWI!$A$5:$A$132,0),MATCH(Data!C287,HWI!$F$5:$H$5,0)),0)</f>
        <v>32.442307692307693</v>
      </c>
      <c r="K287" s="25">
        <f t="shared" si="9"/>
        <v>7591979.4973076927</v>
      </c>
    </row>
    <row r="288" spans="1:11" customFormat="1" x14ac:dyDescent="0.25">
      <c r="A288">
        <v>0</v>
      </c>
      <c r="B288" t="s">
        <v>58</v>
      </c>
      <c r="C288" t="s">
        <v>11</v>
      </c>
      <c r="D288" s="1" t="s">
        <v>83</v>
      </c>
      <c r="E288" t="s">
        <v>67</v>
      </c>
      <c r="F288" s="18">
        <f t="shared" si="8"/>
        <v>4</v>
      </c>
      <c r="G288">
        <v>1960</v>
      </c>
      <c r="H288" s="2">
        <v>45579</v>
      </c>
      <c r="I288" s="2">
        <v>166580.76</v>
      </c>
      <c r="J288" s="2">
        <f>IFERROR(INDEX(HWI!$F$5:$H$132,MATCH(Data!G288,HWI!$A$5:$A$132,0),MATCH(Data!C288,HWI!$F$5:$H$5,0)),0)</f>
        <v>31.24074074074074</v>
      </c>
      <c r="K288" s="25">
        <f t="shared" si="9"/>
        <v>5204106.3355555562</v>
      </c>
    </row>
    <row r="289" spans="1:11" customFormat="1" x14ac:dyDescent="0.25">
      <c r="A289">
        <v>0</v>
      </c>
      <c r="B289" t="s">
        <v>58</v>
      </c>
      <c r="C289" t="s">
        <v>11</v>
      </c>
      <c r="D289" s="1" t="s">
        <v>83</v>
      </c>
      <c r="E289" t="s">
        <v>67</v>
      </c>
      <c r="F289" s="18">
        <f t="shared" si="8"/>
        <v>4</v>
      </c>
      <c r="G289">
        <v>1961</v>
      </c>
      <c r="H289" s="2">
        <v>58103</v>
      </c>
      <c r="I289" s="2">
        <v>213911.55</v>
      </c>
      <c r="J289" s="2">
        <f>IFERROR(INDEX(HWI!$F$5:$H$132,MATCH(Data!G289,HWI!$A$5:$A$132,0),MATCH(Data!C289,HWI!$F$5:$H$5,0)),0)</f>
        <v>30.125</v>
      </c>
      <c r="K289" s="25">
        <f t="shared" si="9"/>
        <v>6444085.4437499996</v>
      </c>
    </row>
    <row r="290" spans="1:11" customFormat="1" x14ac:dyDescent="0.25">
      <c r="A290">
        <v>0</v>
      </c>
      <c r="B290" t="s">
        <v>58</v>
      </c>
      <c r="C290" t="s">
        <v>11</v>
      </c>
      <c r="D290" s="1" t="s">
        <v>83</v>
      </c>
      <c r="E290" t="s">
        <v>67</v>
      </c>
      <c r="F290" s="18">
        <f t="shared" si="8"/>
        <v>4</v>
      </c>
      <c r="G290">
        <v>1962</v>
      </c>
      <c r="H290" s="2">
        <v>55335</v>
      </c>
      <c r="I290" s="2">
        <v>222975.73</v>
      </c>
      <c r="J290" s="2">
        <f>IFERROR(INDEX(HWI!$F$5:$H$132,MATCH(Data!G290,HWI!$A$5:$A$132,0),MATCH(Data!C290,HWI!$F$5:$H$5,0)),0)</f>
        <v>29.086206896551722</v>
      </c>
      <c r="K290" s="25">
        <f t="shared" si="9"/>
        <v>6485518.2156896554</v>
      </c>
    </row>
    <row r="291" spans="1:11" customFormat="1" x14ac:dyDescent="0.25">
      <c r="A291">
        <v>0</v>
      </c>
      <c r="B291" t="s">
        <v>58</v>
      </c>
      <c r="C291" t="s">
        <v>11</v>
      </c>
      <c r="D291" s="1" t="s">
        <v>83</v>
      </c>
      <c r="E291" t="s">
        <v>67</v>
      </c>
      <c r="F291" s="18">
        <f t="shared" si="8"/>
        <v>4</v>
      </c>
      <c r="G291">
        <v>1963</v>
      </c>
      <c r="H291" s="2">
        <v>67375</v>
      </c>
      <c r="I291" s="2">
        <v>246170.95</v>
      </c>
      <c r="J291" s="2">
        <f>IFERROR(INDEX(HWI!$F$5:$H$132,MATCH(Data!G291,HWI!$A$5:$A$132,0),MATCH(Data!C291,HWI!$F$5:$H$5,0)),0)</f>
        <v>28.116666666666667</v>
      </c>
      <c r="K291" s="25">
        <f t="shared" si="9"/>
        <v>6921506.5441666674</v>
      </c>
    </row>
    <row r="292" spans="1:11" customFormat="1" x14ac:dyDescent="0.25">
      <c r="A292">
        <v>0</v>
      </c>
      <c r="B292" t="s">
        <v>58</v>
      </c>
      <c r="C292" t="s">
        <v>11</v>
      </c>
      <c r="D292" s="1" t="s">
        <v>83</v>
      </c>
      <c r="E292" t="s">
        <v>67</v>
      </c>
      <c r="F292" s="18">
        <f t="shared" si="8"/>
        <v>4</v>
      </c>
      <c r="G292">
        <v>1964</v>
      </c>
      <c r="H292" s="2">
        <v>103006</v>
      </c>
      <c r="I292" s="2">
        <v>365524.05</v>
      </c>
      <c r="J292" s="2">
        <f>IFERROR(INDEX(HWI!$F$5:$H$132,MATCH(Data!G292,HWI!$A$5:$A$132,0),MATCH(Data!C292,HWI!$F$5:$H$5,0)),0)</f>
        <v>27.655737704918032</v>
      </c>
      <c r="K292" s="25">
        <f t="shared" si="9"/>
        <v>10108837.251639344</v>
      </c>
    </row>
    <row r="293" spans="1:11" customFormat="1" x14ac:dyDescent="0.25">
      <c r="A293">
        <v>0</v>
      </c>
      <c r="B293" t="s">
        <v>58</v>
      </c>
      <c r="C293" t="s">
        <v>11</v>
      </c>
      <c r="D293" s="1" t="s">
        <v>83</v>
      </c>
      <c r="E293" t="s">
        <v>67</v>
      </c>
      <c r="F293" s="18">
        <f t="shared" si="8"/>
        <v>4</v>
      </c>
      <c r="G293">
        <v>1965</v>
      </c>
      <c r="H293" s="2">
        <v>115322</v>
      </c>
      <c r="I293" s="2">
        <v>381078.98</v>
      </c>
      <c r="J293" s="2">
        <f>IFERROR(INDEX(HWI!$F$5:$H$132,MATCH(Data!G293,HWI!$A$5:$A$132,0),MATCH(Data!C293,HWI!$F$5:$H$5,0)),0)</f>
        <v>26.777777777777779</v>
      </c>
      <c r="K293" s="25">
        <f t="shared" si="9"/>
        <v>10204448.242222222</v>
      </c>
    </row>
    <row r="294" spans="1:11" customFormat="1" x14ac:dyDescent="0.25">
      <c r="A294">
        <v>0</v>
      </c>
      <c r="B294" t="s">
        <v>58</v>
      </c>
      <c r="C294" t="s">
        <v>11</v>
      </c>
      <c r="D294" s="1" t="s">
        <v>83</v>
      </c>
      <c r="E294" t="s">
        <v>67</v>
      </c>
      <c r="F294" s="18">
        <f t="shared" si="8"/>
        <v>4</v>
      </c>
      <c r="G294">
        <v>1966</v>
      </c>
      <c r="H294" s="2">
        <v>92897</v>
      </c>
      <c r="I294" s="2">
        <v>318603.15999999997</v>
      </c>
      <c r="J294" s="2">
        <f>IFERROR(INDEX(HWI!$F$5:$H$132,MATCH(Data!G294,HWI!$A$5:$A$132,0),MATCH(Data!C294,HWI!$F$5:$H$5,0)),0)</f>
        <v>25.953846153846154</v>
      </c>
      <c r="K294" s="25">
        <f t="shared" si="9"/>
        <v>8268977.3987692306</v>
      </c>
    </row>
    <row r="295" spans="1:11" customFormat="1" x14ac:dyDescent="0.25">
      <c r="A295">
        <v>0</v>
      </c>
      <c r="B295" t="s">
        <v>58</v>
      </c>
      <c r="C295" t="s">
        <v>11</v>
      </c>
      <c r="D295" s="1" t="s">
        <v>83</v>
      </c>
      <c r="E295" t="s">
        <v>67</v>
      </c>
      <c r="F295" s="18">
        <f t="shared" si="8"/>
        <v>4</v>
      </c>
      <c r="G295">
        <v>1967</v>
      </c>
      <c r="H295" s="2">
        <v>53736</v>
      </c>
      <c r="I295" s="2">
        <v>157736.87</v>
      </c>
      <c r="J295" s="2">
        <f>IFERROR(INDEX(HWI!$F$5:$H$132,MATCH(Data!G295,HWI!$A$5:$A$132,0),MATCH(Data!C295,HWI!$F$5:$H$5,0)),0)</f>
        <v>24.808823529411764</v>
      </c>
      <c r="K295" s="25">
        <f t="shared" si="9"/>
        <v>3913266.1719117644</v>
      </c>
    </row>
    <row r="296" spans="1:11" customFormat="1" x14ac:dyDescent="0.25">
      <c r="A296">
        <v>0</v>
      </c>
      <c r="B296" t="s">
        <v>58</v>
      </c>
      <c r="C296" t="s">
        <v>11</v>
      </c>
      <c r="D296" s="1" t="s">
        <v>83</v>
      </c>
      <c r="E296" t="s">
        <v>67</v>
      </c>
      <c r="F296" s="18">
        <f t="shared" si="8"/>
        <v>4</v>
      </c>
      <c r="G296">
        <v>1968</v>
      </c>
      <c r="H296" s="2">
        <v>59950</v>
      </c>
      <c r="I296" s="2">
        <v>241422.12</v>
      </c>
      <c r="J296" s="2">
        <f>IFERROR(INDEX(HWI!$F$5:$H$132,MATCH(Data!G296,HWI!$A$5:$A$132,0),MATCH(Data!C296,HWI!$F$5:$H$5,0)),0)</f>
        <v>24.1</v>
      </c>
      <c r="K296" s="25">
        <f t="shared" si="9"/>
        <v>5818273.0920000002</v>
      </c>
    </row>
    <row r="297" spans="1:11" customFormat="1" x14ac:dyDescent="0.25">
      <c r="A297">
        <v>0</v>
      </c>
      <c r="B297" t="s">
        <v>58</v>
      </c>
      <c r="C297" t="s">
        <v>11</v>
      </c>
      <c r="D297" s="1" t="s">
        <v>83</v>
      </c>
      <c r="E297" t="s">
        <v>67</v>
      </c>
      <c r="F297" s="18">
        <f t="shared" si="8"/>
        <v>4</v>
      </c>
      <c r="G297">
        <v>1969</v>
      </c>
      <c r="H297" s="2">
        <v>114625</v>
      </c>
      <c r="I297" s="2">
        <v>394935.21</v>
      </c>
      <c r="J297" s="2">
        <f>IFERROR(INDEX(HWI!$F$5:$H$132,MATCH(Data!G297,HWI!$A$5:$A$132,0),MATCH(Data!C297,HWI!$F$5:$H$5,0)),0)</f>
        <v>22.19736842105263</v>
      </c>
      <c r="K297" s="25">
        <f t="shared" si="9"/>
        <v>8766522.3588157892</v>
      </c>
    </row>
    <row r="298" spans="1:11" customFormat="1" x14ac:dyDescent="0.25">
      <c r="A298">
        <v>0</v>
      </c>
      <c r="B298" t="s">
        <v>58</v>
      </c>
      <c r="C298" t="s">
        <v>11</v>
      </c>
      <c r="D298" s="1" t="s">
        <v>83</v>
      </c>
      <c r="E298" t="s">
        <v>67</v>
      </c>
      <c r="F298" s="18">
        <f t="shared" si="8"/>
        <v>4</v>
      </c>
      <c r="G298">
        <v>1970</v>
      </c>
      <c r="H298" s="2">
        <v>35032</v>
      </c>
      <c r="I298" s="2">
        <v>136550.73000000001</v>
      </c>
      <c r="J298" s="2">
        <f>IFERROR(INDEX(HWI!$F$5:$H$132,MATCH(Data!G298,HWI!$A$5:$A$132,0),MATCH(Data!C298,HWI!$F$5:$H$5,0)),0)</f>
        <v>20.827160493827162</v>
      </c>
      <c r="K298" s="25">
        <f t="shared" si="9"/>
        <v>2843963.9692592598</v>
      </c>
    </row>
    <row r="299" spans="1:11" customFormat="1" x14ac:dyDescent="0.25">
      <c r="A299">
        <v>0</v>
      </c>
      <c r="B299" t="s">
        <v>58</v>
      </c>
      <c r="C299" t="s">
        <v>11</v>
      </c>
      <c r="D299" s="1" t="s">
        <v>83</v>
      </c>
      <c r="E299" t="s">
        <v>67</v>
      </c>
      <c r="F299" s="18">
        <f t="shared" si="8"/>
        <v>4</v>
      </c>
      <c r="G299">
        <v>1971</v>
      </c>
      <c r="H299" s="2">
        <v>45935</v>
      </c>
      <c r="I299" s="2">
        <v>243857.13</v>
      </c>
      <c r="J299" s="2">
        <f>IFERROR(INDEX(HWI!$F$5:$H$132,MATCH(Data!G299,HWI!$A$5:$A$132,0),MATCH(Data!C299,HWI!$F$5:$H$5,0)),0)</f>
        <v>19.170454545454547</v>
      </c>
      <c r="K299" s="25">
        <f t="shared" si="9"/>
        <v>4674852.0262500001</v>
      </c>
    </row>
    <row r="300" spans="1:11" customFormat="1" x14ac:dyDescent="0.25">
      <c r="A300">
        <v>0</v>
      </c>
      <c r="B300" t="s">
        <v>58</v>
      </c>
      <c r="C300" t="s">
        <v>11</v>
      </c>
      <c r="D300" s="1" t="s">
        <v>83</v>
      </c>
      <c r="E300" t="s">
        <v>67</v>
      </c>
      <c r="F300" s="18">
        <f t="shared" si="8"/>
        <v>4</v>
      </c>
      <c r="G300">
        <v>1972</v>
      </c>
      <c r="H300" s="2">
        <v>16524</v>
      </c>
      <c r="I300" s="2">
        <v>123395.52</v>
      </c>
      <c r="J300" s="2">
        <f>IFERROR(INDEX(HWI!$F$5:$H$132,MATCH(Data!G300,HWI!$A$5:$A$132,0),MATCH(Data!C300,HWI!$F$5:$H$5,0)),0)</f>
        <v>17.572916666666668</v>
      </c>
      <c r="K300" s="25">
        <f t="shared" si="9"/>
        <v>2168419.1900000004</v>
      </c>
    </row>
    <row r="301" spans="1:11" customFormat="1" x14ac:dyDescent="0.25">
      <c r="A301">
        <v>0</v>
      </c>
      <c r="B301" t="s">
        <v>58</v>
      </c>
      <c r="C301" t="s">
        <v>11</v>
      </c>
      <c r="D301" s="1" t="s">
        <v>83</v>
      </c>
      <c r="E301" t="s">
        <v>67</v>
      </c>
      <c r="F301" s="18">
        <f t="shared" si="8"/>
        <v>4</v>
      </c>
      <c r="G301">
        <v>1973</v>
      </c>
      <c r="H301" s="2">
        <v>6375</v>
      </c>
      <c r="I301" s="2">
        <v>42644</v>
      </c>
      <c r="J301" s="2">
        <f>IFERROR(INDEX(HWI!$F$5:$H$132,MATCH(Data!G301,HWI!$A$5:$A$132,0),MATCH(Data!C301,HWI!$F$5:$H$5,0)),0)</f>
        <v>16.87</v>
      </c>
      <c r="K301" s="25">
        <f t="shared" si="9"/>
        <v>719404.28</v>
      </c>
    </row>
    <row r="302" spans="1:11" customFormat="1" x14ac:dyDescent="0.25">
      <c r="A302">
        <v>0</v>
      </c>
      <c r="B302" t="s">
        <v>58</v>
      </c>
      <c r="C302" t="s">
        <v>11</v>
      </c>
      <c r="D302" s="1" t="s">
        <v>83</v>
      </c>
      <c r="E302" t="s">
        <v>67</v>
      </c>
      <c r="F302" s="18">
        <f t="shared" si="8"/>
        <v>4</v>
      </c>
      <c r="G302">
        <v>1974</v>
      </c>
      <c r="H302" s="2">
        <v>11021</v>
      </c>
      <c r="I302" s="2">
        <v>106811.06</v>
      </c>
      <c r="J302" s="2">
        <f>IFERROR(INDEX(HWI!$F$5:$H$132,MATCH(Data!G302,HWI!$A$5:$A$132,0),MATCH(Data!C302,HWI!$F$5:$H$5,0)),0)</f>
        <v>14.543103448275861</v>
      </c>
      <c r="K302" s="25">
        <f t="shared" si="9"/>
        <v>1553364.2949999999</v>
      </c>
    </row>
    <row r="303" spans="1:11" customFormat="1" x14ac:dyDescent="0.25">
      <c r="A303">
        <v>0</v>
      </c>
      <c r="B303" t="s">
        <v>58</v>
      </c>
      <c r="C303" t="s">
        <v>11</v>
      </c>
      <c r="D303" s="1" t="s">
        <v>83</v>
      </c>
      <c r="E303" t="s">
        <v>67</v>
      </c>
      <c r="F303" s="18">
        <f t="shared" si="8"/>
        <v>4</v>
      </c>
      <c r="G303">
        <v>1975</v>
      </c>
      <c r="H303" s="2">
        <v>435</v>
      </c>
      <c r="I303" s="2">
        <v>4162.1099999999997</v>
      </c>
      <c r="J303" s="2">
        <f>IFERROR(INDEX(HWI!$F$5:$H$132,MATCH(Data!G303,HWI!$A$5:$A$132,0),MATCH(Data!C303,HWI!$F$5:$H$5,0)),0)</f>
        <v>12.976923076923077</v>
      </c>
      <c r="K303" s="25">
        <f t="shared" si="9"/>
        <v>54011.381307692303</v>
      </c>
    </row>
    <row r="304" spans="1:11" customFormat="1" x14ac:dyDescent="0.25">
      <c r="A304">
        <v>0</v>
      </c>
      <c r="B304" t="s">
        <v>58</v>
      </c>
      <c r="C304" t="s">
        <v>11</v>
      </c>
      <c r="D304" s="1" t="s">
        <v>83</v>
      </c>
      <c r="E304" t="s">
        <v>67</v>
      </c>
      <c r="F304" s="18">
        <f t="shared" si="8"/>
        <v>4</v>
      </c>
      <c r="G304">
        <v>1976</v>
      </c>
      <c r="H304" s="2">
        <v>39</v>
      </c>
      <c r="I304" s="2">
        <v>380.1</v>
      </c>
      <c r="J304" s="2">
        <f>IFERROR(INDEX(HWI!$F$5:$H$132,MATCH(Data!G304,HWI!$A$5:$A$132,0),MATCH(Data!C304,HWI!$F$5:$H$5,0)),0)</f>
        <v>12.136690647482014</v>
      </c>
      <c r="K304" s="25">
        <f t="shared" si="9"/>
        <v>4613.156115107914</v>
      </c>
    </row>
    <row r="305" spans="1:11" customFormat="1" x14ac:dyDescent="0.25">
      <c r="A305">
        <v>0</v>
      </c>
      <c r="B305" t="s">
        <v>58</v>
      </c>
      <c r="C305" t="s">
        <v>11</v>
      </c>
      <c r="D305" s="1" t="s">
        <v>83</v>
      </c>
      <c r="E305" t="s">
        <v>67</v>
      </c>
      <c r="F305" s="18">
        <f t="shared" si="8"/>
        <v>4</v>
      </c>
      <c r="G305">
        <v>1977</v>
      </c>
      <c r="H305" s="2">
        <v>18</v>
      </c>
      <c r="I305" s="2">
        <v>53.24</v>
      </c>
      <c r="J305" s="2">
        <f>IFERROR(INDEX(HWI!$F$5:$H$132,MATCH(Data!G305,HWI!$A$5:$A$132,0),MATCH(Data!C305,HWI!$F$5:$H$5,0)),0)</f>
        <v>11.246666666666666</v>
      </c>
      <c r="K305" s="25">
        <f t="shared" si="9"/>
        <v>598.77253333333329</v>
      </c>
    </row>
    <row r="306" spans="1:11" customFormat="1" x14ac:dyDescent="0.25">
      <c r="A306">
        <v>0</v>
      </c>
      <c r="B306" t="s">
        <v>58</v>
      </c>
      <c r="C306" t="s">
        <v>11</v>
      </c>
      <c r="D306" s="1" t="s">
        <v>83</v>
      </c>
      <c r="E306" t="s">
        <v>67</v>
      </c>
      <c r="F306" s="18">
        <f t="shared" si="8"/>
        <v>4</v>
      </c>
      <c r="G306">
        <v>1978</v>
      </c>
      <c r="H306" s="2">
        <v>437</v>
      </c>
      <c r="I306" s="2">
        <v>5957.62</v>
      </c>
      <c r="J306" s="2">
        <f>IFERROR(INDEX(HWI!$F$5:$H$132,MATCH(Data!G306,HWI!$A$5:$A$132,0),MATCH(Data!C306,HWI!$F$5:$H$5,0)),0)</f>
        <v>10.224242424242425</v>
      </c>
      <c r="K306" s="25">
        <f t="shared" si="9"/>
        <v>60912.151151515151</v>
      </c>
    </row>
    <row r="307" spans="1:11" customFormat="1" x14ac:dyDescent="0.25">
      <c r="A307">
        <v>0</v>
      </c>
      <c r="B307" t="s">
        <v>58</v>
      </c>
      <c r="C307" t="s">
        <v>11</v>
      </c>
      <c r="D307" s="1" t="s">
        <v>83</v>
      </c>
      <c r="E307" t="s">
        <v>67</v>
      </c>
      <c r="F307" s="18">
        <f t="shared" si="8"/>
        <v>4</v>
      </c>
      <c r="G307">
        <v>1979</v>
      </c>
      <c r="H307" s="2">
        <v>1308</v>
      </c>
      <c r="I307" s="2">
        <v>46793.52</v>
      </c>
      <c r="J307" s="2">
        <f>IFERROR(INDEX(HWI!$F$5:$H$132,MATCH(Data!G307,HWI!$A$5:$A$132,0),MATCH(Data!C307,HWI!$F$5:$H$5,0)),0)</f>
        <v>9.4245810055865924</v>
      </c>
      <c r="K307" s="25">
        <f t="shared" si="9"/>
        <v>441009.31977653631</v>
      </c>
    </row>
    <row r="308" spans="1:11" customFormat="1" x14ac:dyDescent="0.25">
      <c r="A308">
        <v>0</v>
      </c>
      <c r="B308" t="s">
        <v>58</v>
      </c>
      <c r="C308" t="s">
        <v>11</v>
      </c>
      <c r="D308" s="1" t="s">
        <v>83</v>
      </c>
      <c r="E308" t="s">
        <v>67</v>
      </c>
      <c r="F308" s="18">
        <f t="shared" si="8"/>
        <v>4</v>
      </c>
      <c r="G308">
        <v>1980</v>
      </c>
      <c r="H308" s="2">
        <v>9</v>
      </c>
      <c r="I308" s="2">
        <v>124.1</v>
      </c>
      <c r="J308" s="2">
        <f>IFERROR(INDEX(HWI!$F$5:$H$132,MATCH(Data!G308,HWI!$A$5:$A$132,0),MATCH(Data!C308,HWI!$F$5:$H$5,0)),0)</f>
        <v>8.7409326424870475</v>
      </c>
      <c r="K308" s="25">
        <f t="shared" si="9"/>
        <v>1084.7497409326425</v>
      </c>
    </row>
    <row r="309" spans="1:11" customFormat="1" x14ac:dyDescent="0.25">
      <c r="A309">
        <v>0</v>
      </c>
      <c r="B309" t="s">
        <v>58</v>
      </c>
      <c r="C309" t="s">
        <v>11</v>
      </c>
      <c r="D309" s="1" t="s">
        <v>83</v>
      </c>
      <c r="E309" t="s">
        <v>67</v>
      </c>
      <c r="F309" s="18">
        <f t="shared" si="8"/>
        <v>4</v>
      </c>
      <c r="G309">
        <v>1981</v>
      </c>
      <c r="H309" s="2">
        <v>9954</v>
      </c>
      <c r="I309" s="2">
        <v>117523.73</v>
      </c>
      <c r="J309" s="2">
        <f>IFERROR(INDEX(HWI!$F$5:$H$132,MATCH(Data!G309,HWI!$A$5:$A$132,0),MATCH(Data!C309,HWI!$F$5:$H$5,0)),0)</f>
        <v>7.8465116279069766</v>
      </c>
      <c r="K309" s="25">
        <f t="shared" si="9"/>
        <v>922151.31400000001</v>
      </c>
    </row>
    <row r="310" spans="1:11" customFormat="1" x14ac:dyDescent="0.25">
      <c r="A310">
        <v>0</v>
      </c>
      <c r="B310" t="s">
        <v>58</v>
      </c>
      <c r="C310" t="s">
        <v>11</v>
      </c>
      <c r="D310" s="1" t="s">
        <v>83</v>
      </c>
      <c r="E310" t="s">
        <v>67</v>
      </c>
      <c r="F310" s="18">
        <f t="shared" si="8"/>
        <v>4</v>
      </c>
      <c r="G310">
        <v>1982</v>
      </c>
      <c r="H310" s="2">
        <v>288</v>
      </c>
      <c r="I310" s="2">
        <v>8895.43</v>
      </c>
      <c r="J310" s="2">
        <f>IFERROR(INDEX(HWI!$F$5:$H$132,MATCH(Data!G310,HWI!$A$5:$A$132,0),MATCH(Data!C310,HWI!$F$5:$H$5,0)),0)</f>
        <v>7.3991228070175437</v>
      </c>
      <c r="K310" s="25">
        <f t="shared" si="9"/>
        <v>65818.378991228077</v>
      </c>
    </row>
    <row r="311" spans="1:11" customFormat="1" x14ac:dyDescent="0.25">
      <c r="A311">
        <v>0</v>
      </c>
      <c r="B311" t="s">
        <v>58</v>
      </c>
      <c r="C311" t="s">
        <v>11</v>
      </c>
      <c r="D311" s="1" t="s">
        <v>83</v>
      </c>
      <c r="E311" t="s">
        <v>67</v>
      </c>
      <c r="F311" s="18">
        <f t="shared" si="8"/>
        <v>4</v>
      </c>
      <c r="G311">
        <v>1983</v>
      </c>
      <c r="H311" s="2">
        <v>527</v>
      </c>
      <c r="I311" s="2">
        <v>67275.59</v>
      </c>
      <c r="J311" s="2">
        <f>IFERROR(INDEX(HWI!$F$5:$H$132,MATCH(Data!G311,HWI!$A$5:$A$132,0),MATCH(Data!C311,HWI!$F$5:$H$5,0)),0)</f>
        <v>7.2094017094017095</v>
      </c>
      <c r="K311" s="25">
        <f t="shared" si="9"/>
        <v>485016.75354700856</v>
      </c>
    </row>
    <row r="312" spans="1:11" customFormat="1" x14ac:dyDescent="0.25">
      <c r="A312">
        <v>0</v>
      </c>
      <c r="B312" t="s">
        <v>58</v>
      </c>
      <c r="C312" t="s">
        <v>11</v>
      </c>
      <c r="D312" s="1" t="s">
        <v>83</v>
      </c>
      <c r="E312" t="s">
        <v>67</v>
      </c>
      <c r="F312" s="18">
        <f t="shared" si="8"/>
        <v>4</v>
      </c>
      <c r="G312">
        <v>1984</v>
      </c>
      <c r="H312" s="2">
        <v>148</v>
      </c>
      <c r="I312" s="2">
        <v>678.02</v>
      </c>
      <c r="J312" s="2">
        <f>IFERROR(INDEX(HWI!$F$5:$H$132,MATCH(Data!G312,HWI!$A$5:$A$132,0),MATCH(Data!C312,HWI!$F$5:$H$5,0)),0)</f>
        <v>7.0291666666666668</v>
      </c>
      <c r="K312" s="25">
        <f t="shared" si="9"/>
        <v>4765.9155833333334</v>
      </c>
    </row>
    <row r="313" spans="1:11" customFormat="1" x14ac:dyDescent="0.25">
      <c r="A313">
        <v>0</v>
      </c>
      <c r="B313" t="s">
        <v>58</v>
      </c>
      <c r="C313" t="s">
        <v>11</v>
      </c>
      <c r="D313" s="1" t="s">
        <v>83</v>
      </c>
      <c r="E313" t="s">
        <v>67</v>
      </c>
      <c r="F313" s="18">
        <f t="shared" si="8"/>
        <v>4</v>
      </c>
      <c r="G313">
        <v>1985</v>
      </c>
      <c r="H313" s="2">
        <v>86</v>
      </c>
      <c r="I313" s="2">
        <v>1778.69</v>
      </c>
      <c r="J313" s="2">
        <f>IFERROR(INDEX(HWI!$F$5:$H$132,MATCH(Data!G313,HWI!$A$5:$A$132,0),MATCH(Data!C313,HWI!$F$5:$H$5,0)),0)</f>
        <v>7.148305084745763</v>
      </c>
      <c r="K313" s="25">
        <f t="shared" si="9"/>
        <v>12714.618771186442</v>
      </c>
    </row>
    <row r="314" spans="1:11" customFormat="1" x14ac:dyDescent="0.25">
      <c r="A314">
        <v>0</v>
      </c>
      <c r="B314" t="s">
        <v>58</v>
      </c>
      <c r="C314" t="s">
        <v>11</v>
      </c>
      <c r="D314" s="1" t="s">
        <v>83</v>
      </c>
      <c r="E314" t="s">
        <v>67</v>
      </c>
      <c r="F314" s="18">
        <f t="shared" si="8"/>
        <v>4</v>
      </c>
      <c r="G314">
        <v>1986</v>
      </c>
      <c r="H314" s="2">
        <v>108</v>
      </c>
      <c r="I314" s="2">
        <v>2248.94</v>
      </c>
      <c r="J314" s="2">
        <f>IFERROR(INDEX(HWI!$F$5:$H$132,MATCH(Data!G314,HWI!$A$5:$A$132,0),MATCH(Data!C314,HWI!$F$5:$H$5,0)),0)</f>
        <v>7.53125</v>
      </c>
      <c r="K314" s="25">
        <f t="shared" si="9"/>
        <v>16937.329375000001</v>
      </c>
    </row>
    <row r="315" spans="1:11" customFormat="1" x14ac:dyDescent="0.25">
      <c r="A315">
        <v>0</v>
      </c>
      <c r="B315" t="s">
        <v>58</v>
      </c>
      <c r="C315" t="s">
        <v>11</v>
      </c>
      <c r="D315" s="1" t="s">
        <v>83</v>
      </c>
      <c r="E315" t="s">
        <v>67</v>
      </c>
      <c r="F315" s="18">
        <f t="shared" si="8"/>
        <v>4</v>
      </c>
      <c r="G315">
        <v>1987</v>
      </c>
      <c r="H315" s="2">
        <v>874</v>
      </c>
      <c r="I315" s="2">
        <v>9498.7800000000007</v>
      </c>
      <c r="J315" s="2">
        <f>IFERROR(INDEX(HWI!$F$5:$H$132,MATCH(Data!G315,HWI!$A$5:$A$132,0),MATCH(Data!C315,HWI!$F$5:$H$5,0)),0)</f>
        <v>7.3668122270742362</v>
      </c>
      <c r="K315" s="25">
        <f t="shared" si="9"/>
        <v>69975.728646288218</v>
      </c>
    </row>
    <row r="316" spans="1:11" customFormat="1" x14ac:dyDescent="0.25">
      <c r="A316">
        <v>0</v>
      </c>
      <c r="B316" t="s">
        <v>58</v>
      </c>
      <c r="C316" t="s">
        <v>11</v>
      </c>
      <c r="D316" s="1" t="s">
        <v>83</v>
      </c>
      <c r="E316" t="s">
        <v>67</v>
      </c>
      <c r="F316" s="18">
        <f t="shared" si="8"/>
        <v>4</v>
      </c>
      <c r="G316">
        <v>1988</v>
      </c>
      <c r="H316" s="2">
        <v>15</v>
      </c>
      <c r="I316" s="2">
        <v>424.79</v>
      </c>
      <c r="J316" s="2">
        <f>IFERROR(INDEX(HWI!$F$5:$H$132,MATCH(Data!G316,HWI!$A$5:$A$132,0),MATCH(Data!C316,HWI!$F$5:$H$5,0)),0)</f>
        <v>6.8368794326241131</v>
      </c>
      <c r="K316" s="25">
        <f t="shared" si="9"/>
        <v>2904.2380141843973</v>
      </c>
    </row>
    <row r="317" spans="1:11" customFormat="1" x14ac:dyDescent="0.25">
      <c r="A317">
        <v>0</v>
      </c>
      <c r="B317" t="s">
        <v>58</v>
      </c>
      <c r="C317" t="s">
        <v>11</v>
      </c>
      <c r="D317" s="1" t="s">
        <v>83</v>
      </c>
      <c r="E317" t="s">
        <v>67</v>
      </c>
      <c r="F317" s="18">
        <f t="shared" si="8"/>
        <v>4</v>
      </c>
      <c r="G317">
        <v>1989</v>
      </c>
      <c r="H317" s="2">
        <v>117</v>
      </c>
      <c r="I317" s="2">
        <v>1603.42</v>
      </c>
      <c r="J317" s="2">
        <f>IFERROR(INDEX(HWI!$F$5:$H$132,MATCH(Data!G317,HWI!$A$5:$A$132,0),MATCH(Data!C317,HWI!$F$5:$H$5,0)),0)</f>
        <v>6.5135135135135132</v>
      </c>
      <c r="K317" s="25">
        <f t="shared" si="9"/>
        <v>10443.897837837838</v>
      </c>
    </row>
    <row r="318" spans="1:11" customFormat="1" x14ac:dyDescent="0.25">
      <c r="A318">
        <v>0</v>
      </c>
      <c r="B318" t="s">
        <v>58</v>
      </c>
      <c r="C318" t="s">
        <v>11</v>
      </c>
      <c r="D318" s="1" t="s">
        <v>83</v>
      </c>
      <c r="E318" t="s">
        <v>67</v>
      </c>
      <c r="F318" s="18">
        <f t="shared" si="8"/>
        <v>4</v>
      </c>
      <c r="G318">
        <v>1990</v>
      </c>
      <c r="H318" s="2">
        <v>1480</v>
      </c>
      <c r="I318" s="2">
        <v>43134</v>
      </c>
      <c r="J318" s="2">
        <f>IFERROR(INDEX(HWI!$F$5:$H$132,MATCH(Data!G318,HWI!$A$5:$A$132,0),MATCH(Data!C318,HWI!$F$5:$H$5,0)),0)</f>
        <v>6.4083570750237415</v>
      </c>
      <c r="K318" s="25">
        <f t="shared" si="9"/>
        <v>276418.07407407404</v>
      </c>
    </row>
    <row r="319" spans="1:11" customFormat="1" x14ac:dyDescent="0.25">
      <c r="A319">
        <v>0</v>
      </c>
      <c r="B319" t="s">
        <v>58</v>
      </c>
      <c r="C319" t="s">
        <v>11</v>
      </c>
      <c r="D319" s="1" t="s">
        <v>83</v>
      </c>
      <c r="E319" t="s">
        <v>67</v>
      </c>
      <c r="F319" s="18">
        <f t="shared" si="8"/>
        <v>4</v>
      </c>
      <c r="G319">
        <v>1991</v>
      </c>
      <c r="H319" s="2">
        <v>742</v>
      </c>
      <c r="I319" s="2">
        <v>8333.7099999999991</v>
      </c>
      <c r="J319" s="2">
        <f>IFERROR(INDEX(HWI!$F$5:$H$132,MATCH(Data!G319,HWI!$A$5:$A$132,0),MATCH(Data!C319,HWI!$F$5:$H$5,0)),0)</f>
        <v>6.2889095992544268</v>
      </c>
      <c r="K319" s="25">
        <f t="shared" si="9"/>
        <v>52409.948816402604</v>
      </c>
    </row>
    <row r="320" spans="1:11" customFormat="1" x14ac:dyDescent="0.25">
      <c r="A320">
        <v>0</v>
      </c>
      <c r="B320" t="s">
        <v>58</v>
      </c>
      <c r="C320" t="s">
        <v>11</v>
      </c>
      <c r="D320" s="1" t="s">
        <v>83</v>
      </c>
      <c r="E320" t="s">
        <v>67</v>
      </c>
      <c r="F320" s="18">
        <f t="shared" si="8"/>
        <v>4</v>
      </c>
      <c r="G320">
        <v>1992</v>
      </c>
      <c r="H320" s="2">
        <v>469</v>
      </c>
      <c r="I320" s="2">
        <v>22410.76</v>
      </c>
      <c r="J320" s="2">
        <f>IFERROR(INDEX(HWI!$F$5:$H$132,MATCH(Data!G320,HWI!$A$5:$A$132,0),MATCH(Data!C320,HWI!$F$5:$H$5,0)),0)</f>
        <v>6.2079116835326591</v>
      </c>
      <c r="K320" s="25">
        <f t="shared" si="9"/>
        <v>139124.01884084637</v>
      </c>
    </row>
    <row r="321" spans="1:11" customFormat="1" x14ac:dyDescent="0.25">
      <c r="A321">
        <v>0</v>
      </c>
      <c r="B321" t="s">
        <v>58</v>
      </c>
      <c r="C321" t="s">
        <v>11</v>
      </c>
      <c r="D321" s="1" t="s">
        <v>83</v>
      </c>
      <c r="E321" t="s">
        <v>67</v>
      </c>
      <c r="F321" s="18">
        <f t="shared" si="8"/>
        <v>4</v>
      </c>
      <c r="G321">
        <v>1993</v>
      </c>
      <c r="H321" s="2">
        <v>7</v>
      </c>
      <c r="I321" s="2">
        <v>109.8</v>
      </c>
      <c r="J321" s="2">
        <f>IFERROR(INDEX(HWI!$F$5:$H$132,MATCH(Data!G321,HWI!$A$5:$A$132,0),MATCH(Data!C321,HWI!$F$5:$H$5,0)),0)</f>
        <v>6.0574506283662481</v>
      </c>
      <c r="K321" s="25">
        <f t="shared" si="9"/>
        <v>665.10807899461406</v>
      </c>
    </row>
    <row r="322" spans="1:11" customFormat="1" x14ac:dyDescent="0.25">
      <c r="A322">
        <v>0</v>
      </c>
      <c r="B322" t="s">
        <v>58</v>
      </c>
      <c r="C322" t="s">
        <v>11</v>
      </c>
      <c r="D322" s="1" t="s">
        <v>83</v>
      </c>
      <c r="E322" t="s">
        <v>67</v>
      </c>
      <c r="F322" s="18">
        <f t="shared" si="8"/>
        <v>4</v>
      </c>
      <c r="G322">
        <v>1994</v>
      </c>
      <c r="H322" s="2">
        <v>1994</v>
      </c>
      <c r="I322" s="2">
        <v>78465.320000000007</v>
      </c>
      <c r="J322" s="2">
        <f>IFERROR(INDEX(HWI!$F$5:$H$132,MATCH(Data!G322,HWI!$A$5:$A$132,0),MATCH(Data!C322,HWI!$F$5:$H$5,0)),0)</f>
        <v>5.6327212020033386</v>
      </c>
      <c r="K322" s="25">
        <f t="shared" si="9"/>
        <v>441973.27158597665</v>
      </c>
    </row>
    <row r="323" spans="1:11" customFormat="1" x14ac:dyDescent="0.25">
      <c r="A323">
        <v>0</v>
      </c>
      <c r="B323" t="s">
        <v>58</v>
      </c>
      <c r="C323" t="s">
        <v>11</v>
      </c>
      <c r="D323" s="1" t="s">
        <v>83</v>
      </c>
      <c r="E323" t="s">
        <v>67</v>
      </c>
      <c r="F323" s="18">
        <f t="shared" ref="F323:F386" si="10">_xlfn.XLOOKUP(E323,$O$2:$O$19,$P$2:$P$19)</f>
        <v>4</v>
      </c>
      <c r="G323">
        <v>1995</v>
      </c>
      <c r="H323" s="2">
        <v>18</v>
      </c>
      <c r="I323" s="2">
        <v>992.34</v>
      </c>
      <c r="J323" s="2">
        <f>IFERROR(INDEX(HWI!$F$5:$H$132,MATCH(Data!G323,HWI!$A$5:$A$132,0),MATCH(Data!C323,HWI!$F$5:$H$5,0)),0)</f>
        <v>5.5311475409836062</v>
      </c>
      <c r="K323" s="25">
        <f t="shared" ref="K323:K386" si="11">I323*J323</f>
        <v>5488.778950819672</v>
      </c>
    </row>
    <row r="324" spans="1:11" customFormat="1" x14ac:dyDescent="0.25">
      <c r="A324">
        <v>0</v>
      </c>
      <c r="B324" t="s">
        <v>58</v>
      </c>
      <c r="C324" t="s">
        <v>11</v>
      </c>
      <c r="D324" s="1" t="s">
        <v>83</v>
      </c>
      <c r="E324" t="s">
        <v>67</v>
      </c>
      <c r="F324" s="18">
        <f t="shared" si="10"/>
        <v>4</v>
      </c>
      <c r="G324">
        <v>1996</v>
      </c>
      <c r="H324" s="2">
        <v>313</v>
      </c>
      <c r="I324" s="2">
        <v>10109.9</v>
      </c>
      <c r="J324" s="2">
        <f>IFERROR(INDEX(HWI!$F$5:$H$132,MATCH(Data!G324,HWI!$A$5:$A$132,0),MATCH(Data!C324,HWI!$F$5:$H$5,0)),0)</f>
        <v>5.5130718954248366</v>
      </c>
      <c r="K324" s="25">
        <f t="shared" si="11"/>
        <v>55736.60555555555</v>
      </c>
    </row>
    <row r="325" spans="1:11" customFormat="1" x14ac:dyDescent="0.25">
      <c r="A325">
        <v>0</v>
      </c>
      <c r="B325" t="s">
        <v>58</v>
      </c>
      <c r="C325" t="s">
        <v>11</v>
      </c>
      <c r="D325" s="1" t="s">
        <v>83</v>
      </c>
      <c r="E325" t="s">
        <v>67</v>
      </c>
      <c r="F325" s="18">
        <f t="shared" si="10"/>
        <v>4</v>
      </c>
      <c r="G325">
        <v>1997</v>
      </c>
      <c r="H325" s="2">
        <v>354</v>
      </c>
      <c r="I325" s="2">
        <v>16141.58</v>
      </c>
      <c r="J325" s="2">
        <f>IFERROR(INDEX(HWI!$F$5:$H$132,MATCH(Data!G325,HWI!$A$5:$A$132,0),MATCH(Data!C325,HWI!$F$5:$H$5,0)),0)</f>
        <v>5.3811802232854866</v>
      </c>
      <c r="K325" s="25">
        <f t="shared" si="11"/>
        <v>86860.751068580546</v>
      </c>
    </row>
    <row r="326" spans="1:11" customFormat="1" x14ac:dyDescent="0.25">
      <c r="A326">
        <v>0</v>
      </c>
      <c r="B326" t="s">
        <v>58</v>
      </c>
      <c r="C326" t="s">
        <v>11</v>
      </c>
      <c r="D326" s="1" t="s">
        <v>83</v>
      </c>
      <c r="E326" t="s">
        <v>67</v>
      </c>
      <c r="F326" s="18">
        <f t="shared" si="10"/>
        <v>4</v>
      </c>
      <c r="G326">
        <v>1998</v>
      </c>
      <c r="H326" s="2">
        <v>323</v>
      </c>
      <c r="I326" s="2">
        <v>11544.6</v>
      </c>
      <c r="J326" s="2">
        <f>IFERROR(INDEX(HWI!$F$5:$H$132,MATCH(Data!G326,HWI!$A$5:$A$132,0),MATCH(Data!C326,HWI!$F$5:$H$5,0)),0)</f>
        <v>5.2718749999999996</v>
      </c>
      <c r="K326" s="25">
        <f t="shared" si="11"/>
        <v>60861.688125000001</v>
      </c>
    </row>
    <row r="327" spans="1:11" customFormat="1" x14ac:dyDescent="0.25">
      <c r="A327">
        <v>0</v>
      </c>
      <c r="B327" t="s">
        <v>58</v>
      </c>
      <c r="C327" t="s">
        <v>11</v>
      </c>
      <c r="D327" s="1" t="s">
        <v>83</v>
      </c>
      <c r="E327" t="s">
        <v>67</v>
      </c>
      <c r="F327" s="18">
        <f t="shared" si="10"/>
        <v>4</v>
      </c>
      <c r="G327">
        <v>1999</v>
      </c>
      <c r="H327" s="2">
        <v>65</v>
      </c>
      <c r="I327" s="2">
        <v>382.84</v>
      </c>
      <c r="J327" s="2">
        <f>IFERROR(INDEX(HWI!$F$5:$H$132,MATCH(Data!G327,HWI!$A$5:$A$132,0),MATCH(Data!C327,HWI!$F$5:$H$5,0)),0)</f>
        <v>5.1276595744680851</v>
      </c>
      <c r="K327" s="25">
        <f t="shared" si="11"/>
        <v>1963.0731914893615</v>
      </c>
    </row>
    <row r="328" spans="1:11" customFormat="1" x14ac:dyDescent="0.25">
      <c r="A328">
        <v>0</v>
      </c>
      <c r="B328" t="s">
        <v>58</v>
      </c>
      <c r="C328" t="s">
        <v>11</v>
      </c>
      <c r="D328" s="1" t="s">
        <v>83</v>
      </c>
      <c r="E328" t="s">
        <v>67</v>
      </c>
      <c r="F328" s="18">
        <f t="shared" si="10"/>
        <v>4</v>
      </c>
      <c r="G328">
        <v>2000</v>
      </c>
      <c r="H328" s="2">
        <v>98</v>
      </c>
      <c r="I328" s="2">
        <v>4139.6000000000004</v>
      </c>
      <c r="J328" s="2">
        <f>IFERROR(INDEX(HWI!$F$5:$H$132,MATCH(Data!G328,HWI!$A$5:$A$132,0),MATCH(Data!C328,HWI!$F$5:$H$5,0)),0)</f>
        <v>4.8827785817655576</v>
      </c>
      <c r="K328" s="25">
        <f t="shared" si="11"/>
        <v>20212.750217076704</v>
      </c>
    </row>
    <row r="329" spans="1:11" customFormat="1" x14ac:dyDescent="0.25">
      <c r="A329">
        <v>0</v>
      </c>
      <c r="B329" t="s">
        <v>58</v>
      </c>
      <c r="C329" t="s">
        <v>11</v>
      </c>
      <c r="D329" s="1" t="s">
        <v>83</v>
      </c>
      <c r="E329" t="s">
        <v>67</v>
      </c>
      <c r="F329" s="18">
        <f t="shared" si="10"/>
        <v>4</v>
      </c>
      <c r="G329">
        <v>2001</v>
      </c>
      <c r="H329" s="2">
        <v>743</v>
      </c>
      <c r="I329" s="2">
        <v>32087.48</v>
      </c>
      <c r="J329" s="2">
        <f>IFERROR(INDEX(HWI!$F$5:$H$132,MATCH(Data!G329,HWI!$A$5:$A$132,0),MATCH(Data!C329,HWI!$F$5:$H$5,0)),0)</f>
        <v>4.823445318084346</v>
      </c>
      <c r="K329" s="25">
        <f t="shared" si="11"/>
        <v>154772.2051751251</v>
      </c>
    </row>
    <row r="330" spans="1:11" customFormat="1" x14ac:dyDescent="0.25">
      <c r="A330">
        <v>0</v>
      </c>
      <c r="B330" t="s">
        <v>58</v>
      </c>
      <c r="C330" t="s">
        <v>11</v>
      </c>
      <c r="D330" s="1" t="s">
        <v>83</v>
      </c>
      <c r="E330" t="s">
        <v>67</v>
      </c>
      <c r="F330" s="18">
        <f t="shared" si="10"/>
        <v>4</v>
      </c>
      <c r="G330">
        <v>2002</v>
      </c>
      <c r="H330" s="2">
        <v>325</v>
      </c>
      <c r="I330" s="2">
        <v>28229.21</v>
      </c>
      <c r="J330" s="2">
        <f>IFERROR(INDEX(HWI!$F$5:$H$132,MATCH(Data!G330,HWI!$A$5:$A$132,0),MATCH(Data!C330,HWI!$F$5:$H$5,0)),0)</f>
        <v>4.7288016818500349</v>
      </c>
      <c r="K330" s="25">
        <f t="shared" si="11"/>
        <v>133490.33572529783</v>
      </c>
    </row>
    <row r="331" spans="1:11" customFormat="1" x14ac:dyDescent="0.25">
      <c r="A331">
        <v>0</v>
      </c>
      <c r="B331" t="s">
        <v>58</v>
      </c>
      <c r="C331" t="s">
        <v>11</v>
      </c>
      <c r="D331" s="1" t="s">
        <v>83</v>
      </c>
      <c r="E331" t="s">
        <v>67</v>
      </c>
      <c r="F331" s="18">
        <f t="shared" si="10"/>
        <v>4</v>
      </c>
      <c r="G331">
        <v>2003</v>
      </c>
      <c r="H331" s="2">
        <v>586</v>
      </c>
      <c r="I331" s="2">
        <v>18191.669999999998</v>
      </c>
      <c r="J331" s="2">
        <f>IFERROR(INDEX(HWI!$F$5:$H$132,MATCH(Data!G331,HWI!$A$5:$A$132,0),MATCH(Data!C331,HWI!$F$5:$H$5,0)),0)</f>
        <v>4.5656292286874152</v>
      </c>
      <c r="K331" s="25">
        <f t="shared" si="11"/>
        <v>83056.420270635979</v>
      </c>
    </row>
    <row r="332" spans="1:11" customFormat="1" x14ac:dyDescent="0.25">
      <c r="A332">
        <v>0</v>
      </c>
      <c r="B332" t="s">
        <v>58</v>
      </c>
      <c r="C332" t="s">
        <v>11</v>
      </c>
      <c r="D332" s="1" t="s">
        <v>83</v>
      </c>
      <c r="E332" t="s">
        <v>67</v>
      </c>
      <c r="F332" s="18">
        <f t="shared" si="10"/>
        <v>4</v>
      </c>
      <c r="G332">
        <v>2004</v>
      </c>
      <c r="H332" s="2">
        <v>57</v>
      </c>
      <c r="I332" s="2">
        <v>2806.48</v>
      </c>
      <c r="J332" s="2">
        <f>IFERROR(INDEX(HWI!$F$5:$H$132,MATCH(Data!G332,HWI!$A$5:$A$132,0),MATCH(Data!C332,HWI!$F$5:$H$5,0)),0)</f>
        <v>3.7036223929747529</v>
      </c>
      <c r="K332" s="25">
        <f t="shared" si="11"/>
        <v>10394.142173435785</v>
      </c>
    </row>
    <row r="333" spans="1:11" customFormat="1" x14ac:dyDescent="0.25">
      <c r="A333">
        <v>0</v>
      </c>
      <c r="B333" t="s">
        <v>58</v>
      </c>
      <c r="C333" t="s">
        <v>11</v>
      </c>
      <c r="D333" s="1" t="s">
        <v>83</v>
      </c>
      <c r="E333" t="s">
        <v>67</v>
      </c>
      <c r="F333" s="18">
        <f t="shared" si="10"/>
        <v>4</v>
      </c>
      <c r="G333">
        <v>2005</v>
      </c>
      <c r="H333" s="2">
        <v>2218</v>
      </c>
      <c r="I333" s="2">
        <v>69189.460000000006</v>
      </c>
      <c r="J333" s="2">
        <f>IFERROR(INDEX(HWI!$F$5:$H$132,MATCH(Data!G333,HWI!$A$5:$A$132,0),MATCH(Data!C333,HWI!$F$5:$H$5,0)),0)</f>
        <v>3.0341726618705036</v>
      </c>
      <c r="K333" s="25">
        <f t="shared" si="11"/>
        <v>209932.76802158274</v>
      </c>
    </row>
    <row r="334" spans="1:11" customFormat="1" x14ac:dyDescent="0.25">
      <c r="A334">
        <v>0</v>
      </c>
      <c r="B334" t="s">
        <v>58</v>
      </c>
      <c r="C334" t="s">
        <v>11</v>
      </c>
      <c r="D334" s="1" t="s">
        <v>83</v>
      </c>
      <c r="E334" t="s">
        <v>67</v>
      </c>
      <c r="F334" s="18">
        <f t="shared" si="10"/>
        <v>4</v>
      </c>
      <c r="G334">
        <v>2006</v>
      </c>
      <c r="H334" s="2">
        <v>97</v>
      </c>
      <c r="I334" s="2">
        <v>5727.62</v>
      </c>
      <c r="J334" s="2">
        <f>IFERROR(INDEX(HWI!$F$5:$H$132,MATCH(Data!G334,HWI!$A$5:$A$132,0),MATCH(Data!C334,HWI!$F$5:$H$5,0)),0)</f>
        <v>2.9023655913978494</v>
      </c>
      <c r="K334" s="25">
        <f t="shared" si="11"/>
        <v>16623.647208602149</v>
      </c>
    </row>
    <row r="335" spans="1:11" customFormat="1" x14ac:dyDescent="0.25">
      <c r="A335">
        <v>0</v>
      </c>
      <c r="B335" t="s">
        <v>58</v>
      </c>
      <c r="C335" t="s">
        <v>11</v>
      </c>
      <c r="D335" s="1" t="s">
        <v>83</v>
      </c>
      <c r="E335" t="s">
        <v>67</v>
      </c>
      <c r="F335" s="18">
        <f t="shared" si="10"/>
        <v>4</v>
      </c>
      <c r="G335">
        <v>2007</v>
      </c>
      <c r="H335" s="2">
        <v>5</v>
      </c>
      <c r="I335" s="2">
        <v>347.34</v>
      </c>
      <c r="J335" s="2">
        <f>IFERROR(INDEX(HWI!$F$5:$H$132,MATCH(Data!G335,HWI!$A$5:$A$132,0),MATCH(Data!C335,HWI!$F$5:$H$5,0)),0)</f>
        <v>2.9992547239836864</v>
      </c>
      <c r="K335" s="25">
        <f t="shared" si="11"/>
        <v>1041.7611358284935</v>
      </c>
    </row>
    <row r="336" spans="1:11" customFormat="1" x14ac:dyDescent="0.25">
      <c r="A336">
        <v>0</v>
      </c>
      <c r="B336" t="s">
        <v>58</v>
      </c>
      <c r="C336" t="s">
        <v>11</v>
      </c>
      <c r="D336" s="1" t="s">
        <v>83</v>
      </c>
      <c r="E336" t="s">
        <v>67</v>
      </c>
      <c r="F336" s="18">
        <f t="shared" si="10"/>
        <v>4</v>
      </c>
      <c r="G336">
        <v>2008</v>
      </c>
      <c r="H336" s="2">
        <v>202</v>
      </c>
      <c r="I336" s="2">
        <v>17997.12</v>
      </c>
      <c r="J336" s="2">
        <f>IFERROR(INDEX(HWI!$F$5:$H$132,MATCH(Data!G336,HWI!$A$5:$A$132,0),MATCH(Data!C336,HWI!$F$5:$H$5,0)),0)</f>
        <v>2.6369675654552558</v>
      </c>
      <c r="K336" s="25">
        <f t="shared" si="11"/>
        <v>47457.821711606091</v>
      </c>
    </row>
    <row r="337" spans="1:11" customFormat="1" x14ac:dyDescent="0.25">
      <c r="A337">
        <v>0</v>
      </c>
      <c r="B337" t="s">
        <v>58</v>
      </c>
      <c r="C337" t="s">
        <v>11</v>
      </c>
      <c r="D337" s="1" t="s">
        <v>83</v>
      </c>
      <c r="E337" t="s">
        <v>67</v>
      </c>
      <c r="F337" s="18">
        <f t="shared" si="10"/>
        <v>4</v>
      </c>
      <c r="G337">
        <v>2009</v>
      </c>
      <c r="H337" s="2">
        <v>4</v>
      </c>
      <c r="I337" s="2">
        <v>1320.34</v>
      </c>
      <c r="J337" s="2">
        <f>IFERROR(INDEX(HWI!$F$5:$H$132,MATCH(Data!G337,HWI!$A$5:$A$132,0),MATCH(Data!C337,HWI!$F$5:$H$5,0)),0)</f>
        <v>2.7187751813053991</v>
      </c>
      <c r="K337" s="25">
        <f t="shared" si="11"/>
        <v>3589.7076228847704</v>
      </c>
    </row>
    <row r="338" spans="1:11" customFormat="1" x14ac:dyDescent="0.25">
      <c r="A338">
        <v>0</v>
      </c>
      <c r="B338" t="s">
        <v>58</v>
      </c>
      <c r="C338" t="s">
        <v>11</v>
      </c>
      <c r="D338" s="1" t="s">
        <v>83</v>
      </c>
      <c r="E338" t="s">
        <v>67</v>
      </c>
      <c r="F338" s="18">
        <f t="shared" si="10"/>
        <v>4</v>
      </c>
      <c r="G338">
        <v>2010</v>
      </c>
      <c r="H338" s="2">
        <v>88</v>
      </c>
      <c r="I338" s="2">
        <v>17754.43</v>
      </c>
      <c r="J338" s="2">
        <f>IFERROR(INDEX(HWI!$F$5:$H$132,MATCH(Data!G338,HWI!$A$5:$A$132,0),MATCH(Data!C338,HWI!$F$5:$H$5,0)),0)</f>
        <v>2.6205825242718448</v>
      </c>
      <c r="K338" s="25">
        <f t="shared" si="11"/>
        <v>46526.94898640777</v>
      </c>
    </row>
    <row r="339" spans="1:11" customFormat="1" x14ac:dyDescent="0.25">
      <c r="A339">
        <v>0</v>
      </c>
      <c r="B339" t="s">
        <v>58</v>
      </c>
      <c r="C339" t="s">
        <v>11</v>
      </c>
      <c r="D339" s="1" t="s">
        <v>83</v>
      </c>
      <c r="E339" t="s">
        <v>67</v>
      </c>
      <c r="F339" s="18">
        <f t="shared" si="10"/>
        <v>4</v>
      </c>
      <c r="G339">
        <v>2011</v>
      </c>
      <c r="H339" s="2">
        <v>7</v>
      </c>
      <c r="I339" s="2">
        <v>2058.91</v>
      </c>
      <c r="J339" s="2">
        <f>IFERROR(INDEX(HWI!$F$5:$H$132,MATCH(Data!G339,HWI!$A$5:$A$132,0),MATCH(Data!C339,HWI!$F$5:$H$5,0)),0)</f>
        <v>2.3536798046738752</v>
      </c>
      <c r="K339" s="25">
        <f t="shared" si="11"/>
        <v>4846.0148866410882</v>
      </c>
    </row>
    <row r="340" spans="1:11" customFormat="1" x14ac:dyDescent="0.25">
      <c r="A340">
        <v>0</v>
      </c>
      <c r="B340" t="s">
        <v>58</v>
      </c>
      <c r="C340" t="s">
        <v>11</v>
      </c>
      <c r="D340" s="1" t="s">
        <v>83</v>
      </c>
      <c r="E340" t="s">
        <v>67</v>
      </c>
      <c r="F340" s="18">
        <f t="shared" si="10"/>
        <v>4</v>
      </c>
      <c r="G340">
        <v>2012</v>
      </c>
      <c r="H340" s="2">
        <v>1841</v>
      </c>
      <c r="I340" s="2">
        <v>163505.25</v>
      </c>
      <c r="J340" s="2">
        <f>IFERROR(INDEX(HWI!$F$5:$H$132,MATCH(Data!G340,HWI!$A$5:$A$132,0),MATCH(Data!C340,HWI!$F$5:$H$5,0)),0)</f>
        <v>2.1429025087329312</v>
      </c>
      <c r="K340" s="25">
        <f t="shared" si="11"/>
        <v>350375.81041600509</v>
      </c>
    </row>
    <row r="341" spans="1:11" customFormat="1" x14ac:dyDescent="0.25">
      <c r="A341">
        <v>0</v>
      </c>
      <c r="B341" t="s">
        <v>58</v>
      </c>
      <c r="C341" t="s">
        <v>11</v>
      </c>
      <c r="D341" s="1" t="s">
        <v>83</v>
      </c>
      <c r="E341" t="s">
        <v>67</v>
      </c>
      <c r="F341" s="18">
        <f t="shared" si="10"/>
        <v>4</v>
      </c>
      <c r="G341">
        <v>2013</v>
      </c>
      <c r="H341" s="2">
        <v>39</v>
      </c>
      <c r="I341" s="2">
        <v>29124.15</v>
      </c>
      <c r="J341" s="2">
        <f>IFERROR(INDEX(HWI!$F$5:$H$132,MATCH(Data!G341,HWI!$A$5:$A$132,0),MATCH(Data!C341,HWI!$F$5:$H$5,0)),0)</f>
        <v>2.1859410430839001</v>
      </c>
      <c r="K341" s="25">
        <f t="shared" si="11"/>
        <v>63663.674829931973</v>
      </c>
    </row>
    <row r="342" spans="1:11" customFormat="1" x14ac:dyDescent="0.25">
      <c r="A342">
        <v>0</v>
      </c>
      <c r="B342" t="s">
        <v>58</v>
      </c>
      <c r="C342" t="s">
        <v>11</v>
      </c>
      <c r="D342" s="1" t="s">
        <v>83</v>
      </c>
      <c r="E342" t="s">
        <v>67</v>
      </c>
      <c r="F342" s="18">
        <f t="shared" si="10"/>
        <v>4</v>
      </c>
      <c r="G342">
        <v>2014</v>
      </c>
      <c r="H342" s="2">
        <v>4</v>
      </c>
      <c r="I342" s="2">
        <v>967.82</v>
      </c>
      <c r="J342" s="2">
        <f>IFERROR(INDEX(HWI!$F$5:$H$132,MATCH(Data!G342,HWI!$A$5:$A$132,0),MATCH(Data!C342,HWI!$F$5:$H$5,0)),0)</f>
        <v>2.1958997722095672</v>
      </c>
      <c r="K342" s="25">
        <f t="shared" si="11"/>
        <v>2125.2357175398633</v>
      </c>
    </row>
    <row r="343" spans="1:11" customFormat="1" x14ac:dyDescent="0.25">
      <c r="A343">
        <v>0</v>
      </c>
      <c r="B343" t="s">
        <v>58</v>
      </c>
      <c r="C343" t="s">
        <v>11</v>
      </c>
      <c r="D343" s="1" t="s">
        <v>83</v>
      </c>
      <c r="E343" t="s">
        <v>67</v>
      </c>
      <c r="F343" s="18">
        <f t="shared" si="10"/>
        <v>4</v>
      </c>
      <c r="G343">
        <v>2015</v>
      </c>
      <c r="H343" s="2">
        <v>133</v>
      </c>
      <c r="I343" s="2">
        <v>20136.28</v>
      </c>
      <c r="J343" s="2">
        <f>IFERROR(INDEX(HWI!$F$5:$H$132,MATCH(Data!G343,HWI!$A$5:$A$132,0),MATCH(Data!C343,HWI!$F$5:$H$5,0)),0)</f>
        <v>2.2828146143437076</v>
      </c>
      <c r="K343" s="25">
        <f t="shared" si="11"/>
        <v>45967.394262516907</v>
      </c>
    </row>
    <row r="344" spans="1:11" customFormat="1" x14ac:dyDescent="0.25">
      <c r="A344">
        <v>0</v>
      </c>
      <c r="B344" t="s">
        <v>58</v>
      </c>
      <c r="C344" t="s">
        <v>11</v>
      </c>
      <c r="D344" s="1" t="s">
        <v>83</v>
      </c>
      <c r="E344" t="s">
        <v>67</v>
      </c>
      <c r="F344" s="18">
        <f t="shared" si="10"/>
        <v>4</v>
      </c>
      <c r="G344">
        <v>2016</v>
      </c>
      <c r="H344" s="2">
        <v>272</v>
      </c>
      <c r="I344" s="2">
        <v>34005.18</v>
      </c>
      <c r="J344" s="2">
        <f>IFERROR(INDEX(HWI!$F$5:$H$132,MATCH(Data!G344,HWI!$A$5:$A$132,0),MATCH(Data!C344,HWI!$F$5:$H$5,0)),0)</f>
        <v>2.3301104972375692</v>
      </c>
      <c r="K344" s="25">
        <f t="shared" si="11"/>
        <v>79235.826878453052</v>
      </c>
    </row>
    <row r="345" spans="1:11" customFormat="1" x14ac:dyDescent="0.25">
      <c r="A345">
        <v>0</v>
      </c>
      <c r="B345" t="s">
        <v>58</v>
      </c>
      <c r="C345" t="s">
        <v>11</v>
      </c>
      <c r="D345" s="1" t="s">
        <v>83</v>
      </c>
      <c r="E345" t="s">
        <v>67</v>
      </c>
      <c r="F345" s="18">
        <f t="shared" si="10"/>
        <v>4</v>
      </c>
      <c r="G345">
        <v>2017</v>
      </c>
      <c r="H345" s="2">
        <v>151</v>
      </c>
      <c r="I345" s="2">
        <v>9630.69</v>
      </c>
      <c r="J345" s="2">
        <f>IFERROR(INDEX(HWI!$F$5:$H$132,MATCH(Data!G345,HWI!$A$5:$A$132,0),MATCH(Data!C345,HWI!$F$5:$H$5,0)),0)</f>
        <v>2.1795865633074936</v>
      </c>
      <c r="K345" s="25">
        <f t="shared" si="11"/>
        <v>20990.922519379845</v>
      </c>
    </row>
    <row r="346" spans="1:11" customFormat="1" x14ac:dyDescent="0.25">
      <c r="A346">
        <v>0</v>
      </c>
      <c r="B346" t="s">
        <v>58</v>
      </c>
      <c r="C346" t="s">
        <v>11</v>
      </c>
      <c r="D346" s="1" t="s">
        <v>83</v>
      </c>
      <c r="E346" t="s">
        <v>67</v>
      </c>
      <c r="F346" s="18">
        <f t="shared" si="10"/>
        <v>4</v>
      </c>
      <c r="G346">
        <v>2018</v>
      </c>
      <c r="H346" s="2">
        <v>13</v>
      </c>
      <c r="I346" s="2">
        <v>4456.34</v>
      </c>
      <c r="J346" s="2">
        <f>IFERROR(INDEX(HWI!$F$5:$H$132,MATCH(Data!G346,HWI!$A$5:$A$132,0),MATCH(Data!C346,HWI!$F$5:$H$5,0)),0)</f>
        <v>2.0233883058470763</v>
      </c>
      <c r="K346" s="25">
        <f t="shared" si="11"/>
        <v>9016.9062428785601</v>
      </c>
    </row>
    <row r="347" spans="1:11" customFormat="1" x14ac:dyDescent="0.25">
      <c r="A347">
        <v>0</v>
      </c>
      <c r="B347" t="s">
        <v>58</v>
      </c>
      <c r="C347" t="s">
        <v>11</v>
      </c>
      <c r="D347" s="1" t="s">
        <v>83</v>
      </c>
      <c r="E347" t="s">
        <v>67</v>
      </c>
      <c r="F347" s="18">
        <f t="shared" si="10"/>
        <v>4</v>
      </c>
      <c r="G347">
        <v>2019</v>
      </c>
      <c r="H347" s="2">
        <v>1061</v>
      </c>
      <c r="I347" s="2">
        <v>180663.39</v>
      </c>
      <c r="J347" s="2">
        <f>IFERROR(INDEX(HWI!$F$5:$H$132,MATCH(Data!G347,HWI!$A$5:$A$132,0),MATCH(Data!C347,HWI!$F$5:$H$5,0)),0)</f>
        <v>1.8992400788066424</v>
      </c>
      <c r="K347" s="25">
        <f t="shared" si="11"/>
        <v>343123.15106107522</v>
      </c>
    </row>
    <row r="348" spans="1:11" customFormat="1" x14ac:dyDescent="0.25">
      <c r="A348">
        <v>0</v>
      </c>
      <c r="B348" t="s">
        <v>58</v>
      </c>
      <c r="C348" t="s">
        <v>11</v>
      </c>
      <c r="D348" s="1" t="s">
        <v>83</v>
      </c>
      <c r="E348" t="s">
        <v>67</v>
      </c>
      <c r="F348" s="18">
        <f t="shared" si="10"/>
        <v>4</v>
      </c>
      <c r="G348">
        <v>2020</v>
      </c>
      <c r="H348" s="2">
        <v>72</v>
      </c>
      <c r="I348" s="2">
        <v>55606.58</v>
      </c>
      <c r="J348" s="2">
        <f>IFERROR(INDEX(HWI!$F$5:$H$132,MATCH(Data!G348,HWI!$A$5:$A$132,0),MATCH(Data!C348,HWI!$F$5:$H$5,0)),0)</f>
        <v>1.7600417318727177</v>
      </c>
      <c r="K348" s="25">
        <f t="shared" si="11"/>
        <v>97869.901366718826</v>
      </c>
    </row>
    <row r="349" spans="1:11" customFormat="1" x14ac:dyDescent="0.25">
      <c r="A349">
        <v>0</v>
      </c>
      <c r="B349" t="s">
        <v>58</v>
      </c>
      <c r="C349" t="s">
        <v>11</v>
      </c>
      <c r="D349" s="1" t="s">
        <v>83</v>
      </c>
      <c r="E349" t="s">
        <v>67</v>
      </c>
      <c r="F349" s="18">
        <f t="shared" si="10"/>
        <v>4</v>
      </c>
      <c r="G349">
        <v>2021</v>
      </c>
      <c r="H349" s="2">
        <v>631</v>
      </c>
      <c r="I349" s="2">
        <v>319591.56</v>
      </c>
      <c r="J349" s="2">
        <f>IFERROR(INDEX(HWI!$F$5:$H$132,MATCH(Data!G349,HWI!$A$5:$A$132,0),MATCH(Data!C349,HWI!$F$5:$H$5,0)),0)</f>
        <v>1.486998677831644</v>
      </c>
      <c r="K349" s="25">
        <f t="shared" si="11"/>
        <v>475232.2271661525</v>
      </c>
    </row>
    <row r="350" spans="1:11" customFormat="1" x14ac:dyDescent="0.25">
      <c r="A350">
        <v>0</v>
      </c>
      <c r="B350" t="s">
        <v>58</v>
      </c>
      <c r="C350" t="s">
        <v>11</v>
      </c>
      <c r="D350" s="1" t="s">
        <v>83</v>
      </c>
      <c r="E350" t="s">
        <v>67</v>
      </c>
      <c r="F350" s="18">
        <f t="shared" si="10"/>
        <v>4</v>
      </c>
      <c r="G350">
        <v>2022</v>
      </c>
      <c r="H350" s="2">
        <v>70</v>
      </c>
      <c r="I350" s="2">
        <v>419852.46</v>
      </c>
      <c r="J350" s="2">
        <f>IFERROR(INDEX(HWI!$F$5:$H$132,MATCH(Data!G350,HWI!$A$5:$A$132,0),MATCH(Data!C350,HWI!$F$5:$H$5,0)),0)</f>
        <v>1.2561429635145198</v>
      </c>
      <c r="K350" s="25">
        <f t="shared" si="11"/>
        <v>527394.71334326139</v>
      </c>
    </row>
    <row r="351" spans="1:11" customFormat="1" x14ac:dyDescent="0.25">
      <c r="A351">
        <v>0</v>
      </c>
      <c r="B351" t="s">
        <v>58</v>
      </c>
      <c r="C351" t="s">
        <v>11</v>
      </c>
      <c r="D351" s="1" t="s">
        <v>83</v>
      </c>
      <c r="E351" t="s">
        <v>67</v>
      </c>
      <c r="F351" s="18">
        <f t="shared" si="10"/>
        <v>4</v>
      </c>
      <c r="G351">
        <v>2023</v>
      </c>
      <c r="H351" s="2">
        <v>67</v>
      </c>
      <c r="I351" s="2">
        <v>19904.740000000002</v>
      </c>
      <c r="J351" s="2">
        <f>IFERROR(INDEX(HWI!$F$5:$H$132,MATCH(Data!G351,HWI!$A$5:$A$132,0),MATCH(Data!C351,HWI!$F$5:$H$5,0)),0)</f>
        <v>1.0423231387086809</v>
      </c>
      <c r="K351" s="25">
        <f t="shared" si="11"/>
        <v>20747.171071980229</v>
      </c>
    </row>
    <row r="352" spans="1:11" customFormat="1" x14ac:dyDescent="0.25">
      <c r="A352">
        <v>0</v>
      </c>
      <c r="B352" t="s">
        <v>58</v>
      </c>
      <c r="C352" t="s">
        <v>11</v>
      </c>
      <c r="D352" s="1" t="s">
        <v>83</v>
      </c>
      <c r="E352" t="s">
        <v>67</v>
      </c>
      <c r="F352" s="18">
        <f t="shared" si="10"/>
        <v>4</v>
      </c>
      <c r="G352">
        <v>2024</v>
      </c>
      <c r="H352" s="2">
        <v>181</v>
      </c>
      <c r="I352" s="2">
        <v>14619.9</v>
      </c>
      <c r="J352" s="2">
        <f>IFERROR(INDEX(HWI!$F$5:$H$132,MATCH(Data!G352,HWI!$A$5:$A$132,0),MATCH(Data!C352,HWI!$F$5:$H$5,0)),0)</f>
        <v>1.0333843797856048</v>
      </c>
      <c r="K352" s="25">
        <f t="shared" si="11"/>
        <v>15107.976294027563</v>
      </c>
    </row>
    <row r="353" spans="1:14" x14ac:dyDescent="0.25">
      <c r="A353">
        <v>0</v>
      </c>
      <c r="B353" t="s">
        <v>58</v>
      </c>
      <c r="C353" t="s">
        <v>11</v>
      </c>
      <c r="D353" s="1" t="s">
        <v>83</v>
      </c>
      <c r="E353" t="s">
        <v>67</v>
      </c>
      <c r="F353" s="18">
        <f t="shared" si="10"/>
        <v>4</v>
      </c>
      <c r="G353">
        <v>2025</v>
      </c>
      <c r="H353" s="2">
        <v>5</v>
      </c>
      <c r="I353" s="2">
        <v>6120.29</v>
      </c>
      <c r="J353" s="2">
        <f>IFERROR(INDEX(HWI!$F$5:$H$132,MATCH(Data!G353,HWI!$A$5:$A$132,0),MATCH(Data!C353,HWI!$F$5:$H$5,0)),0)</f>
        <v>1</v>
      </c>
      <c r="K353" s="25">
        <f t="shared" si="11"/>
        <v>6120.29</v>
      </c>
      <c r="N353"/>
    </row>
    <row r="354" spans="1:14" x14ac:dyDescent="0.25">
      <c r="A354">
        <v>0</v>
      </c>
      <c r="B354" t="s">
        <v>58</v>
      </c>
      <c r="C354" t="s">
        <v>11</v>
      </c>
      <c r="D354" s="1" t="s">
        <v>83</v>
      </c>
      <c r="E354" t="s">
        <v>68</v>
      </c>
      <c r="F354" s="18">
        <f t="shared" si="10"/>
        <v>5</v>
      </c>
      <c r="G354">
        <v>1950</v>
      </c>
      <c r="H354" s="2">
        <v>569</v>
      </c>
      <c r="I354" s="2">
        <v>910.16</v>
      </c>
      <c r="J354" s="2">
        <f>IFERROR(INDEX(HWI!$F$5:$H$132,MATCH(Data!G354,HWI!$A$5:$A$132,0),MATCH(Data!C354,HWI!$F$5:$H$5,0)),0)</f>
        <v>54.41935483870968</v>
      </c>
      <c r="K354" s="25">
        <f t="shared" si="11"/>
        <v>49530.32</v>
      </c>
      <c r="N354"/>
    </row>
    <row r="355" spans="1:14" x14ac:dyDescent="0.25">
      <c r="A355">
        <v>0</v>
      </c>
      <c r="B355" t="s">
        <v>58</v>
      </c>
      <c r="C355" t="s">
        <v>11</v>
      </c>
      <c r="D355" s="1" t="s">
        <v>83</v>
      </c>
      <c r="E355" t="s">
        <v>68</v>
      </c>
      <c r="F355" s="18">
        <f t="shared" si="10"/>
        <v>5</v>
      </c>
      <c r="G355">
        <v>1951</v>
      </c>
      <c r="H355" s="2">
        <v>35</v>
      </c>
      <c r="I355" s="2">
        <v>84.5</v>
      </c>
      <c r="J355" s="2">
        <f>IFERROR(INDEX(HWI!$F$5:$H$132,MATCH(Data!G355,HWI!$A$5:$A$132,0),MATCH(Data!C355,HWI!$F$5:$H$5,0)),0)</f>
        <v>51.121212121212125</v>
      </c>
      <c r="K355" s="25">
        <f t="shared" si="11"/>
        <v>4319.7424242424249</v>
      </c>
      <c r="N355"/>
    </row>
    <row r="356" spans="1:14" x14ac:dyDescent="0.25">
      <c r="A356">
        <v>0</v>
      </c>
      <c r="B356" t="s">
        <v>58</v>
      </c>
      <c r="C356" t="s">
        <v>11</v>
      </c>
      <c r="D356" s="1" t="s">
        <v>83</v>
      </c>
      <c r="E356" t="s">
        <v>68</v>
      </c>
      <c r="F356" s="18">
        <f t="shared" si="10"/>
        <v>5</v>
      </c>
      <c r="G356">
        <v>1990</v>
      </c>
      <c r="H356" s="2">
        <v>1394</v>
      </c>
      <c r="I356" s="2">
        <v>23846.53</v>
      </c>
      <c r="J356" s="2">
        <f>IFERROR(INDEX(HWI!$F$5:$H$132,MATCH(Data!G356,HWI!$A$5:$A$132,0),MATCH(Data!C356,HWI!$F$5:$H$5,0)),0)</f>
        <v>6.4083570750237415</v>
      </c>
      <c r="K356" s="25">
        <f t="shared" si="11"/>
        <v>152817.07924026588</v>
      </c>
      <c r="N356"/>
    </row>
    <row r="357" spans="1:14" x14ac:dyDescent="0.25">
      <c r="A357">
        <v>0</v>
      </c>
      <c r="B357" t="s">
        <v>58</v>
      </c>
      <c r="C357" t="s">
        <v>11</v>
      </c>
      <c r="D357" s="1" t="s">
        <v>84</v>
      </c>
      <c r="E357" t="s">
        <v>69</v>
      </c>
      <c r="F357" s="18">
        <f t="shared" si="10"/>
        <v>6</v>
      </c>
      <c r="G357">
        <v>1915</v>
      </c>
      <c r="H357" s="2">
        <v>5941</v>
      </c>
      <c r="I357" s="2">
        <v>2892.78</v>
      </c>
      <c r="J357" s="2">
        <f>IFERROR(INDEX(HWI!$F$5:$H$132,MATCH(Data!G357,HWI!$A$5:$A$132,0),MATCH(Data!C357,HWI!$F$5:$H$5,0)),0)</f>
        <v>210.875</v>
      </c>
      <c r="K357" s="25">
        <f t="shared" si="11"/>
        <v>610014.98250000004</v>
      </c>
    </row>
    <row r="358" spans="1:14" x14ac:dyDescent="0.25">
      <c r="A358">
        <v>0</v>
      </c>
      <c r="B358" t="s">
        <v>58</v>
      </c>
      <c r="C358" t="s">
        <v>11</v>
      </c>
      <c r="D358" s="1" t="s">
        <v>84</v>
      </c>
      <c r="E358" t="s">
        <v>69</v>
      </c>
      <c r="F358" s="18">
        <f t="shared" si="10"/>
        <v>6</v>
      </c>
      <c r="G358">
        <v>1928</v>
      </c>
      <c r="H358" s="2">
        <v>6636</v>
      </c>
      <c r="I358" s="2">
        <v>7960.14</v>
      </c>
      <c r="J358" s="2">
        <f>IFERROR(INDEX(HWI!$F$5:$H$132,MATCH(Data!G358,HWI!$A$5:$A$132,0),MATCH(Data!C358,HWI!$F$5:$H$5,0)),0)</f>
        <v>120.5</v>
      </c>
      <c r="K358" s="25">
        <f t="shared" si="11"/>
        <v>959196.87</v>
      </c>
    </row>
    <row r="359" spans="1:14" x14ac:dyDescent="0.25">
      <c r="A359">
        <v>0</v>
      </c>
      <c r="B359" t="s">
        <v>58</v>
      </c>
      <c r="C359" t="s">
        <v>11</v>
      </c>
      <c r="D359" s="1" t="s">
        <v>84</v>
      </c>
      <c r="E359" t="s">
        <v>69</v>
      </c>
      <c r="F359" s="18">
        <f t="shared" si="10"/>
        <v>6</v>
      </c>
      <c r="G359">
        <v>1929</v>
      </c>
      <c r="H359" s="2">
        <v>7131</v>
      </c>
      <c r="I359" s="2">
        <v>11448.76</v>
      </c>
      <c r="J359" s="2">
        <f>IFERROR(INDEX(HWI!$F$5:$H$132,MATCH(Data!G359,HWI!$A$5:$A$132,0),MATCH(Data!C359,HWI!$F$5:$H$5,0)),0)</f>
        <v>112.46666666666667</v>
      </c>
      <c r="K359" s="25">
        <f t="shared" si="11"/>
        <v>1287603.8746666666</v>
      </c>
    </row>
    <row r="360" spans="1:14" x14ac:dyDescent="0.25">
      <c r="A360">
        <v>0</v>
      </c>
      <c r="B360" t="s">
        <v>58</v>
      </c>
      <c r="C360" t="s">
        <v>11</v>
      </c>
      <c r="D360" s="1" t="s">
        <v>84</v>
      </c>
      <c r="E360" t="s">
        <v>69</v>
      </c>
      <c r="F360" s="18">
        <f t="shared" si="10"/>
        <v>6</v>
      </c>
      <c r="G360">
        <v>1930</v>
      </c>
      <c r="H360" s="2">
        <v>208</v>
      </c>
      <c r="I360" s="2">
        <v>257.37</v>
      </c>
      <c r="J360" s="2">
        <f>IFERROR(INDEX(HWI!$F$5:$H$132,MATCH(Data!G360,HWI!$A$5:$A$132,0),MATCH(Data!C360,HWI!$F$5:$H$5,0)),0)</f>
        <v>120.5</v>
      </c>
      <c r="K360" s="25">
        <f t="shared" si="11"/>
        <v>31013.084999999999</v>
      </c>
    </row>
    <row r="361" spans="1:14" x14ac:dyDescent="0.25">
      <c r="A361">
        <v>0</v>
      </c>
      <c r="B361" t="s">
        <v>58</v>
      </c>
      <c r="C361" t="s">
        <v>11</v>
      </c>
      <c r="D361" s="1" t="s">
        <v>84</v>
      </c>
      <c r="E361" t="s">
        <v>69</v>
      </c>
      <c r="F361" s="18">
        <f t="shared" si="10"/>
        <v>6</v>
      </c>
      <c r="G361">
        <v>1932</v>
      </c>
      <c r="H361" s="2">
        <v>2181</v>
      </c>
      <c r="I361" s="2">
        <v>2735.32</v>
      </c>
      <c r="J361" s="2">
        <f>IFERROR(INDEX(HWI!$F$5:$H$132,MATCH(Data!G361,HWI!$A$5:$A$132,0),MATCH(Data!C361,HWI!$F$5:$H$5,0)),0)</f>
        <v>120.5</v>
      </c>
      <c r="K361" s="25">
        <f t="shared" si="11"/>
        <v>329606.06</v>
      </c>
    </row>
    <row r="362" spans="1:14" x14ac:dyDescent="0.25">
      <c r="A362">
        <v>0</v>
      </c>
      <c r="B362" t="s">
        <v>58</v>
      </c>
      <c r="C362" t="s">
        <v>11</v>
      </c>
      <c r="D362" s="1" t="s">
        <v>84</v>
      </c>
      <c r="E362" t="s">
        <v>69</v>
      </c>
      <c r="F362" s="18">
        <f t="shared" si="10"/>
        <v>6</v>
      </c>
      <c r="G362">
        <v>1933</v>
      </c>
      <c r="H362" s="2">
        <v>207</v>
      </c>
      <c r="I362" s="2">
        <v>205.33</v>
      </c>
      <c r="J362" s="2">
        <f>IFERROR(INDEX(HWI!$F$5:$H$132,MATCH(Data!G362,HWI!$A$5:$A$132,0),MATCH(Data!C362,HWI!$F$5:$H$5,0)),0)</f>
        <v>140.58333333333334</v>
      </c>
      <c r="K362" s="25">
        <f t="shared" si="11"/>
        <v>28865.975833333338</v>
      </c>
    </row>
    <row r="363" spans="1:14" x14ac:dyDescent="0.25">
      <c r="A363">
        <v>0</v>
      </c>
      <c r="B363" t="s">
        <v>58</v>
      </c>
      <c r="C363" t="s">
        <v>11</v>
      </c>
      <c r="D363" s="1" t="s">
        <v>84</v>
      </c>
      <c r="E363" t="s">
        <v>69</v>
      </c>
      <c r="F363" s="18">
        <f t="shared" si="10"/>
        <v>6</v>
      </c>
      <c r="G363">
        <v>1935</v>
      </c>
      <c r="H363" s="2">
        <v>1297</v>
      </c>
      <c r="I363" s="2">
        <v>3074.2</v>
      </c>
      <c r="J363" s="2">
        <f>IFERROR(INDEX(HWI!$F$5:$H$132,MATCH(Data!G363,HWI!$A$5:$A$132,0),MATCH(Data!C363,HWI!$F$5:$H$5,0)),0)</f>
        <v>120.5</v>
      </c>
      <c r="K363" s="25">
        <f t="shared" si="11"/>
        <v>370441.1</v>
      </c>
    </row>
    <row r="364" spans="1:14" x14ac:dyDescent="0.25">
      <c r="A364">
        <v>0</v>
      </c>
      <c r="B364" t="s">
        <v>58</v>
      </c>
      <c r="C364" t="s">
        <v>11</v>
      </c>
      <c r="D364" s="1" t="s">
        <v>84</v>
      </c>
      <c r="E364" t="s">
        <v>69</v>
      </c>
      <c r="F364" s="18">
        <f t="shared" si="10"/>
        <v>6</v>
      </c>
      <c r="G364">
        <v>1937</v>
      </c>
      <c r="H364" s="2">
        <v>4616</v>
      </c>
      <c r="I364" s="2">
        <v>9174.7800000000007</v>
      </c>
      <c r="J364" s="2">
        <f>IFERROR(INDEX(HWI!$F$5:$H$132,MATCH(Data!G364,HWI!$A$5:$A$132,0),MATCH(Data!C364,HWI!$F$5:$H$5,0)),0)</f>
        <v>120.5</v>
      </c>
      <c r="K364" s="25">
        <f t="shared" si="11"/>
        <v>1105560.99</v>
      </c>
    </row>
    <row r="365" spans="1:14" x14ac:dyDescent="0.25">
      <c r="A365">
        <v>0</v>
      </c>
      <c r="B365" t="s">
        <v>58</v>
      </c>
      <c r="C365" t="s">
        <v>11</v>
      </c>
      <c r="D365" s="1" t="s">
        <v>84</v>
      </c>
      <c r="E365" t="s">
        <v>69</v>
      </c>
      <c r="F365" s="18">
        <f t="shared" si="10"/>
        <v>6</v>
      </c>
      <c r="G365">
        <v>1938</v>
      </c>
      <c r="H365" s="2">
        <v>696</v>
      </c>
      <c r="I365" s="2">
        <v>995.46</v>
      </c>
      <c r="J365" s="2">
        <f>IFERROR(INDEX(HWI!$F$5:$H$132,MATCH(Data!G365,HWI!$A$5:$A$132,0),MATCH(Data!C365,HWI!$F$5:$H$5,0)),0)</f>
        <v>120.5</v>
      </c>
      <c r="K365" s="25">
        <f t="shared" si="11"/>
        <v>119952.93000000001</v>
      </c>
    </row>
    <row r="366" spans="1:14" x14ac:dyDescent="0.25">
      <c r="A366">
        <v>0</v>
      </c>
      <c r="B366" t="s">
        <v>58</v>
      </c>
      <c r="C366" t="s">
        <v>11</v>
      </c>
      <c r="D366" s="1" t="s">
        <v>84</v>
      </c>
      <c r="E366" t="s">
        <v>69</v>
      </c>
      <c r="F366" s="18">
        <f t="shared" si="10"/>
        <v>6</v>
      </c>
      <c r="G366">
        <v>1939</v>
      </c>
      <c r="H366" s="2">
        <v>218</v>
      </c>
      <c r="I366" s="2">
        <v>360.93</v>
      </c>
      <c r="J366" s="2">
        <f>IFERROR(INDEX(HWI!$F$5:$H$132,MATCH(Data!G366,HWI!$A$5:$A$132,0),MATCH(Data!C366,HWI!$F$5:$H$5,0)),0)</f>
        <v>112.46666666666667</v>
      </c>
      <c r="K366" s="25">
        <f t="shared" si="11"/>
        <v>40592.594000000005</v>
      </c>
    </row>
    <row r="367" spans="1:14" x14ac:dyDescent="0.25">
      <c r="A367">
        <v>0</v>
      </c>
      <c r="B367" t="s">
        <v>58</v>
      </c>
      <c r="C367" t="s">
        <v>11</v>
      </c>
      <c r="D367" s="1" t="s">
        <v>84</v>
      </c>
      <c r="E367" t="s">
        <v>69</v>
      </c>
      <c r="F367" s="18">
        <f t="shared" si="10"/>
        <v>6</v>
      </c>
      <c r="G367">
        <v>1940</v>
      </c>
      <c r="H367" s="2">
        <v>5680</v>
      </c>
      <c r="I367" s="2">
        <v>4115.57</v>
      </c>
      <c r="J367" s="2">
        <f>IFERROR(INDEX(HWI!$F$5:$H$132,MATCH(Data!G367,HWI!$A$5:$A$132,0),MATCH(Data!C367,HWI!$F$5:$H$5,0)),0)</f>
        <v>120.5</v>
      </c>
      <c r="K367" s="25">
        <f t="shared" si="11"/>
        <v>495926.18499999994</v>
      </c>
    </row>
    <row r="368" spans="1:14" x14ac:dyDescent="0.25">
      <c r="A368">
        <v>0</v>
      </c>
      <c r="B368" t="s">
        <v>58</v>
      </c>
      <c r="C368" t="s">
        <v>11</v>
      </c>
      <c r="D368" s="1" t="s">
        <v>84</v>
      </c>
      <c r="E368" t="s">
        <v>69</v>
      </c>
      <c r="F368" s="18">
        <f t="shared" si="10"/>
        <v>6</v>
      </c>
      <c r="G368">
        <v>1941</v>
      </c>
      <c r="H368" s="2">
        <v>7457</v>
      </c>
      <c r="I368" s="2">
        <v>25859.78</v>
      </c>
      <c r="J368" s="2">
        <f>IFERROR(INDEX(HWI!$F$5:$H$132,MATCH(Data!G368,HWI!$A$5:$A$132,0),MATCH(Data!C368,HWI!$F$5:$H$5,0)),0)</f>
        <v>105.4375</v>
      </c>
      <c r="K368" s="25">
        <f t="shared" si="11"/>
        <v>2726590.55375</v>
      </c>
    </row>
    <row r="369" spans="1:11" x14ac:dyDescent="0.25">
      <c r="A369">
        <v>0</v>
      </c>
      <c r="B369" t="s">
        <v>58</v>
      </c>
      <c r="C369" t="s">
        <v>11</v>
      </c>
      <c r="D369" s="1" t="s">
        <v>84</v>
      </c>
      <c r="E369" t="s">
        <v>69</v>
      </c>
      <c r="F369" s="18">
        <f t="shared" si="10"/>
        <v>6</v>
      </c>
      <c r="G369">
        <v>1942</v>
      </c>
      <c r="H369" s="2">
        <v>147</v>
      </c>
      <c r="I369" s="2">
        <v>577.67999999999995</v>
      </c>
      <c r="J369" s="2">
        <f>IFERROR(INDEX(HWI!$F$5:$H$132,MATCH(Data!G369,HWI!$A$5:$A$132,0),MATCH(Data!C369,HWI!$F$5:$H$5,0)),0)</f>
        <v>93.722222222222229</v>
      </c>
      <c r="K369" s="25">
        <f t="shared" si="11"/>
        <v>54141.453333333331</v>
      </c>
    </row>
    <row r="370" spans="1:11" x14ac:dyDescent="0.25">
      <c r="A370">
        <v>0</v>
      </c>
      <c r="B370" t="s">
        <v>58</v>
      </c>
      <c r="C370" t="s">
        <v>11</v>
      </c>
      <c r="D370" s="1" t="s">
        <v>84</v>
      </c>
      <c r="E370" t="s">
        <v>69</v>
      </c>
      <c r="F370" s="18">
        <f t="shared" si="10"/>
        <v>6</v>
      </c>
      <c r="G370">
        <v>1945</v>
      </c>
      <c r="H370" s="2">
        <v>74</v>
      </c>
      <c r="I370" s="2">
        <v>219.57</v>
      </c>
      <c r="J370" s="2">
        <f>IFERROR(INDEX(HWI!$F$5:$H$132,MATCH(Data!G370,HWI!$A$5:$A$132,0),MATCH(Data!C370,HWI!$F$5:$H$5,0)),0)</f>
        <v>88.78947368421052</v>
      </c>
      <c r="K370" s="25">
        <f t="shared" si="11"/>
        <v>19495.504736842104</v>
      </c>
    </row>
    <row r="371" spans="1:11" x14ac:dyDescent="0.25">
      <c r="A371">
        <v>0</v>
      </c>
      <c r="B371" t="s">
        <v>58</v>
      </c>
      <c r="C371" t="s">
        <v>11</v>
      </c>
      <c r="D371" s="1" t="s">
        <v>84</v>
      </c>
      <c r="E371" t="s">
        <v>69</v>
      </c>
      <c r="F371" s="18">
        <f t="shared" si="10"/>
        <v>6</v>
      </c>
      <c r="G371">
        <v>1948</v>
      </c>
      <c r="H371" s="2">
        <v>1149</v>
      </c>
      <c r="I371" s="2">
        <v>6238.85</v>
      </c>
      <c r="J371" s="2">
        <f>IFERROR(INDEX(HWI!$F$5:$H$132,MATCH(Data!G371,HWI!$A$5:$A$132,0),MATCH(Data!C371,HWI!$F$5:$H$5,0)),0)</f>
        <v>60.25</v>
      </c>
      <c r="K371" s="25">
        <f t="shared" si="11"/>
        <v>375890.71250000002</v>
      </c>
    </row>
    <row r="372" spans="1:11" x14ac:dyDescent="0.25">
      <c r="A372">
        <v>0</v>
      </c>
      <c r="B372" t="s">
        <v>58</v>
      </c>
      <c r="C372" t="s">
        <v>11</v>
      </c>
      <c r="D372" s="1" t="s">
        <v>84</v>
      </c>
      <c r="E372" t="s">
        <v>69</v>
      </c>
      <c r="F372" s="18">
        <f t="shared" si="10"/>
        <v>6</v>
      </c>
      <c r="G372">
        <v>1949</v>
      </c>
      <c r="H372" s="2">
        <v>472</v>
      </c>
      <c r="I372" s="2">
        <v>1563.62</v>
      </c>
      <c r="J372" s="2">
        <f>IFERROR(INDEX(HWI!$F$5:$H$132,MATCH(Data!G372,HWI!$A$5:$A$132,0),MATCH(Data!C372,HWI!$F$5:$H$5,0)),0)</f>
        <v>56.233333333333334</v>
      </c>
      <c r="K372" s="25">
        <f t="shared" si="11"/>
        <v>87927.564666666658</v>
      </c>
    </row>
    <row r="373" spans="1:11" x14ac:dyDescent="0.25">
      <c r="A373">
        <v>0</v>
      </c>
      <c r="B373" t="s">
        <v>58</v>
      </c>
      <c r="C373" t="s">
        <v>11</v>
      </c>
      <c r="D373" s="1" t="s">
        <v>84</v>
      </c>
      <c r="E373" t="s">
        <v>69</v>
      </c>
      <c r="F373" s="18">
        <f t="shared" si="10"/>
        <v>6</v>
      </c>
      <c r="G373">
        <v>1950</v>
      </c>
      <c r="H373" s="2">
        <v>99</v>
      </c>
      <c r="I373" s="2">
        <v>215.37</v>
      </c>
      <c r="J373" s="2">
        <f>IFERROR(INDEX(HWI!$F$5:$H$132,MATCH(Data!G373,HWI!$A$5:$A$132,0),MATCH(Data!C373,HWI!$F$5:$H$5,0)),0)</f>
        <v>54.41935483870968</v>
      </c>
      <c r="K373" s="25">
        <f t="shared" si="11"/>
        <v>11720.296451612903</v>
      </c>
    </row>
    <row r="374" spans="1:11" x14ac:dyDescent="0.25">
      <c r="A374">
        <v>0</v>
      </c>
      <c r="B374" t="s">
        <v>58</v>
      </c>
      <c r="C374" t="s">
        <v>11</v>
      </c>
      <c r="D374" s="1" t="s">
        <v>84</v>
      </c>
      <c r="E374" t="s">
        <v>69</v>
      </c>
      <c r="F374" s="18">
        <f t="shared" si="10"/>
        <v>6</v>
      </c>
      <c r="G374">
        <v>1951</v>
      </c>
      <c r="H374" s="2">
        <v>2582</v>
      </c>
      <c r="I374" s="2">
        <v>8900.9500000000007</v>
      </c>
      <c r="J374" s="2">
        <f>IFERROR(INDEX(HWI!$F$5:$H$132,MATCH(Data!G374,HWI!$A$5:$A$132,0),MATCH(Data!C374,HWI!$F$5:$H$5,0)),0)</f>
        <v>51.121212121212125</v>
      </c>
      <c r="K374" s="25">
        <f t="shared" si="11"/>
        <v>455027.35303030309</v>
      </c>
    </row>
    <row r="375" spans="1:11" x14ac:dyDescent="0.25">
      <c r="A375">
        <v>0</v>
      </c>
      <c r="B375" t="s">
        <v>58</v>
      </c>
      <c r="C375" t="s">
        <v>11</v>
      </c>
      <c r="D375" s="1" t="s">
        <v>84</v>
      </c>
      <c r="E375" t="s">
        <v>69</v>
      </c>
      <c r="F375" s="18">
        <f t="shared" si="10"/>
        <v>6</v>
      </c>
      <c r="G375">
        <v>1952</v>
      </c>
      <c r="H375" s="2">
        <v>7891</v>
      </c>
      <c r="I375" s="2">
        <v>22167</v>
      </c>
      <c r="J375" s="2">
        <f>IFERROR(INDEX(HWI!$F$5:$H$132,MATCH(Data!G375,HWI!$A$5:$A$132,0),MATCH(Data!C375,HWI!$F$5:$H$5,0)),0)</f>
        <v>48.2</v>
      </c>
      <c r="K375" s="25">
        <f t="shared" si="11"/>
        <v>1068449.4000000001</v>
      </c>
    </row>
    <row r="376" spans="1:11" x14ac:dyDescent="0.25">
      <c r="A376">
        <v>0</v>
      </c>
      <c r="B376" t="s">
        <v>58</v>
      </c>
      <c r="C376" t="s">
        <v>11</v>
      </c>
      <c r="D376" s="1" t="s">
        <v>84</v>
      </c>
      <c r="E376" t="s">
        <v>69</v>
      </c>
      <c r="F376" s="18">
        <f t="shared" si="10"/>
        <v>6</v>
      </c>
      <c r="G376">
        <v>1953</v>
      </c>
      <c r="H376" s="2">
        <v>23467</v>
      </c>
      <c r="I376" s="2">
        <v>74401.990000000005</v>
      </c>
      <c r="J376" s="2">
        <f>IFERROR(INDEX(HWI!$F$5:$H$132,MATCH(Data!G376,HWI!$A$5:$A$132,0),MATCH(Data!C376,HWI!$F$5:$H$5,0)),0)</f>
        <v>44.39473684210526</v>
      </c>
      <c r="K376" s="25">
        <f t="shared" si="11"/>
        <v>3303056.7665789472</v>
      </c>
    </row>
    <row r="377" spans="1:11" x14ac:dyDescent="0.25">
      <c r="A377">
        <v>0</v>
      </c>
      <c r="B377" t="s">
        <v>58</v>
      </c>
      <c r="C377" t="s">
        <v>11</v>
      </c>
      <c r="D377" s="1" t="s">
        <v>84</v>
      </c>
      <c r="E377" t="s">
        <v>69</v>
      </c>
      <c r="F377" s="18">
        <f t="shared" si="10"/>
        <v>6</v>
      </c>
      <c r="G377">
        <v>1954</v>
      </c>
      <c r="H377" s="2">
        <v>23889</v>
      </c>
      <c r="I377" s="2">
        <v>68699.679999999993</v>
      </c>
      <c r="J377" s="2">
        <f>IFERROR(INDEX(HWI!$F$5:$H$132,MATCH(Data!G377,HWI!$A$5:$A$132,0),MATCH(Data!C377,HWI!$F$5:$H$5,0)),0)</f>
        <v>43.256410256410255</v>
      </c>
      <c r="K377" s="25">
        <f t="shared" si="11"/>
        <v>2971701.542564102</v>
      </c>
    </row>
    <row r="378" spans="1:11" x14ac:dyDescent="0.25">
      <c r="A378">
        <v>0</v>
      </c>
      <c r="B378" t="s">
        <v>58</v>
      </c>
      <c r="C378" t="s">
        <v>11</v>
      </c>
      <c r="D378" s="1" t="s">
        <v>84</v>
      </c>
      <c r="E378" t="s">
        <v>69</v>
      </c>
      <c r="F378" s="18">
        <f t="shared" si="10"/>
        <v>6</v>
      </c>
      <c r="G378">
        <v>1955</v>
      </c>
      <c r="H378" s="2">
        <v>45415</v>
      </c>
      <c r="I378" s="2">
        <v>124639.46</v>
      </c>
      <c r="J378" s="2">
        <f>IFERROR(INDEX(HWI!$F$5:$H$132,MATCH(Data!G378,HWI!$A$5:$A$132,0),MATCH(Data!C378,HWI!$F$5:$H$5,0)),0)</f>
        <v>41.146341463414636</v>
      </c>
      <c r="K378" s="25">
        <f t="shared" si="11"/>
        <v>5128457.78097561</v>
      </c>
    </row>
    <row r="379" spans="1:11" x14ac:dyDescent="0.25">
      <c r="A379">
        <v>0</v>
      </c>
      <c r="B379" t="s">
        <v>58</v>
      </c>
      <c r="C379" t="s">
        <v>11</v>
      </c>
      <c r="D379" s="1" t="s">
        <v>84</v>
      </c>
      <c r="E379" t="s">
        <v>69</v>
      </c>
      <c r="F379" s="18">
        <f t="shared" si="10"/>
        <v>6</v>
      </c>
      <c r="G379">
        <v>1956</v>
      </c>
      <c r="H379" s="2">
        <v>18212</v>
      </c>
      <c r="I379" s="2">
        <v>93156.95</v>
      </c>
      <c r="J379" s="2">
        <f>IFERROR(INDEX(HWI!$F$5:$H$132,MATCH(Data!G379,HWI!$A$5:$A$132,0),MATCH(Data!C379,HWI!$F$5:$H$5,0)),0)</f>
        <v>38.340909090909093</v>
      </c>
      <c r="K379" s="25">
        <f t="shared" si="11"/>
        <v>3571722.1511363639</v>
      </c>
    </row>
    <row r="380" spans="1:11" x14ac:dyDescent="0.25">
      <c r="A380">
        <v>0</v>
      </c>
      <c r="B380" t="s">
        <v>58</v>
      </c>
      <c r="C380" t="s">
        <v>11</v>
      </c>
      <c r="D380" s="1" t="s">
        <v>84</v>
      </c>
      <c r="E380" t="s">
        <v>69</v>
      </c>
      <c r="F380" s="18">
        <f t="shared" si="10"/>
        <v>6</v>
      </c>
      <c r="G380">
        <v>1957</v>
      </c>
      <c r="H380" s="2">
        <v>59937</v>
      </c>
      <c r="I380" s="2">
        <v>292845.68</v>
      </c>
      <c r="J380" s="2">
        <f>IFERROR(INDEX(HWI!$F$5:$H$132,MATCH(Data!G380,HWI!$A$5:$A$132,0),MATCH(Data!C380,HWI!$F$5:$H$5,0)),0)</f>
        <v>35.893617021276597</v>
      </c>
      <c r="K380" s="25">
        <f t="shared" si="11"/>
        <v>10511290.684255319</v>
      </c>
    </row>
    <row r="381" spans="1:11" x14ac:dyDescent="0.25">
      <c r="A381">
        <v>0</v>
      </c>
      <c r="B381" t="s">
        <v>58</v>
      </c>
      <c r="C381" t="s">
        <v>11</v>
      </c>
      <c r="D381" s="1" t="s">
        <v>84</v>
      </c>
      <c r="E381" t="s">
        <v>69</v>
      </c>
      <c r="F381" s="18">
        <f t="shared" si="10"/>
        <v>6</v>
      </c>
      <c r="G381">
        <v>1958</v>
      </c>
      <c r="H381" s="2">
        <v>56234</v>
      </c>
      <c r="I381" s="2">
        <v>249732.4</v>
      </c>
      <c r="J381" s="2">
        <f>IFERROR(INDEX(HWI!$F$5:$H$132,MATCH(Data!G381,HWI!$A$5:$A$132,0),MATCH(Data!C381,HWI!$F$5:$H$5,0)),0)</f>
        <v>34.428571428571431</v>
      </c>
      <c r="K381" s="25">
        <f t="shared" si="11"/>
        <v>8597929.771428572</v>
      </c>
    </row>
    <row r="382" spans="1:11" x14ac:dyDescent="0.25">
      <c r="A382">
        <v>0</v>
      </c>
      <c r="B382" t="s">
        <v>58</v>
      </c>
      <c r="C382" t="s">
        <v>11</v>
      </c>
      <c r="D382" s="1" t="s">
        <v>84</v>
      </c>
      <c r="E382" t="s">
        <v>69</v>
      </c>
      <c r="F382" s="18">
        <f t="shared" si="10"/>
        <v>6</v>
      </c>
      <c r="G382">
        <v>1959</v>
      </c>
      <c r="H382" s="2">
        <v>69083</v>
      </c>
      <c r="I382" s="2">
        <v>305802.78000000003</v>
      </c>
      <c r="J382" s="2">
        <f>IFERROR(INDEX(HWI!$F$5:$H$132,MATCH(Data!G382,HWI!$A$5:$A$132,0),MATCH(Data!C382,HWI!$F$5:$H$5,0)),0)</f>
        <v>32.442307692307693</v>
      </c>
      <c r="K382" s="25">
        <f t="shared" si="11"/>
        <v>9920947.8819230776</v>
      </c>
    </row>
    <row r="383" spans="1:11" x14ac:dyDescent="0.25">
      <c r="A383">
        <v>0</v>
      </c>
      <c r="B383" t="s">
        <v>58</v>
      </c>
      <c r="C383" t="s">
        <v>11</v>
      </c>
      <c r="D383" s="1" t="s">
        <v>84</v>
      </c>
      <c r="E383" t="s">
        <v>69</v>
      </c>
      <c r="F383" s="18">
        <f t="shared" si="10"/>
        <v>6</v>
      </c>
      <c r="G383">
        <v>1960</v>
      </c>
      <c r="H383" s="2">
        <v>37754</v>
      </c>
      <c r="I383" s="2">
        <v>193255.5</v>
      </c>
      <c r="J383" s="2">
        <f>IFERROR(INDEX(HWI!$F$5:$H$132,MATCH(Data!G383,HWI!$A$5:$A$132,0),MATCH(Data!C383,HWI!$F$5:$H$5,0)),0)</f>
        <v>31.24074074074074</v>
      </c>
      <c r="K383" s="25">
        <f t="shared" si="11"/>
        <v>6037444.972222222</v>
      </c>
    </row>
    <row r="384" spans="1:11" x14ac:dyDescent="0.25">
      <c r="A384">
        <v>0</v>
      </c>
      <c r="B384" t="s">
        <v>58</v>
      </c>
      <c r="C384" t="s">
        <v>11</v>
      </c>
      <c r="D384" s="1" t="s">
        <v>84</v>
      </c>
      <c r="E384" t="s">
        <v>69</v>
      </c>
      <c r="F384" s="18">
        <f t="shared" si="10"/>
        <v>6</v>
      </c>
      <c r="G384">
        <v>1961</v>
      </c>
      <c r="H384" s="2">
        <v>48609</v>
      </c>
      <c r="I384" s="2">
        <v>341042.15</v>
      </c>
      <c r="J384" s="2">
        <f>IFERROR(INDEX(HWI!$F$5:$H$132,MATCH(Data!G384,HWI!$A$5:$A$132,0),MATCH(Data!C384,HWI!$F$5:$H$5,0)),0)</f>
        <v>30.125</v>
      </c>
      <c r="K384" s="25">
        <f t="shared" si="11"/>
        <v>10273894.768750001</v>
      </c>
    </row>
    <row r="385" spans="1:11" x14ac:dyDescent="0.25">
      <c r="A385">
        <v>0</v>
      </c>
      <c r="B385" t="s">
        <v>58</v>
      </c>
      <c r="C385" t="s">
        <v>11</v>
      </c>
      <c r="D385" s="1" t="s">
        <v>84</v>
      </c>
      <c r="E385" t="s">
        <v>69</v>
      </c>
      <c r="F385" s="18">
        <f t="shared" si="10"/>
        <v>6</v>
      </c>
      <c r="G385">
        <v>1962</v>
      </c>
      <c r="H385" s="2">
        <v>23880</v>
      </c>
      <c r="I385" s="2">
        <v>149022.76</v>
      </c>
      <c r="J385" s="2">
        <f>IFERROR(INDEX(HWI!$F$5:$H$132,MATCH(Data!G385,HWI!$A$5:$A$132,0),MATCH(Data!C385,HWI!$F$5:$H$5,0)),0)</f>
        <v>29.086206896551722</v>
      </c>
      <c r="K385" s="25">
        <f t="shared" si="11"/>
        <v>4334506.8296551723</v>
      </c>
    </row>
    <row r="386" spans="1:11" x14ac:dyDescent="0.25">
      <c r="A386">
        <v>0</v>
      </c>
      <c r="B386" t="s">
        <v>58</v>
      </c>
      <c r="C386" t="s">
        <v>11</v>
      </c>
      <c r="D386" s="1" t="s">
        <v>84</v>
      </c>
      <c r="E386" t="s">
        <v>69</v>
      </c>
      <c r="F386" s="18">
        <f t="shared" si="10"/>
        <v>6</v>
      </c>
      <c r="G386">
        <v>1963</v>
      </c>
      <c r="H386" s="2">
        <v>50345</v>
      </c>
      <c r="I386" s="2">
        <v>343736.21</v>
      </c>
      <c r="J386" s="2">
        <f>IFERROR(INDEX(HWI!$F$5:$H$132,MATCH(Data!G386,HWI!$A$5:$A$132,0),MATCH(Data!C386,HWI!$F$5:$H$5,0)),0)</f>
        <v>28.116666666666667</v>
      </c>
      <c r="K386" s="25">
        <f t="shared" si="11"/>
        <v>9664716.4378333334</v>
      </c>
    </row>
    <row r="387" spans="1:11" x14ac:dyDescent="0.25">
      <c r="A387">
        <v>0</v>
      </c>
      <c r="B387" t="s">
        <v>58</v>
      </c>
      <c r="C387" t="s">
        <v>11</v>
      </c>
      <c r="D387" s="1" t="s">
        <v>84</v>
      </c>
      <c r="E387" t="s">
        <v>69</v>
      </c>
      <c r="F387" s="18">
        <f t="shared" ref="F387:F450" si="12">_xlfn.XLOOKUP(E387,$O$2:$O$19,$P$2:$P$19)</f>
        <v>6</v>
      </c>
      <c r="G387">
        <v>1964</v>
      </c>
      <c r="H387" s="2">
        <v>61867</v>
      </c>
      <c r="I387" s="2">
        <v>360675.54</v>
      </c>
      <c r="J387" s="2">
        <f>IFERROR(INDEX(HWI!$F$5:$H$132,MATCH(Data!G387,HWI!$A$5:$A$132,0),MATCH(Data!C387,HWI!$F$5:$H$5,0)),0)</f>
        <v>27.655737704918032</v>
      </c>
      <c r="K387" s="25">
        <f t="shared" ref="K387:K450" si="13">I387*J387</f>
        <v>9974748.1308196709</v>
      </c>
    </row>
    <row r="388" spans="1:11" x14ac:dyDescent="0.25">
      <c r="A388">
        <v>0</v>
      </c>
      <c r="B388" t="s">
        <v>58</v>
      </c>
      <c r="C388" t="s">
        <v>11</v>
      </c>
      <c r="D388" s="1" t="s">
        <v>84</v>
      </c>
      <c r="E388" t="s">
        <v>69</v>
      </c>
      <c r="F388" s="18">
        <f t="shared" si="12"/>
        <v>6</v>
      </c>
      <c r="G388">
        <v>1965</v>
      </c>
      <c r="H388" s="2">
        <v>51952</v>
      </c>
      <c r="I388" s="2">
        <v>297406.73</v>
      </c>
      <c r="J388" s="2">
        <f>IFERROR(INDEX(HWI!$F$5:$H$132,MATCH(Data!G388,HWI!$A$5:$A$132,0),MATCH(Data!C388,HWI!$F$5:$H$5,0)),0)</f>
        <v>26.777777777777779</v>
      </c>
      <c r="K388" s="25">
        <f t="shared" si="13"/>
        <v>7963891.3255555555</v>
      </c>
    </row>
    <row r="389" spans="1:11" x14ac:dyDescent="0.25">
      <c r="A389">
        <v>0</v>
      </c>
      <c r="B389" t="s">
        <v>58</v>
      </c>
      <c r="C389" t="s">
        <v>11</v>
      </c>
      <c r="D389" s="1" t="s">
        <v>84</v>
      </c>
      <c r="E389" t="s">
        <v>69</v>
      </c>
      <c r="F389" s="18">
        <f t="shared" si="12"/>
        <v>6</v>
      </c>
      <c r="G389">
        <v>1966</v>
      </c>
      <c r="H389" s="2">
        <v>82462</v>
      </c>
      <c r="I389" s="2">
        <v>388858.86</v>
      </c>
      <c r="J389" s="2">
        <f>IFERROR(INDEX(HWI!$F$5:$H$132,MATCH(Data!G389,HWI!$A$5:$A$132,0),MATCH(Data!C389,HWI!$F$5:$H$5,0)),0)</f>
        <v>25.953846153846154</v>
      </c>
      <c r="K389" s="25">
        <f t="shared" si="13"/>
        <v>10092383.027999999</v>
      </c>
    </row>
    <row r="390" spans="1:11" x14ac:dyDescent="0.25">
      <c r="A390">
        <v>0</v>
      </c>
      <c r="B390" t="s">
        <v>58</v>
      </c>
      <c r="C390" t="s">
        <v>11</v>
      </c>
      <c r="D390" s="1" t="s">
        <v>84</v>
      </c>
      <c r="E390" t="s">
        <v>69</v>
      </c>
      <c r="F390" s="18">
        <f t="shared" si="12"/>
        <v>6</v>
      </c>
      <c r="G390">
        <v>1967</v>
      </c>
      <c r="H390" s="2">
        <v>54108</v>
      </c>
      <c r="I390" s="2">
        <v>275227.15000000002</v>
      </c>
      <c r="J390" s="2">
        <f>IFERROR(INDEX(HWI!$F$5:$H$132,MATCH(Data!G390,HWI!$A$5:$A$132,0),MATCH(Data!C390,HWI!$F$5:$H$5,0)),0)</f>
        <v>24.808823529411764</v>
      </c>
      <c r="K390" s="25">
        <f t="shared" si="13"/>
        <v>6828061.7948529413</v>
      </c>
    </row>
    <row r="391" spans="1:11" x14ac:dyDescent="0.25">
      <c r="A391">
        <v>0</v>
      </c>
      <c r="B391" t="s">
        <v>58</v>
      </c>
      <c r="C391" t="s">
        <v>11</v>
      </c>
      <c r="D391" s="1" t="s">
        <v>84</v>
      </c>
      <c r="E391" t="s">
        <v>69</v>
      </c>
      <c r="F391" s="18">
        <f t="shared" si="12"/>
        <v>6</v>
      </c>
      <c r="G391">
        <v>1968</v>
      </c>
      <c r="H391" s="2">
        <v>50196</v>
      </c>
      <c r="I391" s="2">
        <v>565132.07999999996</v>
      </c>
      <c r="J391" s="2">
        <f>IFERROR(INDEX(HWI!$F$5:$H$132,MATCH(Data!G391,HWI!$A$5:$A$132,0),MATCH(Data!C391,HWI!$F$5:$H$5,0)),0)</f>
        <v>24.1</v>
      </c>
      <c r="K391" s="25">
        <f t="shared" si="13"/>
        <v>13619683.128</v>
      </c>
    </row>
    <row r="392" spans="1:11" x14ac:dyDescent="0.25">
      <c r="A392">
        <v>0</v>
      </c>
      <c r="B392" t="s">
        <v>58</v>
      </c>
      <c r="C392" t="s">
        <v>11</v>
      </c>
      <c r="D392" s="1" t="s">
        <v>84</v>
      </c>
      <c r="E392" t="s">
        <v>69</v>
      </c>
      <c r="F392" s="18">
        <f t="shared" si="12"/>
        <v>6</v>
      </c>
      <c r="G392">
        <v>1969</v>
      </c>
      <c r="H392" s="2">
        <v>73226</v>
      </c>
      <c r="I392" s="2">
        <v>405109.17</v>
      </c>
      <c r="J392" s="2">
        <f>IFERROR(INDEX(HWI!$F$5:$H$132,MATCH(Data!G392,HWI!$A$5:$A$132,0),MATCH(Data!C392,HWI!$F$5:$H$5,0)),0)</f>
        <v>22.19736842105263</v>
      </c>
      <c r="K392" s="25">
        <f t="shared" si="13"/>
        <v>8992357.4972368404</v>
      </c>
    </row>
    <row r="393" spans="1:11" x14ac:dyDescent="0.25">
      <c r="A393">
        <v>0</v>
      </c>
      <c r="B393" t="s">
        <v>58</v>
      </c>
      <c r="C393" t="s">
        <v>11</v>
      </c>
      <c r="D393" s="1" t="s">
        <v>84</v>
      </c>
      <c r="E393" t="s">
        <v>69</v>
      </c>
      <c r="F393" s="18">
        <f t="shared" si="12"/>
        <v>6</v>
      </c>
      <c r="G393">
        <v>1970</v>
      </c>
      <c r="H393" s="2">
        <v>20121</v>
      </c>
      <c r="I393" s="2">
        <v>202505.47</v>
      </c>
      <c r="J393" s="2">
        <f>IFERROR(INDEX(HWI!$F$5:$H$132,MATCH(Data!G393,HWI!$A$5:$A$132,0),MATCH(Data!C393,HWI!$F$5:$H$5,0)),0)</f>
        <v>20.827160493827162</v>
      </c>
      <c r="K393" s="25">
        <f t="shared" si="13"/>
        <v>4217613.9245679015</v>
      </c>
    </row>
    <row r="394" spans="1:11" x14ac:dyDescent="0.25">
      <c r="A394">
        <v>0</v>
      </c>
      <c r="B394" t="s">
        <v>58</v>
      </c>
      <c r="C394" t="s">
        <v>11</v>
      </c>
      <c r="D394" s="1" t="s">
        <v>84</v>
      </c>
      <c r="E394" t="s">
        <v>69</v>
      </c>
      <c r="F394" s="18">
        <f t="shared" si="12"/>
        <v>6</v>
      </c>
      <c r="G394">
        <v>1971</v>
      </c>
      <c r="H394" s="2">
        <v>23203</v>
      </c>
      <c r="I394" s="2">
        <v>228436.95</v>
      </c>
      <c r="J394" s="2">
        <f>IFERROR(INDEX(HWI!$F$5:$H$132,MATCH(Data!G394,HWI!$A$5:$A$132,0),MATCH(Data!C394,HWI!$F$5:$H$5,0)),0)</f>
        <v>19.170454545454547</v>
      </c>
      <c r="K394" s="25">
        <f t="shared" si="13"/>
        <v>4379240.1664772732</v>
      </c>
    </row>
    <row r="395" spans="1:11" x14ac:dyDescent="0.25">
      <c r="A395">
        <v>0</v>
      </c>
      <c r="B395" t="s">
        <v>58</v>
      </c>
      <c r="C395" t="s">
        <v>11</v>
      </c>
      <c r="D395" s="1" t="s">
        <v>84</v>
      </c>
      <c r="E395" t="s">
        <v>69</v>
      </c>
      <c r="F395" s="18">
        <f t="shared" si="12"/>
        <v>6</v>
      </c>
      <c r="G395">
        <v>1972</v>
      </c>
      <c r="H395" s="2">
        <v>22643</v>
      </c>
      <c r="I395" s="2">
        <v>172984.42</v>
      </c>
      <c r="J395" s="2">
        <f>IFERROR(INDEX(HWI!$F$5:$H$132,MATCH(Data!G395,HWI!$A$5:$A$132,0),MATCH(Data!C395,HWI!$F$5:$H$5,0)),0)</f>
        <v>17.572916666666668</v>
      </c>
      <c r="K395" s="25">
        <f t="shared" si="13"/>
        <v>3039840.7972916672</v>
      </c>
    </row>
    <row r="396" spans="1:11" x14ac:dyDescent="0.25">
      <c r="A396">
        <v>0</v>
      </c>
      <c r="B396" t="s">
        <v>58</v>
      </c>
      <c r="C396" t="s">
        <v>11</v>
      </c>
      <c r="D396" s="1" t="s">
        <v>84</v>
      </c>
      <c r="E396" t="s">
        <v>69</v>
      </c>
      <c r="F396" s="18">
        <f t="shared" si="12"/>
        <v>6</v>
      </c>
      <c r="G396">
        <v>1973</v>
      </c>
      <c r="H396" s="2">
        <v>11143</v>
      </c>
      <c r="I396" s="2">
        <v>120408.68</v>
      </c>
      <c r="J396" s="2">
        <f>IFERROR(INDEX(HWI!$F$5:$H$132,MATCH(Data!G396,HWI!$A$5:$A$132,0),MATCH(Data!C396,HWI!$F$5:$H$5,0)),0)</f>
        <v>16.87</v>
      </c>
      <c r="K396" s="25">
        <f t="shared" si="13"/>
        <v>2031294.4316</v>
      </c>
    </row>
    <row r="397" spans="1:11" x14ac:dyDescent="0.25">
      <c r="A397">
        <v>0</v>
      </c>
      <c r="B397" t="s">
        <v>58</v>
      </c>
      <c r="C397" t="s">
        <v>11</v>
      </c>
      <c r="D397" s="1" t="s">
        <v>84</v>
      </c>
      <c r="E397" t="s">
        <v>69</v>
      </c>
      <c r="F397" s="18">
        <f t="shared" si="12"/>
        <v>6</v>
      </c>
      <c r="G397">
        <v>1974</v>
      </c>
      <c r="H397" s="2">
        <v>1189</v>
      </c>
      <c r="I397" s="2">
        <v>18532.28</v>
      </c>
      <c r="J397" s="2">
        <f>IFERROR(INDEX(HWI!$F$5:$H$132,MATCH(Data!G397,HWI!$A$5:$A$132,0),MATCH(Data!C397,HWI!$F$5:$H$5,0)),0)</f>
        <v>14.543103448275861</v>
      </c>
      <c r="K397" s="25">
        <f t="shared" si="13"/>
        <v>269516.86517241376</v>
      </c>
    </row>
    <row r="398" spans="1:11" x14ac:dyDescent="0.25">
      <c r="A398">
        <v>0</v>
      </c>
      <c r="B398" t="s">
        <v>58</v>
      </c>
      <c r="C398" t="s">
        <v>11</v>
      </c>
      <c r="D398" s="1" t="s">
        <v>84</v>
      </c>
      <c r="E398" t="s">
        <v>69</v>
      </c>
      <c r="F398" s="18">
        <f t="shared" si="12"/>
        <v>6</v>
      </c>
      <c r="G398">
        <v>1975</v>
      </c>
      <c r="H398" s="2">
        <v>1296</v>
      </c>
      <c r="I398" s="2">
        <v>16585.849999999999</v>
      </c>
      <c r="J398" s="2">
        <f>IFERROR(INDEX(HWI!$F$5:$H$132,MATCH(Data!G398,HWI!$A$5:$A$132,0),MATCH(Data!C398,HWI!$F$5:$H$5,0)),0)</f>
        <v>12.976923076923077</v>
      </c>
      <c r="K398" s="25">
        <f t="shared" si="13"/>
        <v>215233.2996153846</v>
      </c>
    </row>
    <row r="399" spans="1:11" x14ac:dyDescent="0.25">
      <c r="A399">
        <v>0</v>
      </c>
      <c r="B399" t="s">
        <v>58</v>
      </c>
      <c r="C399" t="s">
        <v>11</v>
      </c>
      <c r="D399" s="1" t="s">
        <v>84</v>
      </c>
      <c r="E399" t="s">
        <v>69</v>
      </c>
      <c r="F399" s="18">
        <f t="shared" si="12"/>
        <v>6</v>
      </c>
      <c r="G399">
        <v>1976</v>
      </c>
      <c r="H399" s="2">
        <v>1254</v>
      </c>
      <c r="I399" s="2">
        <v>27659.77</v>
      </c>
      <c r="J399" s="2">
        <f>IFERROR(INDEX(HWI!$F$5:$H$132,MATCH(Data!G399,HWI!$A$5:$A$132,0),MATCH(Data!C399,HWI!$F$5:$H$5,0)),0)</f>
        <v>12.136690647482014</v>
      </c>
      <c r="K399" s="25">
        <f t="shared" si="13"/>
        <v>335698.0718705036</v>
      </c>
    </row>
    <row r="400" spans="1:11" x14ac:dyDescent="0.25">
      <c r="A400">
        <v>0</v>
      </c>
      <c r="B400" t="s">
        <v>58</v>
      </c>
      <c r="C400" t="s">
        <v>11</v>
      </c>
      <c r="D400" s="1" t="s">
        <v>84</v>
      </c>
      <c r="E400" t="s">
        <v>69</v>
      </c>
      <c r="F400" s="18">
        <f t="shared" si="12"/>
        <v>6</v>
      </c>
      <c r="G400">
        <v>1977</v>
      </c>
      <c r="H400" s="2">
        <v>452</v>
      </c>
      <c r="I400" s="2">
        <v>18384.189999999999</v>
      </c>
      <c r="J400" s="2">
        <f>IFERROR(INDEX(HWI!$F$5:$H$132,MATCH(Data!G400,HWI!$A$5:$A$132,0),MATCH(Data!C400,HWI!$F$5:$H$5,0)),0)</f>
        <v>11.246666666666666</v>
      </c>
      <c r="K400" s="25">
        <f t="shared" si="13"/>
        <v>206760.85686666664</v>
      </c>
    </row>
    <row r="401" spans="1:11" x14ac:dyDescent="0.25">
      <c r="A401">
        <v>0</v>
      </c>
      <c r="B401" t="s">
        <v>58</v>
      </c>
      <c r="C401" t="s">
        <v>11</v>
      </c>
      <c r="D401" s="1" t="s">
        <v>84</v>
      </c>
      <c r="E401" t="s">
        <v>69</v>
      </c>
      <c r="F401" s="18">
        <f t="shared" si="12"/>
        <v>6</v>
      </c>
      <c r="G401">
        <v>1978</v>
      </c>
      <c r="H401" s="2">
        <v>908</v>
      </c>
      <c r="I401" s="2">
        <v>17979.849999999999</v>
      </c>
      <c r="J401" s="2">
        <f>IFERROR(INDEX(HWI!$F$5:$H$132,MATCH(Data!G401,HWI!$A$5:$A$132,0),MATCH(Data!C401,HWI!$F$5:$H$5,0)),0)</f>
        <v>10.224242424242425</v>
      </c>
      <c r="K401" s="25">
        <f t="shared" si="13"/>
        <v>183830.34515151515</v>
      </c>
    </row>
    <row r="402" spans="1:11" x14ac:dyDescent="0.25">
      <c r="A402">
        <v>0</v>
      </c>
      <c r="B402" t="s">
        <v>58</v>
      </c>
      <c r="C402" t="s">
        <v>11</v>
      </c>
      <c r="D402" s="1" t="s">
        <v>84</v>
      </c>
      <c r="E402" t="s">
        <v>69</v>
      </c>
      <c r="F402" s="18">
        <f t="shared" si="12"/>
        <v>6</v>
      </c>
      <c r="G402">
        <v>1979</v>
      </c>
      <c r="H402" s="2">
        <v>1342</v>
      </c>
      <c r="I402" s="2">
        <v>28814.74</v>
      </c>
      <c r="J402" s="2">
        <f>IFERROR(INDEX(HWI!$F$5:$H$132,MATCH(Data!G402,HWI!$A$5:$A$132,0),MATCH(Data!C402,HWI!$F$5:$H$5,0)),0)</f>
        <v>9.4245810055865924</v>
      </c>
      <c r="K402" s="25">
        <f t="shared" si="13"/>
        <v>271566.85128491622</v>
      </c>
    </row>
    <row r="403" spans="1:11" x14ac:dyDescent="0.25">
      <c r="A403">
        <v>0</v>
      </c>
      <c r="B403" t="s">
        <v>58</v>
      </c>
      <c r="C403" t="s">
        <v>11</v>
      </c>
      <c r="D403" s="1" t="s">
        <v>84</v>
      </c>
      <c r="E403" t="s">
        <v>69</v>
      </c>
      <c r="F403" s="18">
        <f t="shared" si="12"/>
        <v>6</v>
      </c>
      <c r="G403">
        <v>1980</v>
      </c>
      <c r="H403" s="2">
        <v>127</v>
      </c>
      <c r="I403" s="2">
        <v>9015.35</v>
      </c>
      <c r="J403" s="2">
        <f>IFERROR(INDEX(HWI!$F$5:$H$132,MATCH(Data!G403,HWI!$A$5:$A$132,0),MATCH(Data!C403,HWI!$F$5:$H$5,0)),0)</f>
        <v>8.7409326424870475</v>
      </c>
      <c r="K403" s="25">
        <f t="shared" si="13"/>
        <v>78802.567098445608</v>
      </c>
    </row>
    <row r="404" spans="1:11" x14ac:dyDescent="0.25">
      <c r="A404">
        <v>0</v>
      </c>
      <c r="B404" t="s">
        <v>58</v>
      </c>
      <c r="C404" t="s">
        <v>11</v>
      </c>
      <c r="D404" s="1" t="s">
        <v>84</v>
      </c>
      <c r="E404" t="s">
        <v>69</v>
      </c>
      <c r="F404" s="18">
        <f t="shared" si="12"/>
        <v>6</v>
      </c>
      <c r="G404">
        <v>1981</v>
      </c>
      <c r="H404" s="2">
        <v>8</v>
      </c>
      <c r="I404" s="2">
        <v>151.62</v>
      </c>
      <c r="J404" s="2">
        <f>IFERROR(INDEX(HWI!$F$5:$H$132,MATCH(Data!G404,HWI!$A$5:$A$132,0),MATCH(Data!C404,HWI!$F$5:$H$5,0)),0)</f>
        <v>7.8465116279069766</v>
      </c>
      <c r="K404" s="25">
        <f t="shared" si="13"/>
        <v>1189.6880930232558</v>
      </c>
    </row>
    <row r="405" spans="1:11" x14ac:dyDescent="0.25">
      <c r="A405">
        <v>0</v>
      </c>
      <c r="B405" t="s">
        <v>58</v>
      </c>
      <c r="C405" t="s">
        <v>11</v>
      </c>
      <c r="D405" s="1" t="s">
        <v>84</v>
      </c>
      <c r="E405" t="s">
        <v>69</v>
      </c>
      <c r="F405" s="18">
        <f t="shared" si="12"/>
        <v>6</v>
      </c>
      <c r="G405">
        <v>1982</v>
      </c>
      <c r="H405" s="2">
        <v>1113</v>
      </c>
      <c r="I405" s="2">
        <v>27798.400000000001</v>
      </c>
      <c r="J405" s="2">
        <f>IFERROR(INDEX(HWI!$F$5:$H$132,MATCH(Data!G405,HWI!$A$5:$A$132,0),MATCH(Data!C405,HWI!$F$5:$H$5,0)),0)</f>
        <v>7.3991228070175437</v>
      </c>
      <c r="K405" s="25">
        <f t="shared" si="13"/>
        <v>205683.77543859649</v>
      </c>
    </row>
    <row r="406" spans="1:11" x14ac:dyDescent="0.25">
      <c r="A406">
        <v>0</v>
      </c>
      <c r="B406" t="s">
        <v>58</v>
      </c>
      <c r="C406" t="s">
        <v>11</v>
      </c>
      <c r="D406" s="1" t="s">
        <v>84</v>
      </c>
      <c r="E406" t="s">
        <v>69</v>
      </c>
      <c r="F406" s="18">
        <f t="shared" si="12"/>
        <v>6</v>
      </c>
      <c r="G406">
        <v>1983</v>
      </c>
      <c r="H406" s="2">
        <v>2164</v>
      </c>
      <c r="I406" s="2">
        <v>36092.32</v>
      </c>
      <c r="J406" s="2">
        <f>IFERROR(INDEX(HWI!$F$5:$H$132,MATCH(Data!G406,HWI!$A$5:$A$132,0),MATCH(Data!C406,HWI!$F$5:$H$5,0)),0)</f>
        <v>7.2094017094017095</v>
      </c>
      <c r="K406" s="25">
        <f t="shared" si="13"/>
        <v>260204.03350427351</v>
      </c>
    </row>
    <row r="407" spans="1:11" x14ac:dyDescent="0.25">
      <c r="A407">
        <v>0</v>
      </c>
      <c r="B407" t="s">
        <v>58</v>
      </c>
      <c r="C407" t="s">
        <v>11</v>
      </c>
      <c r="D407" s="1" t="s">
        <v>84</v>
      </c>
      <c r="E407" t="s">
        <v>69</v>
      </c>
      <c r="F407" s="18">
        <f t="shared" si="12"/>
        <v>6</v>
      </c>
      <c r="G407">
        <v>1984</v>
      </c>
      <c r="H407" s="2">
        <v>3702</v>
      </c>
      <c r="I407" s="2">
        <v>366739.58</v>
      </c>
      <c r="J407" s="2">
        <f>IFERROR(INDEX(HWI!$F$5:$H$132,MATCH(Data!G407,HWI!$A$5:$A$132,0),MATCH(Data!C407,HWI!$F$5:$H$5,0)),0)</f>
        <v>7.0291666666666668</v>
      </c>
      <c r="K407" s="25">
        <f t="shared" si="13"/>
        <v>2577873.6310833334</v>
      </c>
    </row>
    <row r="408" spans="1:11" x14ac:dyDescent="0.25">
      <c r="A408">
        <v>0</v>
      </c>
      <c r="B408" t="s">
        <v>58</v>
      </c>
      <c r="C408" t="s">
        <v>11</v>
      </c>
      <c r="D408" s="1" t="s">
        <v>84</v>
      </c>
      <c r="E408" t="s">
        <v>69</v>
      </c>
      <c r="F408" s="18">
        <f t="shared" si="12"/>
        <v>6</v>
      </c>
      <c r="G408">
        <v>1985</v>
      </c>
      <c r="H408" s="2">
        <v>89</v>
      </c>
      <c r="I408" s="2">
        <v>1349.35</v>
      </c>
      <c r="J408" s="2">
        <f>IFERROR(INDEX(HWI!$F$5:$H$132,MATCH(Data!G408,HWI!$A$5:$A$132,0),MATCH(Data!C408,HWI!$F$5:$H$5,0)),0)</f>
        <v>7.148305084745763</v>
      </c>
      <c r="K408" s="25">
        <f t="shared" si="13"/>
        <v>9645.5654661016943</v>
      </c>
    </row>
    <row r="409" spans="1:11" x14ac:dyDescent="0.25">
      <c r="A409">
        <v>0</v>
      </c>
      <c r="B409" t="s">
        <v>58</v>
      </c>
      <c r="C409" t="s">
        <v>11</v>
      </c>
      <c r="D409" s="1" t="s">
        <v>84</v>
      </c>
      <c r="E409" t="s">
        <v>69</v>
      </c>
      <c r="F409" s="18">
        <f t="shared" si="12"/>
        <v>6</v>
      </c>
      <c r="G409">
        <v>1986</v>
      </c>
      <c r="H409" s="2">
        <v>708</v>
      </c>
      <c r="I409" s="2">
        <v>31753.54</v>
      </c>
      <c r="J409" s="2">
        <f>IFERROR(INDEX(HWI!$F$5:$H$132,MATCH(Data!G409,HWI!$A$5:$A$132,0),MATCH(Data!C409,HWI!$F$5:$H$5,0)),0)</f>
        <v>7.53125</v>
      </c>
      <c r="K409" s="25">
        <f t="shared" si="13"/>
        <v>239143.84812500002</v>
      </c>
    </row>
    <row r="410" spans="1:11" x14ac:dyDescent="0.25">
      <c r="A410">
        <v>0</v>
      </c>
      <c r="B410" t="s">
        <v>58</v>
      </c>
      <c r="C410" t="s">
        <v>11</v>
      </c>
      <c r="D410" s="1" t="s">
        <v>84</v>
      </c>
      <c r="E410" t="s">
        <v>69</v>
      </c>
      <c r="F410" s="18">
        <f t="shared" si="12"/>
        <v>6</v>
      </c>
      <c r="G410">
        <v>1987</v>
      </c>
      <c r="H410" s="2">
        <v>962</v>
      </c>
      <c r="I410" s="2">
        <v>30011.43</v>
      </c>
      <c r="J410" s="2">
        <f>IFERROR(INDEX(HWI!$F$5:$H$132,MATCH(Data!G410,HWI!$A$5:$A$132,0),MATCH(Data!C410,HWI!$F$5:$H$5,0)),0)</f>
        <v>7.3668122270742362</v>
      </c>
      <c r="K410" s="25">
        <f t="shared" si="13"/>
        <v>221088.56947598254</v>
      </c>
    </row>
    <row r="411" spans="1:11" x14ac:dyDescent="0.25">
      <c r="A411">
        <v>0</v>
      </c>
      <c r="B411" t="s">
        <v>58</v>
      </c>
      <c r="C411" t="s">
        <v>11</v>
      </c>
      <c r="D411" s="1" t="s">
        <v>84</v>
      </c>
      <c r="E411" t="s">
        <v>69</v>
      </c>
      <c r="F411" s="18">
        <f t="shared" si="12"/>
        <v>6</v>
      </c>
      <c r="G411">
        <v>1988</v>
      </c>
      <c r="H411" s="2">
        <v>1914</v>
      </c>
      <c r="I411" s="2">
        <v>50320.69</v>
      </c>
      <c r="J411" s="2">
        <f>IFERROR(INDEX(HWI!$F$5:$H$132,MATCH(Data!G411,HWI!$A$5:$A$132,0),MATCH(Data!C411,HWI!$F$5:$H$5,0)),0)</f>
        <v>6.8368794326241131</v>
      </c>
      <c r="K411" s="25">
        <f t="shared" si="13"/>
        <v>344036.49049645389</v>
      </c>
    </row>
    <row r="412" spans="1:11" x14ac:dyDescent="0.25">
      <c r="A412">
        <v>0</v>
      </c>
      <c r="B412" t="s">
        <v>58</v>
      </c>
      <c r="C412" t="s">
        <v>11</v>
      </c>
      <c r="D412" s="1" t="s">
        <v>84</v>
      </c>
      <c r="E412" t="s">
        <v>69</v>
      </c>
      <c r="F412" s="18">
        <f t="shared" si="12"/>
        <v>6</v>
      </c>
      <c r="G412">
        <v>1989</v>
      </c>
      <c r="H412" s="2">
        <v>23</v>
      </c>
      <c r="I412" s="2">
        <v>2001.34</v>
      </c>
      <c r="J412" s="2">
        <f>IFERROR(INDEX(HWI!$F$5:$H$132,MATCH(Data!G412,HWI!$A$5:$A$132,0),MATCH(Data!C412,HWI!$F$5:$H$5,0)),0)</f>
        <v>6.5135135135135132</v>
      </c>
      <c r="K412" s="25">
        <f t="shared" si="13"/>
        <v>13035.755135135134</v>
      </c>
    </row>
    <row r="413" spans="1:11" x14ac:dyDescent="0.25">
      <c r="A413">
        <v>0</v>
      </c>
      <c r="B413" t="s">
        <v>58</v>
      </c>
      <c r="C413" t="s">
        <v>11</v>
      </c>
      <c r="D413" s="1" t="s">
        <v>84</v>
      </c>
      <c r="E413" t="s">
        <v>69</v>
      </c>
      <c r="F413" s="18">
        <f t="shared" si="12"/>
        <v>6</v>
      </c>
      <c r="G413">
        <v>1990</v>
      </c>
      <c r="H413" s="2">
        <v>211</v>
      </c>
      <c r="I413" s="2">
        <v>9692.76</v>
      </c>
      <c r="J413" s="2">
        <f>IFERROR(INDEX(HWI!$F$5:$H$132,MATCH(Data!G413,HWI!$A$5:$A$132,0),MATCH(Data!C413,HWI!$F$5:$H$5,0)),0)</f>
        <v>6.4083570750237415</v>
      </c>
      <c r="K413" s="25">
        <f t="shared" si="13"/>
        <v>62114.667122507126</v>
      </c>
    </row>
    <row r="414" spans="1:11" x14ac:dyDescent="0.25">
      <c r="A414">
        <v>0</v>
      </c>
      <c r="B414" t="s">
        <v>58</v>
      </c>
      <c r="C414" t="s">
        <v>11</v>
      </c>
      <c r="D414" s="1" t="s">
        <v>84</v>
      </c>
      <c r="E414" t="s">
        <v>69</v>
      </c>
      <c r="F414" s="18">
        <f t="shared" si="12"/>
        <v>6</v>
      </c>
      <c r="G414">
        <v>1991</v>
      </c>
      <c r="H414" s="2">
        <v>58</v>
      </c>
      <c r="I414" s="2">
        <v>4870.8</v>
      </c>
      <c r="J414" s="2">
        <f>IFERROR(INDEX(HWI!$F$5:$H$132,MATCH(Data!G414,HWI!$A$5:$A$132,0),MATCH(Data!C414,HWI!$F$5:$H$5,0)),0)</f>
        <v>6.2889095992544268</v>
      </c>
      <c r="K414" s="25">
        <f t="shared" si="13"/>
        <v>30632.020876048464</v>
      </c>
    </row>
    <row r="415" spans="1:11" x14ac:dyDescent="0.25">
      <c r="A415">
        <v>0</v>
      </c>
      <c r="B415" t="s">
        <v>58</v>
      </c>
      <c r="C415" t="s">
        <v>11</v>
      </c>
      <c r="D415" s="1" t="s">
        <v>84</v>
      </c>
      <c r="E415" t="s">
        <v>69</v>
      </c>
      <c r="F415" s="18">
        <f t="shared" si="12"/>
        <v>6</v>
      </c>
      <c r="G415">
        <v>1993</v>
      </c>
      <c r="H415" s="2">
        <v>321</v>
      </c>
      <c r="I415" s="2">
        <v>5466.93</v>
      </c>
      <c r="J415" s="2">
        <f>IFERROR(INDEX(HWI!$F$5:$H$132,MATCH(Data!G415,HWI!$A$5:$A$132,0),MATCH(Data!C415,HWI!$F$5:$H$5,0)),0)</f>
        <v>6.0574506283662481</v>
      </c>
      <c r="K415" s="25">
        <f t="shared" si="13"/>
        <v>33115.658563734294</v>
      </c>
    </row>
    <row r="416" spans="1:11" x14ac:dyDescent="0.25">
      <c r="A416">
        <v>0</v>
      </c>
      <c r="B416" t="s">
        <v>58</v>
      </c>
      <c r="C416" t="s">
        <v>11</v>
      </c>
      <c r="D416" s="1" t="s">
        <v>84</v>
      </c>
      <c r="E416" t="s">
        <v>69</v>
      </c>
      <c r="F416" s="18">
        <f t="shared" si="12"/>
        <v>6</v>
      </c>
      <c r="G416">
        <v>1994</v>
      </c>
      <c r="H416" s="2">
        <v>264</v>
      </c>
      <c r="I416" s="2">
        <v>5781.82</v>
      </c>
      <c r="J416" s="2">
        <f>IFERROR(INDEX(HWI!$F$5:$H$132,MATCH(Data!G416,HWI!$A$5:$A$132,0),MATCH(Data!C416,HWI!$F$5:$H$5,0)),0)</f>
        <v>5.6327212020033386</v>
      </c>
      <c r="K416" s="25">
        <f t="shared" si="13"/>
        <v>32567.380100166942</v>
      </c>
    </row>
    <row r="417" spans="1:11" x14ac:dyDescent="0.25">
      <c r="A417">
        <v>0</v>
      </c>
      <c r="B417" t="s">
        <v>58</v>
      </c>
      <c r="C417" t="s">
        <v>11</v>
      </c>
      <c r="D417" s="1" t="s">
        <v>84</v>
      </c>
      <c r="E417" t="s">
        <v>69</v>
      </c>
      <c r="F417" s="18">
        <f t="shared" si="12"/>
        <v>6</v>
      </c>
      <c r="G417">
        <v>1996</v>
      </c>
      <c r="H417" s="2">
        <v>123</v>
      </c>
      <c r="I417" s="2">
        <v>5410.99</v>
      </c>
      <c r="J417" s="2">
        <f>IFERROR(INDEX(HWI!$F$5:$H$132,MATCH(Data!G417,HWI!$A$5:$A$132,0),MATCH(Data!C417,HWI!$F$5:$H$5,0)),0)</f>
        <v>5.5130718954248366</v>
      </c>
      <c r="K417" s="25">
        <f t="shared" si="13"/>
        <v>29831.176895424836</v>
      </c>
    </row>
    <row r="418" spans="1:11" x14ac:dyDescent="0.25">
      <c r="A418">
        <v>0</v>
      </c>
      <c r="B418" t="s">
        <v>58</v>
      </c>
      <c r="C418" t="s">
        <v>11</v>
      </c>
      <c r="D418" s="1" t="s">
        <v>84</v>
      </c>
      <c r="E418" t="s">
        <v>69</v>
      </c>
      <c r="F418" s="18">
        <f t="shared" si="12"/>
        <v>6</v>
      </c>
      <c r="G418">
        <v>1997</v>
      </c>
      <c r="H418" s="2">
        <v>10</v>
      </c>
      <c r="I418" s="2">
        <v>3884.33</v>
      </c>
      <c r="J418" s="2">
        <f>IFERROR(INDEX(HWI!$F$5:$H$132,MATCH(Data!G418,HWI!$A$5:$A$132,0),MATCH(Data!C418,HWI!$F$5:$H$5,0)),0)</f>
        <v>5.3811802232854866</v>
      </c>
      <c r="K418" s="25">
        <f t="shared" si="13"/>
        <v>20902.279776714513</v>
      </c>
    </row>
    <row r="419" spans="1:11" x14ac:dyDescent="0.25">
      <c r="A419">
        <v>0</v>
      </c>
      <c r="B419" t="s">
        <v>58</v>
      </c>
      <c r="C419" t="s">
        <v>11</v>
      </c>
      <c r="D419" s="1" t="s">
        <v>84</v>
      </c>
      <c r="E419" t="s">
        <v>69</v>
      </c>
      <c r="F419" s="18">
        <f t="shared" si="12"/>
        <v>6</v>
      </c>
      <c r="G419">
        <v>1998</v>
      </c>
      <c r="H419" s="2">
        <v>4104</v>
      </c>
      <c r="I419" s="2">
        <v>112519.7</v>
      </c>
      <c r="J419" s="2">
        <f>IFERROR(INDEX(HWI!$F$5:$H$132,MATCH(Data!G419,HWI!$A$5:$A$132,0),MATCH(Data!C419,HWI!$F$5:$H$5,0)),0)</f>
        <v>5.2718749999999996</v>
      </c>
      <c r="K419" s="25">
        <f t="shared" si="13"/>
        <v>593189.7934374999</v>
      </c>
    </row>
    <row r="420" spans="1:11" x14ac:dyDescent="0.25">
      <c r="A420">
        <v>0</v>
      </c>
      <c r="B420" t="s">
        <v>58</v>
      </c>
      <c r="C420" t="s">
        <v>11</v>
      </c>
      <c r="D420" s="1" t="s">
        <v>84</v>
      </c>
      <c r="E420" t="s">
        <v>69</v>
      </c>
      <c r="F420" s="18">
        <f t="shared" si="12"/>
        <v>6</v>
      </c>
      <c r="G420">
        <v>2000</v>
      </c>
      <c r="H420" s="2">
        <v>40</v>
      </c>
      <c r="I420" s="2">
        <v>2056.5700000000002</v>
      </c>
      <c r="J420" s="2">
        <f>IFERROR(INDEX(HWI!$F$5:$H$132,MATCH(Data!G420,HWI!$A$5:$A$132,0),MATCH(Data!C420,HWI!$F$5:$H$5,0)),0)</f>
        <v>4.8827785817655576</v>
      </c>
      <c r="K420" s="25">
        <f t="shared" si="13"/>
        <v>10041.775947901593</v>
      </c>
    </row>
    <row r="421" spans="1:11" x14ac:dyDescent="0.25">
      <c r="A421">
        <v>0</v>
      </c>
      <c r="B421" t="s">
        <v>58</v>
      </c>
      <c r="C421" t="s">
        <v>11</v>
      </c>
      <c r="D421" s="1" t="s">
        <v>84</v>
      </c>
      <c r="E421" t="s">
        <v>69</v>
      </c>
      <c r="F421" s="18">
        <f t="shared" si="12"/>
        <v>6</v>
      </c>
      <c r="G421">
        <v>2001</v>
      </c>
      <c r="H421" s="2">
        <v>150</v>
      </c>
      <c r="I421" s="2">
        <v>13474.91</v>
      </c>
      <c r="J421" s="2">
        <f>IFERROR(INDEX(HWI!$F$5:$H$132,MATCH(Data!G421,HWI!$A$5:$A$132,0),MATCH(Data!C421,HWI!$F$5:$H$5,0)),0)</f>
        <v>4.823445318084346</v>
      </c>
      <c r="K421" s="25">
        <f t="shared" si="13"/>
        <v>64995.491551107931</v>
      </c>
    </row>
    <row r="422" spans="1:11" x14ac:dyDescent="0.25">
      <c r="A422">
        <v>0</v>
      </c>
      <c r="B422" t="s">
        <v>58</v>
      </c>
      <c r="C422" t="s">
        <v>11</v>
      </c>
      <c r="D422" s="1" t="s">
        <v>84</v>
      </c>
      <c r="E422" t="s">
        <v>69</v>
      </c>
      <c r="F422" s="18">
        <f t="shared" si="12"/>
        <v>6</v>
      </c>
      <c r="G422">
        <v>2002</v>
      </c>
      <c r="H422" s="2">
        <v>42</v>
      </c>
      <c r="I422" s="2">
        <v>2840.27</v>
      </c>
      <c r="J422" s="2">
        <f>IFERROR(INDEX(HWI!$F$5:$H$132,MATCH(Data!G422,HWI!$A$5:$A$132,0),MATCH(Data!C422,HWI!$F$5:$H$5,0)),0)</f>
        <v>4.7288016818500349</v>
      </c>
      <c r="K422" s="25">
        <f t="shared" si="13"/>
        <v>13431.073552908199</v>
      </c>
    </row>
    <row r="423" spans="1:11" x14ac:dyDescent="0.25">
      <c r="A423">
        <v>0</v>
      </c>
      <c r="B423" t="s">
        <v>58</v>
      </c>
      <c r="C423" t="s">
        <v>11</v>
      </c>
      <c r="D423" s="1" t="s">
        <v>84</v>
      </c>
      <c r="E423" t="s">
        <v>69</v>
      </c>
      <c r="F423" s="18">
        <f t="shared" si="12"/>
        <v>6</v>
      </c>
      <c r="G423">
        <v>2003</v>
      </c>
      <c r="H423" s="2">
        <v>44</v>
      </c>
      <c r="I423" s="2">
        <v>338.67</v>
      </c>
      <c r="J423" s="2">
        <f>IFERROR(INDEX(HWI!$F$5:$H$132,MATCH(Data!G423,HWI!$A$5:$A$132,0),MATCH(Data!C423,HWI!$F$5:$H$5,0)),0)</f>
        <v>4.5656292286874152</v>
      </c>
      <c r="K423" s="25">
        <f t="shared" si="13"/>
        <v>1546.241650879567</v>
      </c>
    </row>
    <row r="424" spans="1:11" x14ac:dyDescent="0.25">
      <c r="A424">
        <v>0</v>
      </c>
      <c r="B424" t="s">
        <v>58</v>
      </c>
      <c r="C424" t="s">
        <v>11</v>
      </c>
      <c r="D424" s="1" t="s">
        <v>84</v>
      </c>
      <c r="E424" t="s">
        <v>69</v>
      </c>
      <c r="F424" s="18">
        <f t="shared" si="12"/>
        <v>6</v>
      </c>
      <c r="G424">
        <v>2004</v>
      </c>
      <c r="H424" s="2">
        <v>211</v>
      </c>
      <c r="I424" s="2">
        <v>12884.4</v>
      </c>
      <c r="J424" s="2">
        <f>IFERROR(INDEX(HWI!$F$5:$H$132,MATCH(Data!G424,HWI!$A$5:$A$132,0),MATCH(Data!C424,HWI!$F$5:$H$5,0)),0)</f>
        <v>3.7036223929747529</v>
      </c>
      <c r="K424" s="25">
        <f t="shared" si="13"/>
        <v>47718.952360043906</v>
      </c>
    </row>
    <row r="425" spans="1:11" x14ac:dyDescent="0.25">
      <c r="A425">
        <v>0</v>
      </c>
      <c r="B425" t="s">
        <v>58</v>
      </c>
      <c r="C425" t="s">
        <v>11</v>
      </c>
      <c r="D425" s="1" t="s">
        <v>84</v>
      </c>
      <c r="E425" t="s">
        <v>69</v>
      </c>
      <c r="F425" s="18">
        <f t="shared" si="12"/>
        <v>6</v>
      </c>
      <c r="G425">
        <v>2006</v>
      </c>
      <c r="H425" s="2">
        <v>6</v>
      </c>
      <c r="I425" s="2">
        <v>645.79</v>
      </c>
      <c r="J425" s="2">
        <f>IFERROR(INDEX(HWI!$F$5:$H$132,MATCH(Data!G425,HWI!$A$5:$A$132,0),MATCH(Data!C425,HWI!$F$5:$H$5,0)),0)</f>
        <v>2.9023655913978494</v>
      </c>
      <c r="K425" s="25">
        <f t="shared" si="13"/>
        <v>1874.3186752688171</v>
      </c>
    </row>
    <row r="426" spans="1:11" x14ac:dyDescent="0.25">
      <c r="A426">
        <v>0</v>
      </c>
      <c r="B426" t="s">
        <v>58</v>
      </c>
      <c r="C426" t="s">
        <v>11</v>
      </c>
      <c r="D426" s="1" t="s">
        <v>84</v>
      </c>
      <c r="E426" t="s">
        <v>69</v>
      </c>
      <c r="F426" s="18">
        <f t="shared" si="12"/>
        <v>6</v>
      </c>
      <c r="G426">
        <v>2007</v>
      </c>
      <c r="H426" s="2">
        <v>39</v>
      </c>
      <c r="I426" s="2">
        <v>4894.3599999999997</v>
      </c>
      <c r="J426" s="2">
        <f>IFERROR(INDEX(HWI!$F$5:$H$132,MATCH(Data!G426,HWI!$A$5:$A$132,0),MATCH(Data!C426,HWI!$F$5:$H$5,0)),0)</f>
        <v>2.9992547239836864</v>
      </c>
      <c r="K426" s="25">
        <f t="shared" si="13"/>
        <v>14679.432350876794</v>
      </c>
    </row>
    <row r="427" spans="1:11" x14ac:dyDescent="0.25">
      <c r="A427">
        <v>0</v>
      </c>
      <c r="B427" t="s">
        <v>58</v>
      </c>
      <c r="C427" t="s">
        <v>11</v>
      </c>
      <c r="D427" s="1" t="s">
        <v>84</v>
      </c>
      <c r="E427" t="s">
        <v>69</v>
      </c>
      <c r="F427" s="18">
        <f t="shared" si="12"/>
        <v>6</v>
      </c>
      <c r="G427">
        <v>2008</v>
      </c>
      <c r="H427" s="2">
        <v>77</v>
      </c>
      <c r="I427" s="2">
        <v>36151.32</v>
      </c>
      <c r="J427" s="2">
        <f>IFERROR(INDEX(HWI!$F$5:$H$132,MATCH(Data!G427,HWI!$A$5:$A$132,0),MATCH(Data!C427,HWI!$F$5:$H$5,0)),0)</f>
        <v>2.6369675654552558</v>
      </c>
      <c r="K427" s="25">
        <f t="shared" si="13"/>
        <v>95329.858288393894</v>
      </c>
    </row>
    <row r="428" spans="1:11" x14ac:dyDescent="0.25">
      <c r="A428">
        <v>0</v>
      </c>
      <c r="B428" t="s">
        <v>58</v>
      </c>
      <c r="C428" t="s">
        <v>11</v>
      </c>
      <c r="D428" s="1" t="s">
        <v>84</v>
      </c>
      <c r="E428" t="s">
        <v>69</v>
      </c>
      <c r="F428" s="18">
        <f t="shared" si="12"/>
        <v>6</v>
      </c>
      <c r="G428">
        <v>2009</v>
      </c>
      <c r="H428" s="2">
        <v>5</v>
      </c>
      <c r="I428" s="2">
        <v>1944.28</v>
      </c>
      <c r="J428" s="2">
        <f>IFERROR(INDEX(HWI!$F$5:$H$132,MATCH(Data!G428,HWI!$A$5:$A$132,0),MATCH(Data!C428,HWI!$F$5:$H$5,0)),0)</f>
        <v>2.7187751813053991</v>
      </c>
      <c r="K428" s="25">
        <f t="shared" si="13"/>
        <v>5286.0602095084614</v>
      </c>
    </row>
    <row r="429" spans="1:11" x14ac:dyDescent="0.25">
      <c r="A429">
        <v>0</v>
      </c>
      <c r="B429" t="s">
        <v>58</v>
      </c>
      <c r="C429" t="s">
        <v>11</v>
      </c>
      <c r="D429" s="1" t="s">
        <v>84</v>
      </c>
      <c r="E429" t="s">
        <v>69</v>
      </c>
      <c r="F429" s="18">
        <f t="shared" si="12"/>
        <v>6</v>
      </c>
      <c r="G429">
        <v>2010</v>
      </c>
      <c r="H429" s="2">
        <v>10</v>
      </c>
      <c r="I429" s="2">
        <v>2101.6799999999998</v>
      </c>
      <c r="J429" s="2">
        <f>IFERROR(INDEX(HWI!$F$5:$H$132,MATCH(Data!G429,HWI!$A$5:$A$132,0),MATCH(Data!C429,HWI!$F$5:$H$5,0)),0)</f>
        <v>2.6205825242718448</v>
      </c>
      <c r="K429" s="25">
        <f t="shared" si="13"/>
        <v>5507.6258796116499</v>
      </c>
    </row>
    <row r="430" spans="1:11" x14ac:dyDescent="0.25">
      <c r="A430">
        <v>0</v>
      </c>
      <c r="B430" t="s">
        <v>58</v>
      </c>
      <c r="C430" t="s">
        <v>11</v>
      </c>
      <c r="D430" s="1" t="s">
        <v>84</v>
      </c>
      <c r="E430" t="s">
        <v>69</v>
      </c>
      <c r="F430" s="18">
        <f t="shared" si="12"/>
        <v>6</v>
      </c>
      <c r="G430">
        <v>2011</v>
      </c>
      <c r="H430" s="2">
        <v>143</v>
      </c>
      <c r="I430" s="2">
        <v>44110.01</v>
      </c>
      <c r="J430" s="2">
        <f>IFERROR(INDEX(HWI!$F$5:$H$132,MATCH(Data!G430,HWI!$A$5:$A$132,0),MATCH(Data!C430,HWI!$F$5:$H$5,0)),0)</f>
        <v>2.3536798046738752</v>
      </c>
      <c r="K430" s="25">
        <f t="shared" si="13"/>
        <v>103820.83972096269</v>
      </c>
    </row>
    <row r="431" spans="1:11" x14ac:dyDescent="0.25">
      <c r="A431">
        <v>0</v>
      </c>
      <c r="B431" t="s">
        <v>58</v>
      </c>
      <c r="C431" t="s">
        <v>11</v>
      </c>
      <c r="D431" s="1" t="s">
        <v>84</v>
      </c>
      <c r="E431" t="s">
        <v>69</v>
      </c>
      <c r="F431" s="18">
        <f t="shared" si="12"/>
        <v>6</v>
      </c>
      <c r="G431">
        <v>2012</v>
      </c>
      <c r="H431" s="2">
        <v>3</v>
      </c>
      <c r="I431" s="2">
        <v>7847.07</v>
      </c>
      <c r="J431" s="2">
        <f>IFERROR(INDEX(HWI!$F$5:$H$132,MATCH(Data!G431,HWI!$A$5:$A$132,0),MATCH(Data!C431,HWI!$F$5:$H$5,0)),0)</f>
        <v>2.1429025087329312</v>
      </c>
      <c r="K431" s="25">
        <f t="shared" si="13"/>
        <v>16815.50598920292</v>
      </c>
    </row>
    <row r="432" spans="1:11" x14ac:dyDescent="0.25">
      <c r="A432">
        <v>0</v>
      </c>
      <c r="B432" t="s">
        <v>58</v>
      </c>
      <c r="C432" t="s">
        <v>11</v>
      </c>
      <c r="D432" s="1" t="s">
        <v>84</v>
      </c>
      <c r="E432" t="s">
        <v>69</v>
      </c>
      <c r="F432" s="18">
        <f t="shared" si="12"/>
        <v>6</v>
      </c>
      <c r="G432">
        <v>2013</v>
      </c>
      <c r="H432" s="2">
        <v>2</v>
      </c>
      <c r="I432" s="2">
        <v>140.56</v>
      </c>
      <c r="J432" s="2">
        <f>IFERROR(INDEX(HWI!$F$5:$H$132,MATCH(Data!G432,HWI!$A$5:$A$132,0),MATCH(Data!C432,HWI!$F$5:$H$5,0)),0)</f>
        <v>2.1859410430839001</v>
      </c>
      <c r="K432" s="25">
        <f t="shared" si="13"/>
        <v>307.25587301587302</v>
      </c>
    </row>
    <row r="433" spans="1:14" x14ac:dyDescent="0.25">
      <c r="A433">
        <v>0</v>
      </c>
      <c r="B433" t="s">
        <v>58</v>
      </c>
      <c r="C433" t="s">
        <v>11</v>
      </c>
      <c r="D433" s="1" t="s">
        <v>84</v>
      </c>
      <c r="E433" t="s">
        <v>69</v>
      </c>
      <c r="F433" s="18">
        <f t="shared" si="12"/>
        <v>6</v>
      </c>
      <c r="G433">
        <v>2014</v>
      </c>
      <c r="H433" s="2">
        <v>844</v>
      </c>
      <c r="I433" s="2">
        <v>283368.65000000002</v>
      </c>
      <c r="J433" s="2">
        <f>IFERROR(INDEX(HWI!$F$5:$H$132,MATCH(Data!G433,HWI!$A$5:$A$132,0),MATCH(Data!C433,HWI!$F$5:$H$5,0)),0)</f>
        <v>2.1958997722095672</v>
      </c>
      <c r="K433" s="25">
        <f t="shared" si="13"/>
        <v>622249.15398633259</v>
      </c>
    </row>
    <row r="434" spans="1:14" x14ac:dyDescent="0.25">
      <c r="A434">
        <v>0</v>
      </c>
      <c r="B434" t="s">
        <v>58</v>
      </c>
      <c r="C434" t="s">
        <v>11</v>
      </c>
      <c r="D434" s="1" t="s">
        <v>84</v>
      </c>
      <c r="E434" t="s">
        <v>69</v>
      </c>
      <c r="F434" s="18">
        <f t="shared" si="12"/>
        <v>6</v>
      </c>
      <c r="G434">
        <v>2015</v>
      </c>
      <c r="H434" s="2">
        <v>449</v>
      </c>
      <c r="I434" s="2">
        <v>35998.93</v>
      </c>
      <c r="J434" s="2">
        <f>IFERROR(INDEX(HWI!$F$5:$H$132,MATCH(Data!G434,HWI!$A$5:$A$132,0),MATCH(Data!C434,HWI!$F$5:$H$5,0)),0)</f>
        <v>2.2828146143437076</v>
      </c>
      <c r="K434" s="25">
        <f t="shared" si="13"/>
        <v>82178.883504736121</v>
      </c>
    </row>
    <row r="435" spans="1:14" x14ac:dyDescent="0.25">
      <c r="A435">
        <v>0</v>
      </c>
      <c r="B435" t="s">
        <v>58</v>
      </c>
      <c r="C435" t="s">
        <v>11</v>
      </c>
      <c r="D435" s="1" t="s">
        <v>84</v>
      </c>
      <c r="E435" t="s">
        <v>69</v>
      </c>
      <c r="F435" s="18">
        <f t="shared" si="12"/>
        <v>6</v>
      </c>
      <c r="G435">
        <v>2016</v>
      </c>
      <c r="H435" s="2">
        <v>23</v>
      </c>
      <c r="I435" s="2">
        <v>19199.77</v>
      </c>
      <c r="J435" s="2">
        <f>IFERROR(INDEX(HWI!$F$5:$H$132,MATCH(Data!G435,HWI!$A$5:$A$132,0),MATCH(Data!C435,HWI!$F$5:$H$5,0)),0)</f>
        <v>2.3301104972375692</v>
      </c>
      <c r="K435" s="25">
        <f t="shared" si="13"/>
        <v>44737.585621546968</v>
      </c>
    </row>
    <row r="436" spans="1:14" x14ac:dyDescent="0.25">
      <c r="A436">
        <v>0</v>
      </c>
      <c r="B436" t="s">
        <v>58</v>
      </c>
      <c r="C436" t="s">
        <v>11</v>
      </c>
      <c r="D436" s="1" t="s">
        <v>84</v>
      </c>
      <c r="E436" t="s">
        <v>69</v>
      </c>
      <c r="F436" s="18">
        <f t="shared" si="12"/>
        <v>6</v>
      </c>
      <c r="G436">
        <v>2018</v>
      </c>
      <c r="H436" s="2">
        <v>71</v>
      </c>
      <c r="I436" s="2">
        <v>33365.300000000003</v>
      </c>
      <c r="J436" s="2">
        <f>IFERROR(INDEX(HWI!$F$5:$H$132,MATCH(Data!G436,HWI!$A$5:$A$132,0),MATCH(Data!C436,HWI!$F$5:$H$5,0)),0)</f>
        <v>2.0233883058470763</v>
      </c>
      <c r="K436" s="25">
        <f t="shared" si="13"/>
        <v>67510.957841079464</v>
      </c>
    </row>
    <row r="437" spans="1:14" x14ac:dyDescent="0.25">
      <c r="A437">
        <v>0</v>
      </c>
      <c r="B437" t="s">
        <v>58</v>
      </c>
      <c r="C437" t="s">
        <v>11</v>
      </c>
      <c r="D437" s="1" t="s">
        <v>84</v>
      </c>
      <c r="E437" t="s">
        <v>69</v>
      </c>
      <c r="F437" s="18">
        <f t="shared" si="12"/>
        <v>6</v>
      </c>
      <c r="G437">
        <v>2019</v>
      </c>
      <c r="H437" s="2">
        <v>30</v>
      </c>
      <c r="I437" s="2">
        <v>42159.05</v>
      </c>
      <c r="J437" s="2">
        <f>IFERROR(INDEX(HWI!$F$5:$H$132,MATCH(Data!G437,HWI!$A$5:$A$132,0),MATCH(Data!C437,HWI!$F$5:$H$5,0)),0)</f>
        <v>1.8992400788066424</v>
      </c>
      <c r="K437" s="25">
        <f t="shared" si="13"/>
        <v>80070.157444413184</v>
      </c>
    </row>
    <row r="438" spans="1:14" x14ac:dyDescent="0.25">
      <c r="A438">
        <v>0</v>
      </c>
      <c r="B438" t="s">
        <v>58</v>
      </c>
      <c r="C438" t="s">
        <v>11</v>
      </c>
      <c r="D438" s="1" t="s">
        <v>84</v>
      </c>
      <c r="E438" t="s">
        <v>69</v>
      </c>
      <c r="F438" s="18">
        <f t="shared" si="12"/>
        <v>6</v>
      </c>
      <c r="G438">
        <v>2020</v>
      </c>
      <c r="H438" s="2">
        <v>135</v>
      </c>
      <c r="I438" s="2">
        <v>178489.21</v>
      </c>
      <c r="J438" s="2">
        <f>IFERROR(INDEX(HWI!$F$5:$H$132,MATCH(Data!G438,HWI!$A$5:$A$132,0),MATCH(Data!C438,HWI!$F$5:$H$5,0)),0)</f>
        <v>1.7600417318727177</v>
      </c>
      <c r="K438" s="25">
        <f t="shared" si="13"/>
        <v>314148.45828899322</v>
      </c>
    </row>
    <row r="439" spans="1:14" x14ac:dyDescent="0.25">
      <c r="A439">
        <v>0</v>
      </c>
      <c r="B439" t="s">
        <v>58</v>
      </c>
      <c r="C439" t="s">
        <v>11</v>
      </c>
      <c r="D439" s="1" t="s">
        <v>84</v>
      </c>
      <c r="E439" t="s">
        <v>69</v>
      </c>
      <c r="F439" s="18">
        <f t="shared" si="12"/>
        <v>6</v>
      </c>
      <c r="G439">
        <v>2021</v>
      </c>
      <c r="H439" s="2">
        <v>5</v>
      </c>
      <c r="I439" s="2">
        <v>9466.39</v>
      </c>
      <c r="J439" s="2">
        <f>IFERROR(INDEX(HWI!$F$5:$H$132,MATCH(Data!G439,HWI!$A$5:$A$132,0),MATCH(Data!C439,HWI!$F$5:$H$5,0)),0)</f>
        <v>1.486998677831644</v>
      </c>
      <c r="K439" s="25">
        <f t="shared" si="13"/>
        <v>14076.509413838696</v>
      </c>
    </row>
    <row r="440" spans="1:14" x14ac:dyDescent="0.25">
      <c r="A440">
        <v>0</v>
      </c>
      <c r="B440" t="s">
        <v>58</v>
      </c>
      <c r="C440" t="s">
        <v>11</v>
      </c>
      <c r="D440" s="1" t="s">
        <v>84</v>
      </c>
      <c r="E440" t="s">
        <v>69</v>
      </c>
      <c r="F440" s="18">
        <f t="shared" si="12"/>
        <v>6</v>
      </c>
      <c r="G440">
        <v>2022</v>
      </c>
      <c r="H440" s="2">
        <v>1104</v>
      </c>
      <c r="I440" s="2">
        <v>3260645.01</v>
      </c>
      <c r="J440" s="2">
        <f>IFERROR(INDEX(HWI!$F$5:$H$132,MATCH(Data!G440,HWI!$A$5:$A$132,0),MATCH(Data!C440,HWI!$F$5:$H$5,0)),0)</f>
        <v>1.2561429635145198</v>
      </c>
      <c r="K440" s="25">
        <f t="shared" si="13"/>
        <v>4095836.2858302309</v>
      </c>
    </row>
    <row r="441" spans="1:14" x14ac:dyDescent="0.25">
      <c r="A441">
        <v>0</v>
      </c>
      <c r="B441" t="s">
        <v>58</v>
      </c>
      <c r="C441" t="s">
        <v>11</v>
      </c>
      <c r="D441" s="1" t="s">
        <v>84</v>
      </c>
      <c r="E441" t="s">
        <v>69</v>
      </c>
      <c r="F441" s="18">
        <f t="shared" si="12"/>
        <v>6</v>
      </c>
      <c r="G441">
        <v>2023</v>
      </c>
      <c r="H441" s="2">
        <v>1895</v>
      </c>
      <c r="I441" s="2">
        <v>180638.36</v>
      </c>
      <c r="J441" s="2">
        <f>IFERROR(INDEX(HWI!$F$5:$H$132,MATCH(Data!G441,HWI!$A$5:$A$132,0),MATCH(Data!C441,HWI!$F$5:$H$5,0)),0)</f>
        <v>1.0423231387086809</v>
      </c>
      <c r="K441" s="25">
        <f t="shared" si="13"/>
        <v>188283.5423663886</v>
      </c>
    </row>
    <row r="442" spans="1:14" x14ac:dyDescent="0.25">
      <c r="A442">
        <v>0</v>
      </c>
      <c r="B442" t="s">
        <v>58</v>
      </c>
      <c r="C442" t="s">
        <v>11</v>
      </c>
      <c r="D442" s="1" t="s">
        <v>84</v>
      </c>
      <c r="E442" t="s">
        <v>69</v>
      </c>
      <c r="F442" s="18">
        <f t="shared" si="12"/>
        <v>6</v>
      </c>
      <c r="G442">
        <v>2024</v>
      </c>
      <c r="H442" s="2">
        <v>8</v>
      </c>
      <c r="I442" s="2">
        <v>12037.32</v>
      </c>
      <c r="J442" s="2">
        <f>IFERROR(INDEX(HWI!$F$5:$H$132,MATCH(Data!G442,HWI!$A$5:$A$132,0),MATCH(Data!C442,HWI!$F$5:$H$5,0)),0)</f>
        <v>1.0333843797856048</v>
      </c>
      <c r="K442" s="25">
        <f t="shared" si="13"/>
        <v>12439.178462480857</v>
      </c>
    </row>
    <row r="443" spans="1:14" x14ac:dyDescent="0.25">
      <c r="A443">
        <v>0</v>
      </c>
      <c r="B443" t="s">
        <v>58</v>
      </c>
      <c r="C443" t="s">
        <v>11</v>
      </c>
      <c r="D443" s="1" t="s">
        <v>85</v>
      </c>
      <c r="E443" t="s">
        <v>70</v>
      </c>
      <c r="F443" s="18">
        <f t="shared" si="12"/>
        <v>7</v>
      </c>
      <c r="G443">
        <v>1948</v>
      </c>
      <c r="H443" s="2">
        <v>6324</v>
      </c>
      <c r="I443" s="2">
        <v>8319.61</v>
      </c>
      <c r="J443" s="2">
        <f>IFERROR(INDEX(HWI!$F$5:$H$132,MATCH(Data!G443,HWI!$A$5:$A$132,0),MATCH(Data!C443,HWI!$F$5:$H$5,0)),0)</f>
        <v>60.25</v>
      </c>
      <c r="K443" s="25">
        <f t="shared" si="13"/>
        <v>501256.50250000006</v>
      </c>
      <c r="N443"/>
    </row>
    <row r="444" spans="1:14" x14ac:dyDescent="0.25">
      <c r="A444">
        <v>0</v>
      </c>
      <c r="B444" t="s">
        <v>58</v>
      </c>
      <c r="C444" t="s">
        <v>11</v>
      </c>
      <c r="D444" s="1" t="s">
        <v>85</v>
      </c>
      <c r="E444" t="s">
        <v>70</v>
      </c>
      <c r="F444" s="18">
        <f t="shared" si="12"/>
        <v>7</v>
      </c>
      <c r="G444">
        <v>1949</v>
      </c>
      <c r="H444" s="2">
        <v>529</v>
      </c>
      <c r="I444" s="2">
        <v>1615.83</v>
      </c>
      <c r="J444" s="2">
        <f>IFERROR(INDEX(HWI!$F$5:$H$132,MATCH(Data!G444,HWI!$A$5:$A$132,0),MATCH(Data!C444,HWI!$F$5:$H$5,0)),0)</f>
        <v>56.233333333333334</v>
      </c>
      <c r="K444" s="25">
        <f t="shared" si="13"/>
        <v>90863.506999999998</v>
      </c>
      <c r="N444"/>
    </row>
    <row r="445" spans="1:14" x14ac:dyDescent="0.25">
      <c r="A445">
        <v>0</v>
      </c>
      <c r="B445" t="s">
        <v>58</v>
      </c>
      <c r="C445" t="s">
        <v>11</v>
      </c>
      <c r="D445" s="1" t="s">
        <v>85</v>
      </c>
      <c r="E445" t="s">
        <v>70</v>
      </c>
      <c r="F445" s="18">
        <f t="shared" si="12"/>
        <v>7</v>
      </c>
      <c r="G445">
        <v>1950</v>
      </c>
      <c r="H445" s="2">
        <v>13485</v>
      </c>
      <c r="I445" s="2">
        <v>31694.36</v>
      </c>
      <c r="J445" s="2">
        <f>IFERROR(INDEX(HWI!$F$5:$H$132,MATCH(Data!G445,HWI!$A$5:$A$132,0),MATCH(Data!C445,HWI!$F$5:$H$5,0)),0)</f>
        <v>54.41935483870968</v>
      </c>
      <c r="K445" s="25">
        <f t="shared" si="13"/>
        <v>1724786.6232258065</v>
      </c>
      <c r="N445"/>
    </row>
    <row r="446" spans="1:14" x14ac:dyDescent="0.25">
      <c r="A446">
        <v>0</v>
      </c>
      <c r="B446" t="s">
        <v>58</v>
      </c>
      <c r="C446" t="s">
        <v>11</v>
      </c>
      <c r="D446" s="1" t="s">
        <v>85</v>
      </c>
      <c r="E446" t="s">
        <v>70</v>
      </c>
      <c r="F446" s="18">
        <f t="shared" si="12"/>
        <v>7</v>
      </c>
      <c r="G446">
        <v>1951</v>
      </c>
      <c r="H446" s="2">
        <v>343</v>
      </c>
      <c r="I446" s="2">
        <v>1158.68</v>
      </c>
      <c r="J446" s="2">
        <f>IFERROR(INDEX(HWI!$F$5:$H$132,MATCH(Data!G446,HWI!$A$5:$A$132,0),MATCH(Data!C446,HWI!$F$5:$H$5,0)),0)</f>
        <v>51.121212121212125</v>
      </c>
      <c r="K446" s="25">
        <f t="shared" si="13"/>
        <v>59233.126060606068</v>
      </c>
      <c r="N446"/>
    </row>
    <row r="447" spans="1:14" x14ac:dyDescent="0.25">
      <c r="A447">
        <v>0</v>
      </c>
      <c r="B447" t="s">
        <v>58</v>
      </c>
      <c r="C447" t="s">
        <v>11</v>
      </c>
      <c r="D447" s="1" t="s">
        <v>85</v>
      </c>
      <c r="E447" t="s">
        <v>70</v>
      </c>
      <c r="F447" s="18">
        <f t="shared" si="12"/>
        <v>7</v>
      </c>
      <c r="G447">
        <v>1952</v>
      </c>
      <c r="H447" s="2">
        <v>1</v>
      </c>
      <c r="I447" s="2">
        <v>3.43</v>
      </c>
      <c r="J447" s="2">
        <f>IFERROR(INDEX(HWI!$F$5:$H$132,MATCH(Data!G447,HWI!$A$5:$A$132,0),MATCH(Data!C447,HWI!$F$5:$H$5,0)),0)</f>
        <v>48.2</v>
      </c>
      <c r="K447" s="25">
        <f t="shared" si="13"/>
        <v>165.32600000000002</v>
      </c>
      <c r="N447"/>
    </row>
    <row r="448" spans="1:14" x14ac:dyDescent="0.25">
      <c r="A448">
        <v>0</v>
      </c>
      <c r="B448" t="s">
        <v>58</v>
      </c>
      <c r="C448" t="s">
        <v>11</v>
      </c>
      <c r="D448" s="1" t="s">
        <v>85</v>
      </c>
      <c r="E448" t="s">
        <v>70</v>
      </c>
      <c r="F448" s="18">
        <f t="shared" si="12"/>
        <v>7</v>
      </c>
      <c r="G448">
        <v>1954</v>
      </c>
      <c r="H448" s="2">
        <v>1657</v>
      </c>
      <c r="I448" s="2">
        <v>3631.05</v>
      </c>
      <c r="J448" s="2">
        <f>IFERROR(INDEX(HWI!$F$5:$H$132,MATCH(Data!G448,HWI!$A$5:$A$132,0),MATCH(Data!C448,HWI!$F$5:$H$5,0)),0)</f>
        <v>43.256410256410255</v>
      </c>
      <c r="K448" s="25">
        <f t="shared" si="13"/>
        <v>157066.18846153846</v>
      </c>
      <c r="N448"/>
    </row>
    <row r="449" spans="1:11" customFormat="1" x14ac:dyDescent="0.25">
      <c r="A449">
        <v>0</v>
      </c>
      <c r="B449" t="s">
        <v>58</v>
      </c>
      <c r="C449" t="s">
        <v>11</v>
      </c>
      <c r="D449" s="1" t="s">
        <v>85</v>
      </c>
      <c r="E449" t="s">
        <v>70</v>
      </c>
      <c r="F449" s="18">
        <f t="shared" si="12"/>
        <v>7</v>
      </c>
      <c r="G449">
        <v>1955</v>
      </c>
      <c r="H449" s="2">
        <v>2528</v>
      </c>
      <c r="I449" s="2">
        <v>6478.56</v>
      </c>
      <c r="J449" s="2">
        <f>IFERROR(INDEX(HWI!$F$5:$H$132,MATCH(Data!G449,HWI!$A$5:$A$132,0),MATCH(Data!C449,HWI!$F$5:$H$5,0)),0)</f>
        <v>41.146341463414636</v>
      </c>
      <c r="K449" s="25">
        <f t="shared" si="13"/>
        <v>266569.04195121955</v>
      </c>
    </row>
    <row r="450" spans="1:11" customFormat="1" x14ac:dyDescent="0.25">
      <c r="A450">
        <v>0</v>
      </c>
      <c r="B450" t="s">
        <v>58</v>
      </c>
      <c r="C450" t="s">
        <v>11</v>
      </c>
      <c r="D450" s="1" t="s">
        <v>85</v>
      </c>
      <c r="E450" t="s">
        <v>70</v>
      </c>
      <c r="F450" s="18">
        <f t="shared" si="12"/>
        <v>7</v>
      </c>
      <c r="G450">
        <v>1957</v>
      </c>
      <c r="H450" s="2">
        <v>2</v>
      </c>
      <c r="I450" s="2">
        <v>16.690000000000001</v>
      </c>
      <c r="J450" s="2">
        <f>IFERROR(INDEX(HWI!$F$5:$H$132,MATCH(Data!G450,HWI!$A$5:$A$132,0),MATCH(Data!C450,HWI!$F$5:$H$5,0)),0)</f>
        <v>35.893617021276597</v>
      </c>
      <c r="K450" s="25">
        <f t="shared" si="13"/>
        <v>599.06446808510645</v>
      </c>
    </row>
    <row r="451" spans="1:11" customFormat="1" x14ac:dyDescent="0.25">
      <c r="A451">
        <v>0</v>
      </c>
      <c r="B451" t="s">
        <v>58</v>
      </c>
      <c r="C451" t="s">
        <v>11</v>
      </c>
      <c r="D451" s="1" t="s">
        <v>85</v>
      </c>
      <c r="E451" t="s">
        <v>70</v>
      </c>
      <c r="F451" s="18">
        <f t="shared" ref="F451:F514" si="14">_xlfn.XLOOKUP(E451,$O$2:$O$19,$P$2:$P$19)</f>
        <v>7</v>
      </c>
      <c r="G451">
        <v>2000</v>
      </c>
      <c r="H451" s="2">
        <v>33</v>
      </c>
      <c r="I451" s="2">
        <v>4791.67</v>
      </c>
      <c r="J451" s="2">
        <f>IFERROR(INDEX(HWI!$F$5:$H$132,MATCH(Data!G451,HWI!$A$5:$A$132,0),MATCH(Data!C451,HWI!$F$5:$H$5,0)),0)</f>
        <v>4.8827785817655576</v>
      </c>
      <c r="K451" s="25">
        <f t="shared" ref="K451:K514" si="15">I451*J451</f>
        <v>23396.66364688857</v>
      </c>
    </row>
    <row r="452" spans="1:11" customFormat="1" x14ac:dyDescent="0.25">
      <c r="A452">
        <v>0</v>
      </c>
      <c r="B452" t="s">
        <v>58</v>
      </c>
      <c r="C452" t="s">
        <v>11</v>
      </c>
      <c r="D452" s="1" t="s">
        <v>86</v>
      </c>
      <c r="E452" t="s">
        <v>71</v>
      </c>
      <c r="F452" s="18">
        <f t="shared" si="14"/>
        <v>8</v>
      </c>
      <c r="G452">
        <v>1908</v>
      </c>
      <c r="H452" s="2">
        <v>4</v>
      </c>
      <c r="I452" s="2">
        <v>5.58</v>
      </c>
      <c r="J452" s="2">
        <f>IFERROR(INDEX(HWI!$F$5:$H$132,MATCH(Data!G452,HWI!$A$5:$A$132,0),MATCH(Data!C452,HWI!$F$5:$H$5,0)),0)</f>
        <v>241</v>
      </c>
      <c r="K452" s="25">
        <f t="shared" si="15"/>
        <v>1344.78</v>
      </c>
    </row>
    <row r="453" spans="1:11" customFormat="1" x14ac:dyDescent="0.25">
      <c r="A453">
        <v>0</v>
      </c>
      <c r="B453" t="s">
        <v>58</v>
      </c>
      <c r="C453" t="s">
        <v>11</v>
      </c>
      <c r="D453" s="1" t="s">
        <v>86</v>
      </c>
      <c r="E453" t="s">
        <v>71</v>
      </c>
      <c r="F453" s="18">
        <f t="shared" si="14"/>
        <v>8</v>
      </c>
      <c r="G453">
        <v>1914</v>
      </c>
      <c r="H453" s="2">
        <v>4</v>
      </c>
      <c r="I453" s="2">
        <v>8.9700000000000006</v>
      </c>
      <c r="J453" s="2">
        <f>IFERROR(INDEX(HWI!$F$5:$H$132,MATCH(Data!G453,HWI!$A$5:$A$132,0),MATCH(Data!C453,HWI!$F$5:$H$5,0)),0)</f>
        <v>210.875</v>
      </c>
      <c r="K453" s="25">
        <f t="shared" si="15"/>
        <v>1891.5487500000002</v>
      </c>
    </row>
    <row r="454" spans="1:11" customFormat="1" x14ac:dyDescent="0.25">
      <c r="A454">
        <v>0</v>
      </c>
      <c r="B454" t="s">
        <v>58</v>
      </c>
      <c r="C454" t="s">
        <v>11</v>
      </c>
      <c r="D454" s="1" t="s">
        <v>86</v>
      </c>
      <c r="E454" t="s">
        <v>71</v>
      </c>
      <c r="F454" s="18">
        <f t="shared" si="14"/>
        <v>8</v>
      </c>
      <c r="G454">
        <v>1915</v>
      </c>
      <c r="H454" s="2">
        <v>3633</v>
      </c>
      <c r="I454" s="2">
        <v>2424.7800000000002</v>
      </c>
      <c r="J454" s="2">
        <f>IFERROR(INDEX(HWI!$F$5:$H$132,MATCH(Data!G454,HWI!$A$5:$A$132,0),MATCH(Data!C454,HWI!$F$5:$H$5,0)),0)</f>
        <v>210.875</v>
      </c>
      <c r="K454" s="25">
        <f t="shared" si="15"/>
        <v>511325.48250000004</v>
      </c>
    </row>
    <row r="455" spans="1:11" customFormat="1" x14ac:dyDescent="0.25">
      <c r="A455">
        <v>0</v>
      </c>
      <c r="B455" t="s">
        <v>58</v>
      </c>
      <c r="C455" t="s">
        <v>11</v>
      </c>
      <c r="D455" s="1" t="s">
        <v>86</v>
      </c>
      <c r="E455" t="s">
        <v>71</v>
      </c>
      <c r="F455" s="18">
        <f t="shared" si="14"/>
        <v>8</v>
      </c>
      <c r="G455">
        <v>1928</v>
      </c>
      <c r="H455" s="2">
        <v>10482</v>
      </c>
      <c r="I455" s="2">
        <v>17354.03</v>
      </c>
      <c r="J455" s="2">
        <f>IFERROR(INDEX(HWI!$F$5:$H$132,MATCH(Data!G455,HWI!$A$5:$A$132,0),MATCH(Data!C455,HWI!$F$5:$H$5,0)),0)</f>
        <v>120.5</v>
      </c>
      <c r="K455" s="25">
        <f t="shared" si="15"/>
        <v>2091160.6149999998</v>
      </c>
    </row>
    <row r="456" spans="1:11" customFormat="1" x14ac:dyDescent="0.25">
      <c r="A456">
        <v>0</v>
      </c>
      <c r="B456" t="s">
        <v>58</v>
      </c>
      <c r="C456" t="s">
        <v>11</v>
      </c>
      <c r="D456" s="1" t="s">
        <v>86</v>
      </c>
      <c r="E456" t="s">
        <v>71</v>
      </c>
      <c r="F456" s="18">
        <f t="shared" si="14"/>
        <v>8</v>
      </c>
      <c r="G456">
        <v>1929</v>
      </c>
      <c r="H456" s="2">
        <v>372</v>
      </c>
      <c r="I456" s="2">
        <v>996.38</v>
      </c>
      <c r="J456" s="2">
        <f>IFERROR(INDEX(HWI!$F$5:$H$132,MATCH(Data!G456,HWI!$A$5:$A$132,0),MATCH(Data!C456,HWI!$F$5:$H$5,0)),0)</f>
        <v>112.46666666666667</v>
      </c>
      <c r="K456" s="25">
        <f t="shared" si="15"/>
        <v>112059.53733333334</v>
      </c>
    </row>
    <row r="457" spans="1:11" customFormat="1" x14ac:dyDescent="0.25">
      <c r="A457">
        <v>0</v>
      </c>
      <c r="B457" t="s">
        <v>58</v>
      </c>
      <c r="C457" t="s">
        <v>11</v>
      </c>
      <c r="D457" s="1" t="s">
        <v>86</v>
      </c>
      <c r="E457" t="s">
        <v>71</v>
      </c>
      <c r="F457" s="18">
        <f t="shared" si="14"/>
        <v>8</v>
      </c>
      <c r="G457">
        <v>1931</v>
      </c>
      <c r="H457" s="2">
        <v>138</v>
      </c>
      <c r="I457" s="2">
        <v>198.95</v>
      </c>
      <c r="J457" s="2">
        <f>IFERROR(INDEX(HWI!$F$5:$H$132,MATCH(Data!G457,HWI!$A$5:$A$132,0),MATCH(Data!C457,HWI!$F$5:$H$5,0)),0)</f>
        <v>120.5</v>
      </c>
      <c r="K457" s="25">
        <f t="shared" si="15"/>
        <v>23973.474999999999</v>
      </c>
    </row>
    <row r="458" spans="1:11" customFormat="1" x14ac:dyDescent="0.25">
      <c r="A458">
        <v>0</v>
      </c>
      <c r="B458" t="s">
        <v>58</v>
      </c>
      <c r="C458" t="s">
        <v>11</v>
      </c>
      <c r="D458" s="1" t="s">
        <v>86</v>
      </c>
      <c r="E458" t="s">
        <v>71</v>
      </c>
      <c r="F458" s="18">
        <f t="shared" si="14"/>
        <v>8</v>
      </c>
      <c r="G458">
        <v>1935</v>
      </c>
      <c r="H458" s="2">
        <v>566</v>
      </c>
      <c r="I458" s="2">
        <v>1905.4</v>
      </c>
      <c r="J458" s="2">
        <f>IFERROR(INDEX(HWI!$F$5:$H$132,MATCH(Data!G458,HWI!$A$5:$A$132,0),MATCH(Data!C458,HWI!$F$5:$H$5,0)),0)</f>
        <v>120.5</v>
      </c>
      <c r="K458" s="25">
        <f t="shared" si="15"/>
        <v>229600.7</v>
      </c>
    </row>
    <row r="459" spans="1:11" customFormat="1" x14ac:dyDescent="0.25">
      <c r="A459">
        <v>0</v>
      </c>
      <c r="B459" t="s">
        <v>58</v>
      </c>
      <c r="C459" t="s">
        <v>11</v>
      </c>
      <c r="D459" s="1" t="s">
        <v>86</v>
      </c>
      <c r="E459" t="s">
        <v>71</v>
      </c>
      <c r="F459" s="18">
        <f t="shared" si="14"/>
        <v>8</v>
      </c>
      <c r="G459">
        <v>1937</v>
      </c>
      <c r="H459" s="2">
        <v>13</v>
      </c>
      <c r="I459" s="2">
        <v>63.03</v>
      </c>
      <c r="J459" s="2">
        <f>IFERROR(INDEX(HWI!$F$5:$H$132,MATCH(Data!G459,HWI!$A$5:$A$132,0),MATCH(Data!C459,HWI!$F$5:$H$5,0)),0)</f>
        <v>120.5</v>
      </c>
      <c r="K459" s="25">
        <f t="shared" si="15"/>
        <v>7595.1149999999998</v>
      </c>
    </row>
    <row r="460" spans="1:11" customFormat="1" x14ac:dyDescent="0.25">
      <c r="A460">
        <v>0</v>
      </c>
      <c r="B460" t="s">
        <v>58</v>
      </c>
      <c r="C460" t="s">
        <v>11</v>
      </c>
      <c r="D460" s="1" t="s">
        <v>86</v>
      </c>
      <c r="E460" t="s">
        <v>71</v>
      </c>
      <c r="F460" s="18">
        <f t="shared" si="14"/>
        <v>8</v>
      </c>
      <c r="G460">
        <v>1938</v>
      </c>
      <c r="H460" s="2">
        <v>287</v>
      </c>
      <c r="I460" s="2">
        <v>646.08000000000004</v>
      </c>
      <c r="J460" s="2">
        <f>IFERROR(INDEX(HWI!$F$5:$H$132,MATCH(Data!G460,HWI!$A$5:$A$132,0),MATCH(Data!C460,HWI!$F$5:$H$5,0)),0)</f>
        <v>120.5</v>
      </c>
      <c r="K460" s="25">
        <f t="shared" si="15"/>
        <v>77852.639999999999</v>
      </c>
    </row>
    <row r="461" spans="1:11" customFormat="1" x14ac:dyDescent="0.25">
      <c r="A461">
        <v>0</v>
      </c>
      <c r="B461" t="s">
        <v>58</v>
      </c>
      <c r="C461" t="s">
        <v>11</v>
      </c>
      <c r="D461" s="1" t="s">
        <v>86</v>
      </c>
      <c r="E461" t="s">
        <v>71</v>
      </c>
      <c r="F461" s="18">
        <f t="shared" si="14"/>
        <v>8</v>
      </c>
      <c r="G461">
        <v>1939</v>
      </c>
      <c r="H461" s="2">
        <v>68</v>
      </c>
      <c r="I461" s="2">
        <v>108.13</v>
      </c>
      <c r="J461" s="2">
        <f>IFERROR(INDEX(HWI!$F$5:$H$132,MATCH(Data!G461,HWI!$A$5:$A$132,0),MATCH(Data!C461,HWI!$F$5:$H$5,0)),0)</f>
        <v>112.46666666666667</v>
      </c>
      <c r="K461" s="25">
        <f t="shared" si="15"/>
        <v>12161.020666666667</v>
      </c>
    </row>
    <row r="462" spans="1:11" customFormat="1" x14ac:dyDescent="0.25">
      <c r="A462">
        <v>0</v>
      </c>
      <c r="B462" t="s">
        <v>58</v>
      </c>
      <c r="C462" t="s">
        <v>11</v>
      </c>
      <c r="D462" s="1" t="s">
        <v>86</v>
      </c>
      <c r="E462" t="s">
        <v>71</v>
      </c>
      <c r="F462" s="18">
        <f t="shared" si="14"/>
        <v>8</v>
      </c>
      <c r="G462">
        <v>1940</v>
      </c>
      <c r="H462" s="2">
        <v>55</v>
      </c>
      <c r="I462" s="2">
        <v>105.34</v>
      </c>
      <c r="J462" s="2">
        <f>IFERROR(INDEX(HWI!$F$5:$H$132,MATCH(Data!G462,HWI!$A$5:$A$132,0),MATCH(Data!C462,HWI!$F$5:$H$5,0)),0)</f>
        <v>120.5</v>
      </c>
      <c r="K462" s="25">
        <f t="shared" si="15"/>
        <v>12693.470000000001</v>
      </c>
    </row>
    <row r="463" spans="1:11" customFormat="1" x14ac:dyDescent="0.25">
      <c r="A463">
        <v>0</v>
      </c>
      <c r="B463" t="s">
        <v>58</v>
      </c>
      <c r="C463" t="s">
        <v>11</v>
      </c>
      <c r="D463" s="1" t="s">
        <v>86</v>
      </c>
      <c r="E463" t="s">
        <v>71</v>
      </c>
      <c r="F463" s="18">
        <f t="shared" si="14"/>
        <v>8</v>
      </c>
      <c r="G463">
        <v>1941</v>
      </c>
      <c r="H463" s="2">
        <v>85</v>
      </c>
      <c r="I463" s="2">
        <v>403.81</v>
      </c>
      <c r="J463" s="2">
        <f>IFERROR(INDEX(HWI!$F$5:$H$132,MATCH(Data!G463,HWI!$A$5:$A$132,0),MATCH(Data!C463,HWI!$F$5:$H$5,0)),0)</f>
        <v>105.4375</v>
      </c>
      <c r="K463" s="25">
        <f t="shared" si="15"/>
        <v>42576.716874999998</v>
      </c>
    </row>
    <row r="464" spans="1:11" customFormat="1" x14ac:dyDescent="0.25">
      <c r="A464">
        <v>0</v>
      </c>
      <c r="B464" t="s">
        <v>58</v>
      </c>
      <c r="C464" t="s">
        <v>11</v>
      </c>
      <c r="D464" s="1" t="s">
        <v>86</v>
      </c>
      <c r="E464" t="s">
        <v>71</v>
      </c>
      <c r="F464" s="18">
        <f t="shared" si="14"/>
        <v>8</v>
      </c>
      <c r="G464">
        <v>1942</v>
      </c>
      <c r="H464" s="2">
        <v>2</v>
      </c>
      <c r="I464" s="2">
        <v>10.95</v>
      </c>
      <c r="J464" s="2">
        <f>IFERROR(INDEX(HWI!$F$5:$H$132,MATCH(Data!G464,HWI!$A$5:$A$132,0),MATCH(Data!C464,HWI!$F$5:$H$5,0)),0)</f>
        <v>93.722222222222229</v>
      </c>
      <c r="K464" s="25">
        <f t="shared" si="15"/>
        <v>1026.2583333333334</v>
      </c>
    </row>
    <row r="465" spans="1:11" customFormat="1" x14ac:dyDescent="0.25">
      <c r="A465">
        <v>0</v>
      </c>
      <c r="B465" t="s">
        <v>58</v>
      </c>
      <c r="C465" t="s">
        <v>11</v>
      </c>
      <c r="D465" s="1" t="s">
        <v>86</v>
      </c>
      <c r="E465" t="s">
        <v>71</v>
      </c>
      <c r="F465" s="18">
        <f t="shared" si="14"/>
        <v>8</v>
      </c>
      <c r="G465">
        <v>1944</v>
      </c>
      <c r="H465" s="2">
        <v>59</v>
      </c>
      <c r="I465" s="2">
        <v>226</v>
      </c>
      <c r="J465" s="2">
        <f>IFERROR(INDEX(HWI!$F$5:$H$132,MATCH(Data!G465,HWI!$A$5:$A$132,0),MATCH(Data!C465,HWI!$F$5:$H$5,0)),0)</f>
        <v>88.78947368421052</v>
      </c>
      <c r="K465" s="25">
        <f t="shared" si="15"/>
        <v>20066.421052631576</v>
      </c>
    </row>
    <row r="466" spans="1:11" customFormat="1" x14ac:dyDescent="0.25">
      <c r="A466">
        <v>0</v>
      </c>
      <c r="B466" t="s">
        <v>58</v>
      </c>
      <c r="C466" t="s">
        <v>11</v>
      </c>
      <c r="D466" s="1" t="s">
        <v>86</v>
      </c>
      <c r="E466" t="s">
        <v>71</v>
      </c>
      <c r="F466" s="18">
        <f t="shared" si="14"/>
        <v>8</v>
      </c>
      <c r="G466">
        <v>1946</v>
      </c>
      <c r="H466" s="2">
        <v>837</v>
      </c>
      <c r="I466" s="2">
        <v>2368.69</v>
      </c>
      <c r="J466" s="2">
        <f>IFERROR(INDEX(HWI!$F$5:$H$132,MATCH(Data!G466,HWI!$A$5:$A$132,0),MATCH(Data!C466,HWI!$F$5:$H$5,0)),0)</f>
        <v>76.681818181818187</v>
      </c>
      <c r="K466" s="25">
        <f t="shared" si="15"/>
        <v>181635.45590909093</v>
      </c>
    </row>
    <row r="467" spans="1:11" customFormat="1" x14ac:dyDescent="0.25">
      <c r="A467">
        <v>0</v>
      </c>
      <c r="B467" t="s">
        <v>58</v>
      </c>
      <c r="C467" t="s">
        <v>11</v>
      </c>
      <c r="D467" s="1" t="s">
        <v>86</v>
      </c>
      <c r="E467" t="s">
        <v>71</v>
      </c>
      <c r="F467" s="18">
        <f t="shared" si="14"/>
        <v>8</v>
      </c>
      <c r="G467">
        <v>1947</v>
      </c>
      <c r="H467" s="2">
        <v>352</v>
      </c>
      <c r="I467" s="2">
        <v>1619.92</v>
      </c>
      <c r="J467" s="2">
        <f>IFERROR(INDEX(HWI!$F$5:$H$132,MATCH(Data!G467,HWI!$A$5:$A$132,0),MATCH(Data!C467,HWI!$F$5:$H$5,0)),0)</f>
        <v>70.291666666666671</v>
      </c>
      <c r="K467" s="25">
        <f t="shared" si="15"/>
        <v>113866.87666666668</v>
      </c>
    </row>
    <row r="468" spans="1:11" customFormat="1" x14ac:dyDescent="0.25">
      <c r="A468">
        <v>0</v>
      </c>
      <c r="B468" t="s">
        <v>58</v>
      </c>
      <c r="C468" t="s">
        <v>11</v>
      </c>
      <c r="D468" s="1" t="s">
        <v>86</v>
      </c>
      <c r="E468" t="s">
        <v>71</v>
      </c>
      <c r="F468" s="18">
        <f t="shared" si="14"/>
        <v>8</v>
      </c>
      <c r="G468">
        <v>1948</v>
      </c>
      <c r="H468" s="2">
        <v>389</v>
      </c>
      <c r="I468" s="2">
        <v>1188.06</v>
      </c>
      <c r="J468" s="2">
        <f>IFERROR(INDEX(HWI!$F$5:$H$132,MATCH(Data!G468,HWI!$A$5:$A$132,0),MATCH(Data!C468,HWI!$F$5:$H$5,0)),0)</f>
        <v>60.25</v>
      </c>
      <c r="K468" s="25">
        <f t="shared" si="15"/>
        <v>71580.614999999991</v>
      </c>
    </row>
    <row r="469" spans="1:11" customFormat="1" x14ac:dyDescent="0.25">
      <c r="A469">
        <v>0</v>
      </c>
      <c r="B469" t="s">
        <v>58</v>
      </c>
      <c r="C469" t="s">
        <v>11</v>
      </c>
      <c r="D469" s="1" t="s">
        <v>86</v>
      </c>
      <c r="E469" t="s">
        <v>71</v>
      </c>
      <c r="F469" s="18">
        <f t="shared" si="14"/>
        <v>8</v>
      </c>
      <c r="G469">
        <v>1949</v>
      </c>
      <c r="H469" s="2">
        <v>2636</v>
      </c>
      <c r="I469" s="2">
        <v>4462.79</v>
      </c>
      <c r="J469" s="2">
        <f>IFERROR(INDEX(HWI!$F$5:$H$132,MATCH(Data!G469,HWI!$A$5:$A$132,0),MATCH(Data!C469,HWI!$F$5:$H$5,0)),0)</f>
        <v>56.233333333333334</v>
      </c>
      <c r="K469" s="25">
        <f t="shared" si="15"/>
        <v>250957.55766666666</v>
      </c>
    </row>
    <row r="470" spans="1:11" customFormat="1" x14ac:dyDescent="0.25">
      <c r="A470">
        <v>0</v>
      </c>
      <c r="B470" t="s">
        <v>58</v>
      </c>
      <c r="C470" t="s">
        <v>11</v>
      </c>
      <c r="D470" s="1" t="s">
        <v>86</v>
      </c>
      <c r="E470" t="s">
        <v>71</v>
      </c>
      <c r="F470" s="18">
        <f t="shared" si="14"/>
        <v>8</v>
      </c>
      <c r="G470">
        <v>1950</v>
      </c>
      <c r="H470" s="2">
        <v>164</v>
      </c>
      <c r="I470" s="2">
        <v>528.54</v>
      </c>
      <c r="J470" s="2">
        <f>IFERROR(INDEX(HWI!$F$5:$H$132,MATCH(Data!G470,HWI!$A$5:$A$132,0),MATCH(Data!C470,HWI!$F$5:$H$5,0)),0)</f>
        <v>54.41935483870968</v>
      </c>
      <c r="K470" s="25">
        <f t="shared" si="15"/>
        <v>28762.805806451612</v>
      </c>
    </row>
    <row r="471" spans="1:11" customFormat="1" x14ac:dyDescent="0.25">
      <c r="A471">
        <v>0</v>
      </c>
      <c r="B471" t="s">
        <v>58</v>
      </c>
      <c r="C471" t="s">
        <v>11</v>
      </c>
      <c r="D471" s="1" t="s">
        <v>86</v>
      </c>
      <c r="E471" t="s">
        <v>71</v>
      </c>
      <c r="F471" s="18">
        <f t="shared" si="14"/>
        <v>8</v>
      </c>
      <c r="G471">
        <v>1951</v>
      </c>
      <c r="H471" s="2">
        <v>1452</v>
      </c>
      <c r="I471" s="2">
        <v>5436.99</v>
      </c>
      <c r="J471" s="2">
        <f>IFERROR(INDEX(HWI!$F$5:$H$132,MATCH(Data!G471,HWI!$A$5:$A$132,0),MATCH(Data!C471,HWI!$F$5:$H$5,0)),0)</f>
        <v>51.121212121212125</v>
      </c>
      <c r="K471" s="25">
        <f t="shared" si="15"/>
        <v>277945.5190909091</v>
      </c>
    </row>
    <row r="472" spans="1:11" customFormat="1" x14ac:dyDescent="0.25">
      <c r="A472">
        <v>0</v>
      </c>
      <c r="B472" t="s">
        <v>58</v>
      </c>
      <c r="C472" t="s">
        <v>11</v>
      </c>
      <c r="D472" s="1" t="s">
        <v>86</v>
      </c>
      <c r="E472" t="s">
        <v>71</v>
      </c>
      <c r="F472" s="18">
        <f t="shared" si="14"/>
        <v>8</v>
      </c>
      <c r="G472">
        <v>1952</v>
      </c>
      <c r="H472" s="2">
        <v>35</v>
      </c>
      <c r="I472" s="2">
        <v>156.63999999999999</v>
      </c>
      <c r="J472" s="2">
        <f>IFERROR(INDEX(HWI!$F$5:$H$132,MATCH(Data!G472,HWI!$A$5:$A$132,0),MATCH(Data!C472,HWI!$F$5:$H$5,0)),0)</f>
        <v>48.2</v>
      </c>
      <c r="K472" s="25">
        <f t="shared" si="15"/>
        <v>7550.0479999999998</v>
      </c>
    </row>
    <row r="473" spans="1:11" customFormat="1" x14ac:dyDescent="0.25">
      <c r="A473">
        <v>0</v>
      </c>
      <c r="B473" t="s">
        <v>58</v>
      </c>
      <c r="C473" t="s">
        <v>11</v>
      </c>
      <c r="D473" s="1" t="s">
        <v>86</v>
      </c>
      <c r="E473" t="s">
        <v>71</v>
      </c>
      <c r="F473" s="18">
        <f t="shared" si="14"/>
        <v>8</v>
      </c>
      <c r="G473">
        <v>1953</v>
      </c>
      <c r="H473" s="2">
        <v>17965</v>
      </c>
      <c r="I473" s="2">
        <v>93521.95</v>
      </c>
      <c r="J473" s="2">
        <f>IFERROR(INDEX(HWI!$F$5:$H$132,MATCH(Data!G473,HWI!$A$5:$A$132,0),MATCH(Data!C473,HWI!$F$5:$H$5,0)),0)</f>
        <v>44.39473684210526</v>
      </c>
      <c r="K473" s="25">
        <f t="shared" si="15"/>
        <v>4151882.3592105261</v>
      </c>
    </row>
    <row r="474" spans="1:11" customFormat="1" x14ac:dyDescent="0.25">
      <c r="A474">
        <v>0</v>
      </c>
      <c r="B474" t="s">
        <v>58</v>
      </c>
      <c r="C474" t="s">
        <v>11</v>
      </c>
      <c r="D474" s="1" t="s">
        <v>86</v>
      </c>
      <c r="E474" t="s">
        <v>71</v>
      </c>
      <c r="F474" s="18">
        <f t="shared" si="14"/>
        <v>8</v>
      </c>
      <c r="G474">
        <v>1954</v>
      </c>
      <c r="H474" s="2">
        <v>17771</v>
      </c>
      <c r="I474" s="2">
        <v>102022.5</v>
      </c>
      <c r="J474" s="2">
        <f>IFERROR(INDEX(HWI!$F$5:$H$132,MATCH(Data!G474,HWI!$A$5:$A$132,0),MATCH(Data!C474,HWI!$F$5:$H$5,0)),0)</f>
        <v>43.256410256410255</v>
      </c>
      <c r="K474" s="25">
        <f t="shared" si="15"/>
        <v>4413127.115384615</v>
      </c>
    </row>
    <row r="475" spans="1:11" customFormat="1" x14ac:dyDescent="0.25">
      <c r="A475">
        <v>0</v>
      </c>
      <c r="B475" t="s">
        <v>58</v>
      </c>
      <c r="C475" t="s">
        <v>11</v>
      </c>
      <c r="D475" s="1" t="s">
        <v>86</v>
      </c>
      <c r="E475" t="s">
        <v>71</v>
      </c>
      <c r="F475" s="18">
        <f t="shared" si="14"/>
        <v>8</v>
      </c>
      <c r="G475">
        <v>1955</v>
      </c>
      <c r="H475" s="2">
        <v>13401</v>
      </c>
      <c r="I475" s="2">
        <v>61551.92</v>
      </c>
      <c r="J475" s="2">
        <f>IFERROR(INDEX(HWI!$F$5:$H$132,MATCH(Data!G475,HWI!$A$5:$A$132,0),MATCH(Data!C475,HWI!$F$5:$H$5,0)),0)</f>
        <v>41.146341463414636</v>
      </c>
      <c r="K475" s="25">
        <f t="shared" si="15"/>
        <v>2532636.3180487803</v>
      </c>
    </row>
    <row r="476" spans="1:11" customFormat="1" x14ac:dyDescent="0.25">
      <c r="A476">
        <v>0</v>
      </c>
      <c r="B476" t="s">
        <v>58</v>
      </c>
      <c r="C476" t="s">
        <v>11</v>
      </c>
      <c r="D476" s="1" t="s">
        <v>86</v>
      </c>
      <c r="E476" t="s">
        <v>71</v>
      </c>
      <c r="F476" s="18">
        <f t="shared" si="14"/>
        <v>8</v>
      </c>
      <c r="G476">
        <v>1956</v>
      </c>
      <c r="H476" s="2">
        <v>18300</v>
      </c>
      <c r="I476" s="2">
        <v>108084.96</v>
      </c>
      <c r="J476" s="2">
        <f>IFERROR(INDEX(HWI!$F$5:$H$132,MATCH(Data!G476,HWI!$A$5:$A$132,0),MATCH(Data!C476,HWI!$F$5:$H$5,0)),0)</f>
        <v>38.340909090909093</v>
      </c>
      <c r="K476" s="25">
        <f t="shared" si="15"/>
        <v>4144075.625454546</v>
      </c>
    </row>
    <row r="477" spans="1:11" customFormat="1" x14ac:dyDescent="0.25">
      <c r="A477">
        <v>0</v>
      </c>
      <c r="B477" t="s">
        <v>58</v>
      </c>
      <c r="C477" t="s">
        <v>11</v>
      </c>
      <c r="D477" s="1" t="s">
        <v>86</v>
      </c>
      <c r="E477" t="s">
        <v>71</v>
      </c>
      <c r="F477" s="18">
        <f t="shared" si="14"/>
        <v>8</v>
      </c>
      <c r="G477">
        <v>1957</v>
      </c>
      <c r="H477" s="2">
        <v>24125</v>
      </c>
      <c r="I477" s="2">
        <v>180609.31</v>
      </c>
      <c r="J477" s="2">
        <f>IFERROR(INDEX(HWI!$F$5:$H$132,MATCH(Data!G477,HWI!$A$5:$A$132,0),MATCH(Data!C477,HWI!$F$5:$H$5,0)),0)</f>
        <v>35.893617021276597</v>
      </c>
      <c r="K477" s="25">
        <f t="shared" si="15"/>
        <v>6482721.4036170216</v>
      </c>
    </row>
    <row r="478" spans="1:11" customFormat="1" x14ac:dyDescent="0.25">
      <c r="A478">
        <v>0</v>
      </c>
      <c r="B478" t="s">
        <v>58</v>
      </c>
      <c r="C478" t="s">
        <v>11</v>
      </c>
      <c r="D478" s="1" t="s">
        <v>86</v>
      </c>
      <c r="E478" t="s">
        <v>71</v>
      </c>
      <c r="F478" s="18">
        <f t="shared" si="14"/>
        <v>8</v>
      </c>
      <c r="G478">
        <v>1958</v>
      </c>
      <c r="H478" s="2">
        <v>29353</v>
      </c>
      <c r="I478" s="2">
        <v>296452.62</v>
      </c>
      <c r="J478" s="2">
        <f>IFERROR(INDEX(HWI!$F$5:$H$132,MATCH(Data!G478,HWI!$A$5:$A$132,0),MATCH(Data!C478,HWI!$F$5:$H$5,0)),0)</f>
        <v>34.428571428571431</v>
      </c>
      <c r="K478" s="25">
        <f t="shared" si="15"/>
        <v>10206440.202857144</v>
      </c>
    </row>
    <row r="479" spans="1:11" customFormat="1" x14ac:dyDescent="0.25">
      <c r="A479">
        <v>0</v>
      </c>
      <c r="B479" t="s">
        <v>58</v>
      </c>
      <c r="C479" t="s">
        <v>11</v>
      </c>
      <c r="D479" s="1" t="s">
        <v>86</v>
      </c>
      <c r="E479" t="s">
        <v>71</v>
      </c>
      <c r="F479" s="18">
        <f t="shared" si="14"/>
        <v>8</v>
      </c>
      <c r="G479">
        <v>1959</v>
      </c>
      <c r="H479" s="2">
        <v>14276</v>
      </c>
      <c r="I479" s="2">
        <v>118475.35</v>
      </c>
      <c r="J479" s="2">
        <f>IFERROR(INDEX(HWI!$F$5:$H$132,MATCH(Data!G479,HWI!$A$5:$A$132,0),MATCH(Data!C479,HWI!$F$5:$H$5,0)),0)</f>
        <v>32.442307692307693</v>
      </c>
      <c r="K479" s="25">
        <f t="shared" si="15"/>
        <v>3843613.7586538466</v>
      </c>
    </row>
    <row r="480" spans="1:11" customFormat="1" x14ac:dyDescent="0.25">
      <c r="A480">
        <v>0</v>
      </c>
      <c r="B480" t="s">
        <v>58</v>
      </c>
      <c r="C480" t="s">
        <v>11</v>
      </c>
      <c r="D480" s="1" t="s">
        <v>86</v>
      </c>
      <c r="E480" t="s">
        <v>71</v>
      </c>
      <c r="F480" s="18">
        <f t="shared" si="14"/>
        <v>8</v>
      </c>
      <c r="G480">
        <v>1960</v>
      </c>
      <c r="H480" s="2">
        <v>4675</v>
      </c>
      <c r="I480" s="2">
        <v>36912.17</v>
      </c>
      <c r="J480" s="2">
        <f>IFERROR(INDEX(HWI!$F$5:$H$132,MATCH(Data!G480,HWI!$A$5:$A$132,0),MATCH(Data!C480,HWI!$F$5:$H$5,0)),0)</f>
        <v>31.24074074074074</v>
      </c>
      <c r="K480" s="25">
        <f t="shared" si="15"/>
        <v>1153163.5331481481</v>
      </c>
    </row>
    <row r="481" spans="1:11" customFormat="1" x14ac:dyDescent="0.25">
      <c r="A481">
        <v>0</v>
      </c>
      <c r="B481" t="s">
        <v>58</v>
      </c>
      <c r="C481" t="s">
        <v>11</v>
      </c>
      <c r="D481" s="1" t="s">
        <v>86</v>
      </c>
      <c r="E481" t="s">
        <v>71</v>
      </c>
      <c r="F481" s="18">
        <f t="shared" si="14"/>
        <v>8</v>
      </c>
      <c r="G481">
        <v>1961</v>
      </c>
      <c r="H481" s="2">
        <v>6061</v>
      </c>
      <c r="I481" s="2">
        <v>50136.69</v>
      </c>
      <c r="J481" s="2">
        <f>IFERROR(INDEX(HWI!$F$5:$H$132,MATCH(Data!G481,HWI!$A$5:$A$132,0),MATCH(Data!C481,HWI!$F$5:$H$5,0)),0)</f>
        <v>30.125</v>
      </c>
      <c r="K481" s="25">
        <f t="shared" si="15"/>
        <v>1510367.7862500001</v>
      </c>
    </row>
    <row r="482" spans="1:11" customFormat="1" x14ac:dyDescent="0.25">
      <c r="A482">
        <v>0</v>
      </c>
      <c r="B482" t="s">
        <v>58</v>
      </c>
      <c r="C482" t="s">
        <v>11</v>
      </c>
      <c r="D482" s="1" t="s">
        <v>86</v>
      </c>
      <c r="E482" t="s">
        <v>71</v>
      </c>
      <c r="F482" s="18">
        <f t="shared" si="14"/>
        <v>8</v>
      </c>
      <c r="G482">
        <v>1962</v>
      </c>
      <c r="H482" s="2">
        <v>1540</v>
      </c>
      <c r="I482" s="2">
        <v>17653.259999999998</v>
      </c>
      <c r="J482" s="2">
        <f>IFERROR(INDEX(HWI!$F$5:$H$132,MATCH(Data!G482,HWI!$A$5:$A$132,0),MATCH(Data!C482,HWI!$F$5:$H$5,0)),0)</f>
        <v>29.086206896551722</v>
      </c>
      <c r="K482" s="25">
        <f t="shared" si="15"/>
        <v>513466.37275862059</v>
      </c>
    </row>
    <row r="483" spans="1:11" customFormat="1" x14ac:dyDescent="0.25">
      <c r="A483">
        <v>0</v>
      </c>
      <c r="B483" t="s">
        <v>58</v>
      </c>
      <c r="C483" t="s">
        <v>11</v>
      </c>
      <c r="D483" s="1" t="s">
        <v>86</v>
      </c>
      <c r="E483" t="s">
        <v>71</v>
      </c>
      <c r="F483" s="18">
        <f t="shared" si="14"/>
        <v>8</v>
      </c>
      <c r="G483">
        <v>1963</v>
      </c>
      <c r="H483" s="2">
        <v>5543</v>
      </c>
      <c r="I483" s="2">
        <v>43503.25</v>
      </c>
      <c r="J483" s="2">
        <f>IFERROR(INDEX(HWI!$F$5:$H$132,MATCH(Data!G483,HWI!$A$5:$A$132,0),MATCH(Data!C483,HWI!$F$5:$H$5,0)),0)</f>
        <v>28.116666666666667</v>
      </c>
      <c r="K483" s="25">
        <f t="shared" si="15"/>
        <v>1223166.3791666667</v>
      </c>
    </row>
    <row r="484" spans="1:11" customFormat="1" x14ac:dyDescent="0.25">
      <c r="A484">
        <v>0</v>
      </c>
      <c r="B484" t="s">
        <v>58</v>
      </c>
      <c r="C484" t="s">
        <v>11</v>
      </c>
      <c r="D484" s="1" t="s">
        <v>86</v>
      </c>
      <c r="E484" t="s">
        <v>71</v>
      </c>
      <c r="F484" s="18">
        <f t="shared" si="14"/>
        <v>8</v>
      </c>
      <c r="G484">
        <v>1964</v>
      </c>
      <c r="H484" s="2">
        <v>13058</v>
      </c>
      <c r="I484" s="2">
        <v>82314.06</v>
      </c>
      <c r="J484" s="2">
        <f>IFERROR(INDEX(HWI!$F$5:$H$132,MATCH(Data!G484,HWI!$A$5:$A$132,0),MATCH(Data!C484,HWI!$F$5:$H$5,0)),0)</f>
        <v>27.655737704918032</v>
      </c>
      <c r="K484" s="25">
        <f t="shared" si="15"/>
        <v>2276456.0527868853</v>
      </c>
    </row>
    <row r="485" spans="1:11" customFormat="1" x14ac:dyDescent="0.25">
      <c r="A485">
        <v>0</v>
      </c>
      <c r="B485" t="s">
        <v>58</v>
      </c>
      <c r="C485" t="s">
        <v>11</v>
      </c>
      <c r="D485" s="1" t="s">
        <v>86</v>
      </c>
      <c r="E485" t="s">
        <v>71</v>
      </c>
      <c r="F485" s="18">
        <f t="shared" si="14"/>
        <v>8</v>
      </c>
      <c r="G485">
        <v>1965</v>
      </c>
      <c r="H485" s="2">
        <v>2565</v>
      </c>
      <c r="I485" s="2">
        <v>22697.69</v>
      </c>
      <c r="J485" s="2">
        <f>IFERROR(INDEX(HWI!$F$5:$H$132,MATCH(Data!G485,HWI!$A$5:$A$132,0),MATCH(Data!C485,HWI!$F$5:$H$5,0)),0)</f>
        <v>26.777777777777779</v>
      </c>
      <c r="K485" s="25">
        <f t="shared" si="15"/>
        <v>607793.69888888882</v>
      </c>
    </row>
    <row r="486" spans="1:11" customFormat="1" x14ac:dyDescent="0.25">
      <c r="A486">
        <v>0</v>
      </c>
      <c r="B486" t="s">
        <v>58</v>
      </c>
      <c r="C486" t="s">
        <v>11</v>
      </c>
      <c r="D486" s="1" t="s">
        <v>86</v>
      </c>
      <c r="E486" t="s">
        <v>71</v>
      </c>
      <c r="F486" s="18">
        <f t="shared" si="14"/>
        <v>8</v>
      </c>
      <c r="G486">
        <v>1966</v>
      </c>
      <c r="H486" s="2">
        <v>7473</v>
      </c>
      <c r="I486" s="2">
        <v>46306.64</v>
      </c>
      <c r="J486" s="2">
        <f>IFERROR(INDEX(HWI!$F$5:$H$132,MATCH(Data!G486,HWI!$A$5:$A$132,0),MATCH(Data!C486,HWI!$F$5:$H$5,0)),0)</f>
        <v>25.953846153846154</v>
      </c>
      <c r="K486" s="25">
        <f t="shared" si="15"/>
        <v>1201835.4104615385</v>
      </c>
    </row>
    <row r="487" spans="1:11" customFormat="1" x14ac:dyDescent="0.25">
      <c r="A487">
        <v>0</v>
      </c>
      <c r="B487" t="s">
        <v>58</v>
      </c>
      <c r="C487" t="s">
        <v>11</v>
      </c>
      <c r="D487" s="1" t="s">
        <v>86</v>
      </c>
      <c r="E487" t="s">
        <v>71</v>
      </c>
      <c r="F487" s="18">
        <f t="shared" si="14"/>
        <v>8</v>
      </c>
      <c r="G487">
        <v>1967</v>
      </c>
      <c r="H487" s="2">
        <v>1802</v>
      </c>
      <c r="I487" s="2">
        <v>9316.01</v>
      </c>
      <c r="J487" s="2">
        <f>IFERROR(INDEX(HWI!$F$5:$H$132,MATCH(Data!G487,HWI!$A$5:$A$132,0),MATCH(Data!C487,HWI!$F$5:$H$5,0)),0)</f>
        <v>24.808823529411764</v>
      </c>
      <c r="K487" s="25">
        <f t="shared" si="15"/>
        <v>231119.2480882353</v>
      </c>
    </row>
    <row r="488" spans="1:11" customFormat="1" x14ac:dyDescent="0.25">
      <c r="A488">
        <v>0</v>
      </c>
      <c r="B488" t="s">
        <v>58</v>
      </c>
      <c r="C488" t="s">
        <v>11</v>
      </c>
      <c r="D488" s="1" t="s">
        <v>86</v>
      </c>
      <c r="E488" t="s">
        <v>71</v>
      </c>
      <c r="F488" s="18">
        <f t="shared" si="14"/>
        <v>8</v>
      </c>
      <c r="G488">
        <v>1968</v>
      </c>
      <c r="H488" s="2">
        <v>29493</v>
      </c>
      <c r="I488" s="2">
        <v>228509.31</v>
      </c>
      <c r="J488" s="2">
        <f>IFERROR(INDEX(HWI!$F$5:$H$132,MATCH(Data!G488,HWI!$A$5:$A$132,0),MATCH(Data!C488,HWI!$F$5:$H$5,0)),0)</f>
        <v>24.1</v>
      </c>
      <c r="K488" s="25">
        <f t="shared" si="15"/>
        <v>5507074.3710000003</v>
      </c>
    </row>
    <row r="489" spans="1:11" customFormat="1" x14ac:dyDescent="0.25">
      <c r="A489">
        <v>0</v>
      </c>
      <c r="B489" t="s">
        <v>58</v>
      </c>
      <c r="C489" t="s">
        <v>11</v>
      </c>
      <c r="D489" s="1" t="s">
        <v>86</v>
      </c>
      <c r="E489" t="s">
        <v>71</v>
      </c>
      <c r="F489" s="18">
        <f t="shared" si="14"/>
        <v>8</v>
      </c>
      <c r="G489">
        <v>1969</v>
      </c>
      <c r="H489" s="2">
        <v>3724</v>
      </c>
      <c r="I489" s="2">
        <v>32095.95</v>
      </c>
      <c r="J489" s="2">
        <f>IFERROR(INDEX(HWI!$F$5:$H$132,MATCH(Data!G489,HWI!$A$5:$A$132,0),MATCH(Data!C489,HWI!$F$5:$H$5,0)),0)</f>
        <v>22.19736842105263</v>
      </c>
      <c r="K489" s="25">
        <f t="shared" si="15"/>
        <v>712445.62697368418</v>
      </c>
    </row>
    <row r="490" spans="1:11" customFormat="1" x14ac:dyDescent="0.25">
      <c r="A490">
        <v>0</v>
      </c>
      <c r="B490" t="s">
        <v>58</v>
      </c>
      <c r="C490" t="s">
        <v>11</v>
      </c>
      <c r="D490" s="1" t="s">
        <v>86</v>
      </c>
      <c r="E490" t="s">
        <v>71</v>
      </c>
      <c r="F490" s="18">
        <f t="shared" si="14"/>
        <v>8</v>
      </c>
      <c r="G490">
        <v>1970</v>
      </c>
      <c r="H490" s="2">
        <v>6264</v>
      </c>
      <c r="I490" s="2">
        <v>65137.06</v>
      </c>
      <c r="J490" s="2">
        <f>IFERROR(INDEX(HWI!$F$5:$H$132,MATCH(Data!G490,HWI!$A$5:$A$132,0),MATCH(Data!C490,HWI!$F$5:$H$5,0)),0)</f>
        <v>20.827160493827162</v>
      </c>
      <c r="K490" s="25">
        <f t="shared" si="15"/>
        <v>1356620.0027160493</v>
      </c>
    </row>
    <row r="491" spans="1:11" customFormat="1" x14ac:dyDescent="0.25">
      <c r="A491">
        <v>0</v>
      </c>
      <c r="B491" t="s">
        <v>58</v>
      </c>
      <c r="C491" t="s">
        <v>11</v>
      </c>
      <c r="D491" s="1" t="s">
        <v>86</v>
      </c>
      <c r="E491" t="s">
        <v>71</v>
      </c>
      <c r="F491" s="18">
        <f t="shared" si="14"/>
        <v>8</v>
      </c>
      <c r="G491">
        <v>1971</v>
      </c>
      <c r="H491" s="2">
        <v>26786</v>
      </c>
      <c r="I491" s="2">
        <v>416344.25</v>
      </c>
      <c r="J491" s="2">
        <f>IFERROR(INDEX(HWI!$F$5:$H$132,MATCH(Data!G491,HWI!$A$5:$A$132,0),MATCH(Data!C491,HWI!$F$5:$H$5,0)),0)</f>
        <v>19.170454545454547</v>
      </c>
      <c r="K491" s="25">
        <f t="shared" si="15"/>
        <v>7981508.5198863642</v>
      </c>
    </row>
    <row r="492" spans="1:11" customFormat="1" x14ac:dyDescent="0.25">
      <c r="A492">
        <v>0</v>
      </c>
      <c r="B492" t="s">
        <v>58</v>
      </c>
      <c r="C492" t="s">
        <v>11</v>
      </c>
      <c r="D492" s="1" t="s">
        <v>86</v>
      </c>
      <c r="E492" t="s">
        <v>71</v>
      </c>
      <c r="F492" s="18">
        <f t="shared" si="14"/>
        <v>8</v>
      </c>
      <c r="G492">
        <v>1972</v>
      </c>
      <c r="H492" s="2">
        <v>19971</v>
      </c>
      <c r="I492" s="2">
        <v>255202.04</v>
      </c>
      <c r="J492" s="2">
        <f>IFERROR(INDEX(HWI!$F$5:$H$132,MATCH(Data!G492,HWI!$A$5:$A$132,0),MATCH(Data!C492,HWI!$F$5:$H$5,0)),0)</f>
        <v>17.572916666666668</v>
      </c>
      <c r="K492" s="25">
        <f t="shared" si="15"/>
        <v>4484644.1820833338</v>
      </c>
    </row>
    <row r="493" spans="1:11" customFormat="1" x14ac:dyDescent="0.25">
      <c r="A493">
        <v>0</v>
      </c>
      <c r="B493" t="s">
        <v>58</v>
      </c>
      <c r="C493" t="s">
        <v>11</v>
      </c>
      <c r="D493" s="1" t="s">
        <v>86</v>
      </c>
      <c r="E493" t="s">
        <v>71</v>
      </c>
      <c r="F493" s="18">
        <f t="shared" si="14"/>
        <v>8</v>
      </c>
      <c r="G493">
        <v>1973</v>
      </c>
      <c r="H493" s="2">
        <v>9319</v>
      </c>
      <c r="I493" s="2">
        <v>120464.93</v>
      </c>
      <c r="J493" s="2">
        <f>IFERROR(INDEX(HWI!$F$5:$H$132,MATCH(Data!G493,HWI!$A$5:$A$132,0),MATCH(Data!C493,HWI!$F$5:$H$5,0)),0)</f>
        <v>16.87</v>
      </c>
      <c r="K493" s="25">
        <f t="shared" si="15"/>
        <v>2032243.3691</v>
      </c>
    </row>
    <row r="494" spans="1:11" customFormat="1" x14ac:dyDescent="0.25">
      <c r="A494">
        <v>0</v>
      </c>
      <c r="B494" t="s">
        <v>58</v>
      </c>
      <c r="C494" t="s">
        <v>11</v>
      </c>
      <c r="D494" s="1" t="s">
        <v>86</v>
      </c>
      <c r="E494" t="s">
        <v>71</v>
      </c>
      <c r="F494" s="18">
        <f t="shared" si="14"/>
        <v>8</v>
      </c>
      <c r="G494">
        <v>1974</v>
      </c>
      <c r="H494" s="2">
        <v>477</v>
      </c>
      <c r="I494" s="2">
        <v>12938.16</v>
      </c>
      <c r="J494" s="2">
        <f>IFERROR(INDEX(HWI!$F$5:$H$132,MATCH(Data!G494,HWI!$A$5:$A$132,0),MATCH(Data!C494,HWI!$F$5:$H$5,0)),0)</f>
        <v>14.543103448275861</v>
      </c>
      <c r="K494" s="25">
        <f t="shared" si="15"/>
        <v>188160.99931034481</v>
      </c>
    </row>
    <row r="495" spans="1:11" customFormat="1" x14ac:dyDescent="0.25">
      <c r="A495">
        <v>0</v>
      </c>
      <c r="B495" t="s">
        <v>58</v>
      </c>
      <c r="C495" t="s">
        <v>11</v>
      </c>
      <c r="D495" s="1" t="s">
        <v>86</v>
      </c>
      <c r="E495" t="s">
        <v>71</v>
      </c>
      <c r="F495" s="18">
        <f t="shared" si="14"/>
        <v>8</v>
      </c>
      <c r="G495">
        <v>1975</v>
      </c>
      <c r="H495" s="2">
        <v>1385</v>
      </c>
      <c r="I495" s="2">
        <v>37309.79</v>
      </c>
      <c r="J495" s="2">
        <f>IFERROR(INDEX(HWI!$F$5:$H$132,MATCH(Data!G495,HWI!$A$5:$A$132,0),MATCH(Data!C495,HWI!$F$5:$H$5,0)),0)</f>
        <v>12.976923076923077</v>
      </c>
      <c r="K495" s="25">
        <f t="shared" si="15"/>
        <v>484166.27484615386</v>
      </c>
    </row>
    <row r="496" spans="1:11" customFormat="1" x14ac:dyDescent="0.25">
      <c r="A496">
        <v>0</v>
      </c>
      <c r="B496" t="s">
        <v>58</v>
      </c>
      <c r="C496" t="s">
        <v>11</v>
      </c>
      <c r="D496" s="1" t="s">
        <v>86</v>
      </c>
      <c r="E496" t="s">
        <v>71</v>
      </c>
      <c r="F496" s="18">
        <f t="shared" si="14"/>
        <v>8</v>
      </c>
      <c r="G496">
        <v>1976</v>
      </c>
      <c r="H496" s="2">
        <v>3189</v>
      </c>
      <c r="I496" s="2">
        <v>74779.5</v>
      </c>
      <c r="J496" s="2">
        <f>IFERROR(INDEX(HWI!$F$5:$H$132,MATCH(Data!G496,HWI!$A$5:$A$132,0),MATCH(Data!C496,HWI!$F$5:$H$5,0)),0)</f>
        <v>12.136690647482014</v>
      </c>
      <c r="K496" s="25">
        <f t="shared" si="15"/>
        <v>907575.6582733813</v>
      </c>
    </row>
    <row r="497" spans="1:11" customFormat="1" x14ac:dyDescent="0.25">
      <c r="A497">
        <v>0</v>
      </c>
      <c r="B497" t="s">
        <v>58</v>
      </c>
      <c r="C497" t="s">
        <v>11</v>
      </c>
      <c r="D497" s="1" t="s">
        <v>86</v>
      </c>
      <c r="E497" t="s">
        <v>71</v>
      </c>
      <c r="F497" s="18">
        <f t="shared" si="14"/>
        <v>8</v>
      </c>
      <c r="G497">
        <v>1977</v>
      </c>
      <c r="H497" s="2">
        <v>8756</v>
      </c>
      <c r="I497" s="2">
        <v>203195.18</v>
      </c>
      <c r="J497" s="2">
        <f>IFERROR(INDEX(HWI!$F$5:$H$132,MATCH(Data!G497,HWI!$A$5:$A$132,0),MATCH(Data!C497,HWI!$F$5:$H$5,0)),0)</f>
        <v>11.246666666666666</v>
      </c>
      <c r="K497" s="25">
        <f t="shared" si="15"/>
        <v>2285268.4577333331</v>
      </c>
    </row>
    <row r="498" spans="1:11" customFormat="1" x14ac:dyDescent="0.25">
      <c r="A498">
        <v>0</v>
      </c>
      <c r="B498" t="s">
        <v>58</v>
      </c>
      <c r="C498" t="s">
        <v>11</v>
      </c>
      <c r="D498" s="1" t="s">
        <v>86</v>
      </c>
      <c r="E498" t="s">
        <v>71</v>
      </c>
      <c r="F498" s="18">
        <f t="shared" si="14"/>
        <v>8</v>
      </c>
      <c r="G498">
        <v>1978</v>
      </c>
      <c r="H498" s="2">
        <v>1679</v>
      </c>
      <c r="I498" s="2">
        <v>50946.16</v>
      </c>
      <c r="J498" s="2">
        <f>IFERROR(INDEX(HWI!$F$5:$H$132,MATCH(Data!G498,HWI!$A$5:$A$132,0),MATCH(Data!C498,HWI!$F$5:$H$5,0)),0)</f>
        <v>10.224242424242425</v>
      </c>
      <c r="K498" s="25">
        <f t="shared" si="15"/>
        <v>520885.89042424248</v>
      </c>
    </row>
    <row r="499" spans="1:11" customFormat="1" x14ac:dyDescent="0.25">
      <c r="A499">
        <v>0</v>
      </c>
      <c r="B499" t="s">
        <v>58</v>
      </c>
      <c r="C499" t="s">
        <v>11</v>
      </c>
      <c r="D499" s="1" t="s">
        <v>86</v>
      </c>
      <c r="E499" t="s">
        <v>71</v>
      </c>
      <c r="F499" s="18">
        <f t="shared" si="14"/>
        <v>8</v>
      </c>
      <c r="G499">
        <v>1979</v>
      </c>
      <c r="H499" s="2">
        <v>1264</v>
      </c>
      <c r="I499" s="2">
        <v>37671.839999999997</v>
      </c>
      <c r="J499" s="2">
        <f>IFERROR(INDEX(HWI!$F$5:$H$132,MATCH(Data!G499,HWI!$A$5:$A$132,0),MATCH(Data!C499,HWI!$F$5:$H$5,0)),0)</f>
        <v>9.4245810055865924</v>
      </c>
      <c r="K499" s="25">
        <f t="shared" si="15"/>
        <v>355041.30770949717</v>
      </c>
    </row>
    <row r="500" spans="1:11" customFormat="1" x14ac:dyDescent="0.25">
      <c r="A500">
        <v>0</v>
      </c>
      <c r="B500" t="s">
        <v>58</v>
      </c>
      <c r="C500" t="s">
        <v>11</v>
      </c>
      <c r="D500" s="1" t="s">
        <v>86</v>
      </c>
      <c r="E500" t="s">
        <v>71</v>
      </c>
      <c r="F500" s="18">
        <f t="shared" si="14"/>
        <v>8</v>
      </c>
      <c r="G500">
        <v>1980</v>
      </c>
      <c r="H500" s="2">
        <v>3259</v>
      </c>
      <c r="I500" s="2">
        <v>139967.71</v>
      </c>
      <c r="J500" s="2">
        <f>IFERROR(INDEX(HWI!$F$5:$H$132,MATCH(Data!G500,HWI!$A$5:$A$132,0),MATCH(Data!C500,HWI!$F$5:$H$5,0)),0)</f>
        <v>8.7409326424870475</v>
      </c>
      <c r="K500" s="25">
        <f t="shared" si="15"/>
        <v>1223448.3252331608</v>
      </c>
    </row>
    <row r="501" spans="1:11" customFormat="1" x14ac:dyDescent="0.25">
      <c r="A501">
        <v>0</v>
      </c>
      <c r="B501" t="s">
        <v>58</v>
      </c>
      <c r="C501" t="s">
        <v>11</v>
      </c>
      <c r="D501" s="1" t="s">
        <v>86</v>
      </c>
      <c r="E501" t="s">
        <v>71</v>
      </c>
      <c r="F501" s="18">
        <f t="shared" si="14"/>
        <v>8</v>
      </c>
      <c r="G501">
        <v>1981</v>
      </c>
      <c r="H501" s="2">
        <v>12552</v>
      </c>
      <c r="I501" s="2">
        <v>310687.81</v>
      </c>
      <c r="J501" s="2">
        <f>IFERROR(INDEX(HWI!$F$5:$H$132,MATCH(Data!G501,HWI!$A$5:$A$132,0),MATCH(Data!C501,HWI!$F$5:$H$5,0)),0)</f>
        <v>7.8465116279069766</v>
      </c>
      <c r="K501" s="25">
        <f t="shared" si="15"/>
        <v>2437815.5138139534</v>
      </c>
    </row>
    <row r="502" spans="1:11" customFormat="1" x14ac:dyDescent="0.25">
      <c r="A502">
        <v>0</v>
      </c>
      <c r="B502" t="s">
        <v>58</v>
      </c>
      <c r="C502" t="s">
        <v>11</v>
      </c>
      <c r="D502" s="1" t="s">
        <v>86</v>
      </c>
      <c r="E502" t="s">
        <v>71</v>
      </c>
      <c r="F502" s="18">
        <f t="shared" si="14"/>
        <v>8</v>
      </c>
      <c r="G502">
        <v>1982</v>
      </c>
      <c r="H502" s="2">
        <v>4212</v>
      </c>
      <c r="I502" s="2">
        <v>156942.74</v>
      </c>
      <c r="J502" s="2">
        <f>IFERROR(INDEX(HWI!$F$5:$H$132,MATCH(Data!G502,HWI!$A$5:$A$132,0),MATCH(Data!C502,HWI!$F$5:$H$5,0)),0)</f>
        <v>7.3991228070175437</v>
      </c>
      <c r="K502" s="25">
        <f t="shared" si="15"/>
        <v>1161238.6069298245</v>
      </c>
    </row>
    <row r="503" spans="1:11" customFormat="1" x14ac:dyDescent="0.25">
      <c r="A503">
        <v>0</v>
      </c>
      <c r="B503" t="s">
        <v>58</v>
      </c>
      <c r="C503" t="s">
        <v>11</v>
      </c>
      <c r="D503" s="1" t="s">
        <v>86</v>
      </c>
      <c r="E503" t="s">
        <v>71</v>
      </c>
      <c r="F503" s="18">
        <f t="shared" si="14"/>
        <v>8</v>
      </c>
      <c r="G503">
        <v>1983</v>
      </c>
      <c r="H503" s="2">
        <v>958</v>
      </c>
      <c r="I503" s="2">
        <v>29216.63</v>
      </c>
      <c r="J503" s="2">
        <f>IFERROR(INDEX(HWI!$F$5:$H$132,MATCH(Data!G503,HWI!$A$5:$A$132,0),MATCH(Data!C503,HWI!$F$5:$H$5,0)),0)</f>
        <v>7.2094017094017095</v>
      </c>
      <c r="K503" s="25">
        <f t="shared" si="15"/>
        <v>210634.42226495728</v>
      </c>
    </row>
    <row r="504" spans="1:11" customFormat="1" x14ac:dyDescent="0.25">
      <c r="A504">
        <v>0</v>
      </c>
      <c r="B504" t="s">
        <v>58</v>
      </c>
      <c r="C504" t="s">
        <v>11</v>
      </c>
      <c r="D504" s="1" t="s">
        <v>86</v>
      </c>
      <c r="E504" t="s">
        <v>71</v>
      </c>
      <c r="F504" s="18">
        <f t="shared" si="14"/>
        <v>8</v>
      </c>
      <c r="G504">
        <v>1984</v>
      </c>
      <c r="H504" s="2">
        <v>37967</v>
      </c>
      <c r="I504" s="2">
        <v>939509.08</v>
      </c>
      <c r="J504" s="2">
        <f>IFERROR(INDEX(HWI!$F$5:$H$132,MATCH(Data!G504,HWI!$A$5:$A$132,0),MATCH(Data!C504,HWI!$F$5:$H$5,0)),0)</f>
        <v>7.0291666666666668</v>
      </c>
      <c r="K504" s="25">
        <f t="shared" si="15"/>
        <v>6603965.9081666665</v>
      </c>
    </row>
    <row r="505" spans="1:11" customFormat="1" x14ac:dyDescent="0.25">
      <c r="A505">
        <v>0</v>
      </c>
      <c r="B505" t="s">
        <v>58</v>
      </c>
      <c r="C505" t="s">
        <v>11</v>
      </c>
      <c r="D505" s="1" t="s">
        <v>86</v>
      </c>
      <c r="E505" t="s">
        <v>71</v>
      </c>
      <c r="F505" s="18">
        <f t="shared" si="14"/>
        <v>8</v>
      </c>
      <c r="G505">
        <v>1985</v>
      </c>
      <c r="H505" s="2">
        <v>2839</v>
      </c>
      <c r="I505" s="2">
        <v>116243.59</v>
      </c>
      <c r="J505" s="2">
        <f>IFERROR(INDEX(HWI!$F$5:$H$132,MATCH(Data!G505,HWI!$A$5:$A$132,0),MATCH(Data!C505,HWI!$F$5:$H$5,0)),0)</f>
        <v>7.148305084745763</v>
      </c>
      <c r="K505" s="25">
        <f t="shared" si="15"/>
        <v>830944.64546610171</v>
      </c>
    </row>
    <row r="506" spans="1:11" customFormat="1" x14ac:dyDescent="0.25">
      <c r="A506">
        <v>0</v>
      </c>
      <c r="B506" t="s">
        <v>58</v>
      </c>
      <c r="C506" t="s">
        <v>11</v>
      </c>
      <c r="D506" s="1" t="s">
        <v>86</v>
      </c>
      <c r="E506" t="s">
        <v>71</v>
      </c>
      <c r="F506" s="18">
        <f t="shared" si="14"/>
        <v>8</v>
      </c>
      <c r="G506">
        <v>1986</v>
      </c>
      <c r="H506" s="2">
        <v>6182</v>
      </c>
      <c r="I506" s="2">
        <v>157379.56</v>
      </c>
      <c r="J506" s="2">
        <f>IFERROR(INDEX(HWI!$F$5:$H$132,MATCH(Data!G506,HWI!$A$5:$A$132,0),MATCH(Data!C506,HWI!$F$5:$H$5,0)),0)</f>
        <v>7.53125</v>
      </c>
      <c r="K506" s="25">
        <f t="shared" si="15"/>
        <v>1185264.81125</v>
      </c>
    </row>
    <row r="507" spans="1:11" customFormat="1" x14ac:dyDescent="0.25">
      <c r="A507">
        <v>0</v>
      </c>
      <c r="B507" t="s">
        <v>58</v>
      </c>
      <c r="C507" t="s">
        <v>11</v>
      </c>
      <c r="D507" s="1" t="s">
        <v>86</v>
      </c>
      <c r="E507" t="s">
        <v>71</v>
      </c>
      <c r="F507" s="18">
        <f t="shared" si="14"/>
        <v>8</v>
      </c>
      <c r="G507">
        <v>1987</v>
      </c>
      <c r="H507" s="2">
        <v>5176</v>
      </c>
      <c r="I507" s="2">
        <v>148388.17000000001</v>
      </c>
      <c r="J507" s="2">
        <f>IFERROR(INDEX(HWI!$F$5:$H$132,MATCH(Data!G507,HWI!$A$5:$A$132,0),MATCH(Data!C507,HWI!$F$5:$H$5,0)),0)</f>
        <v>7.3668122270742362</v>
      </c>
      <c r="K507" s="25">
        <f t="shared" si="15"/>
        <v>1093147.7851091705</v>
      </c>
    </row>
    <row r="508" spans="1:11" customFormat="1" x14ac:dyDescent="0.25">
      <c r="A508">
        <v>0</v>
      </c>
      <c r="B508" t="s">
        <v>58</v>
      </c>
      <c r="C508" t="s">
        <v>11</v>
      </c>
      <c r="D508" s="1" t="s">
        <v>86</v>
      </c>
      <c r="E508" t="s">
        <v>71</v>
      </c>
      <c r="F508" s="18">
        <f t="shared" si="14"/>
        <v>8</v>
      </c>
      <c r="G508">
        <v>1988</v>
      </c>
      <c r="H508" s="2">
        <v>14579</v>
      </c>
      <c r="I508" s="2">
        <v>337936.47</v>
      </c>
      <c r="J508" s="2">
        <f>IFERROR(INDEX(HWI!$F$5:$H$132,MATCH(Data!G508,HWI!$A$5:$A$132,0),MATCH(Data!C508,HWI!$F$5:$H$5,0)),0)</f>
        <v>6.8368794326241131</v>
      </c>
      <c r="K508" s="25">
        <f t="shared" si="15"/>
        <v>2310430.9012765954</v>
      </c>
    </row>
    <row r="509" spans="1:11" customFormat="1" x14ac:dyDescent="0.25">
      <c r="A509">
        <v>0</v>
      </c>
      <c r="B509" t="s">
        <v>58</v>
      </c>
      <c r="C509" t="s">
        <v>11</v>
      </c>
      <c r="D509" s="1" t="s">
        <v>86</v>
      </c>
      <c r="E509" t="s">
        <v>71</v>
      </c>
      <c r="F509" s="18">
        <f t="shared" si="14"/>
        <v>8</v>
      </c>
      <c r="G509">
        <v>1989</v>
      </c>
      <c r="H509" s="2">
        <v>771</v>
      </c>
      <c r="I509" s="2">
        <v>35831.64</v>
      </c>
      <c r="J509" s="2">
        <f>IFERROR(INDEX(HWI!$F$5:$H$132,MATCH(Data!G509,HWI!$A$5:$A$132,0),MATCH(Data!C509,HWI!$F$5:$H$5,0)),0)</f>
        <v>6.5135135135135132</v>
      </c>
      <c r="K509" s="25">
        <f t="shared" si="15"/>
        <v>233389.87135135132</v>
      </c>
    </row>
    <row r="510" spans="1:11" customFormat="1" x14ac:dyDescent="0.25">
      <c r="A510">
        <v>0</v>
      </c>
      <c r="B510" t="s">
        <v>58</v>
      </c>
      <c r="C510" t="s">
        <v>11</v>
      </c>
      <c r="D510" s="1" t="s">
        <v>86</v>
      </c>
      <c r="E510" t="s">
        <v>71</v>
      </c>
      <c r="F510" s="18">
        <f t="shared" si="14"/>
        <v>8</v>
      </c>
      <c r="G510">
        <v>1990</v>
      </c>
      <c r="H510" s="2">
        <v>2991</v>
      </c>
      <c r="I510" s="2">
        <v>80747.399999999994</v>
      </c>
      <c r="J510" s="2">
        <f>IFERROR(INDEX(HWI!$F$5:$H$132,MATCH(Data!G510,HWI!$A$5:$A$132,0),MATCH(Data!C510,HWI!$F$5:$H$5,0)),0)</f>
        <v>6.4083570750237415</v>
      </c>
      <c r="K510" s="25">
        <f t="shared" si="15"/>
        <v>517458.17207977205</v>
      </c>
    </row>
    <row r="511" spans="1:11" customFormat="1" x14ac:dyDescent="0.25">
      <c r="A511">
        <v>0</v>
      </c>
      <c r="B511" t="s">
        <v>58</v>
      </c>
      <c r="C511" t="s">
        <v>11</v>
      </c>
      <c r="D511" s="1" t="s">
        <v>86</v>
      </c>
      <c r="E511" t="s">
        <v>71</v>
      </c>
      <c r="F511" s="18">
        <f t="shared" si="14"/>
        <v>8</v>
      </c>
      <c r="G511">
        <v>1991</v>
      </c>
      <c r="H511" s="2">
        <v>3008</v>
      </c>
      <c r="I511" s="2">
        <v>85999.74</v>
      </c>
      <c r="J511" s="2">
        <f>IFERROR(INDEX(HWI!$F$5:$H$132,MATCH(Data!G511,HWI!$A$5:$A$132,0),MATCH(Data!C511,HWI!$F$5:$H$5,0)),0)</f>
        <v>6.2889095992544268</v>
      </c>
      <c r="K511" s="25">
        <f t="shared" si="15"/>
        <v>540844.59041938488</v>
      </c>
    </row>
    <row r="512" spans="1:11" customFormat="1" x14ac:dyDescent="0.25">
      <c r="A512">
        <v>0</v>
      </c>
      <c r="B512" t="s">
        <v>58</v>
      </c>
      <c r="C512" t="s">
        <v>11</v>
      </c>
      <c r="D512" s="1" t="s">
        <v>86</v>
      </c>
      <c r="E512" t="s">
        <v>71</v>
      </c>
      <c r="F512" s="18">
        <f t="shared" si="14"/>
        <v>8</v>
      </c>
      <c r="G512">
        <v>1992</v>
      </c>
      <c r="H512" s="2">
        <v>12166</v>
      </c>
      <c r="I512" s="2">
        <v>323298.71000000002</v>
      </c>
      <c r="J512" s="2">
        <f>IFERROR(INDEX(HWI!$F$5:$H$132,MATCH(Data!G512,HWI!$A$5:$A$132,0),MATCH(Data!C512,HWI!$F$5:$H$5,0)),0)</f>
        <v>6.2079116835326591</v>
      </c>
      <c r="K512" s="25">
        <f t="shared" si="15"/>
        <v>2007009.8390800371</v>
      </c>
    </row>
    <row r="513" spans="1:11" customFormat="1" x14ac:dyDescent="0.25">
      <c r="A513">
        <v>0</v>
      </c>
      <c r="B513" t="s">
        <v>58</v>
      </c>
      <c r="C513" t="s">
        <v>11</v>
      </c>
      <c r="D513" s="1" t="s">
        <v>86</v>
      </c>
      <c r="E513" t="s">
        <v>71</v>
      </c>
      <c r="F513" s="18">
        <f t="shared" si="14"/>
        <v>8</v>
      </c>
      <c r="G513">
        <v>1993</v>
      </c>
      <c r="H513" s="2">
        <v>1226</v>
      </c>
      <c r="I513" s="2">
        <v>66057.09</v>
      </c>
      <c r="J513" s="2">
        <f>IFERROR(INDEX(HWI!$F$5:$H$132,MATCH(Data!G513,HWI!$A$5:$A$132,0),MATCH(Data!C513,HWI!$F$5:$H$5,0)),0)</f>
        <v>6.0574506283662481</v>
      </c>
      <c r="K513" s="25">
        <f t="shared" si="15"/>
        <v>400137.56132854579</v>
      </c>
    </row>
    <row r="514" spans="1:11" customFormat="1" x14ac:dyDescent="0.25">
      <c r="A514">
        <v>0</v>
      </c>
      <c r="B514" t="s">
        <v>58</v>
      </c>
      <c r="C514" t="s">
        <v>11</v>
      </c>
      <c r="D514" s="1" t="s">
        <v>86</v>
      </c>
      <c r="E514" t="s">
        <v>71</v>
      </c>
      <c r="F514" s="18">
        <f t="shared" si="14"/>
        <v>8</v>
      </c>
      <c r="G514">
        <v>1994</v>
      </c>
      <c r="H514" s="2">
        <v>1943</v>
      </c>
      <c r="I514" s="2">
        <v>273546.26</v>
      </c>
      <c r="J514" s="2">
        <f>IFERROR(INDEX(HWI!$F$5:$H$132,MATCH(Data!G514,HWI!$A$5:$A$132,0),MATCH(Data!C514,HWI!$F$5:$H$5,0)),0)</f>
        <v>5.6327212020033386</v>
      </c>
      <c r="K514" s="25">
        <f t="shared" si="15"/>
        <v>1540809.8184307178</v>
      </c>
    </row>
    <row r="515" spans="1:11" customFormat="1" x14ac:dyDescent="0.25">
      <c r="A515">
        <v>0</v>
      </c>
      <c r="B515" t="s">
        <v>58</v>
      </c>
      <c r="C515" t="s">
        <v>11</v>
      </c>
      <c r="D515" s="1" t="s">
        <v>86</v>
      </c>
      <c r="E515" t="s">
        <v>71</v>
      </c>
      <c r="F515" s="18">
        <f t="shared" ref="F515:F578" si="16">_xlfn.XLOOKUP(E515,$O$2:$O$19,$P$2:$P$19)</f>
        <v>8</v>
      </c>
      <c r="G515">
        <v>1996</v>
      </c>
      <c r="H515" s="2">
        <v>8422</v>
      </c>
      <c r="I515" s="2">
        <v>362797.79</v>
      </c>
      <c r="J515" s="2">
        <f>IFERROR(INDEX(HWI!$F$5:$H$132,MATCH(Data!G515,HWI!$A$5:$A$132,0),MATCH(Data!C515,HWI!$F$5:$H$5,0)),0)</f>
        <v>5.5130718954248366</v>
      </c>
      <c r="K515" s="25">
        <f t="shared" ref="K515:K578" si="17">I515*J515</f>
        <v>2000130.2997712416</v>
      </c>
    </row>
    <row r="516" spans="1:11" customFormat="1" x14ac:dyDescent="0.25">
      <c r="A516">
        <v>0</v>
      </c>
      <c r="B516" t="s">
        <v>58</v>
      </c>
      <c r="C516" t="s">
        <v>11</v>
      </c>
      <c r="D516" s="1" t="s">
        <v>86</v>
      </c>
      <c r="E516" t="s">
        <v>71</v>
      </c>
      <c r="F516" s="18">
        <f t="shared" si="16"/>
        <v>8</v>
      </c>
      <c r="G516">
        <v>1997</v>
      </c>
      <c r="H516" s="2">
        <v>12754</v>
      </c>
      <c r="I516" s="2">
        <v>431930.79</v>
      </c>
      <c r="J516" s="2">
        <f>IFERROR(INDEX(HWI!$F$5:$H$132,MATCH(Data!G516,HWI!$A$5:$A$132,0),MATCH(Data!C516,HWI!$F$5:$H$5,0)),0)</f>
        <v>5.3811802232854866</v>
      </c>
      <c r="K516" s="25">
        <f t="shared" si="17"/>
        <v>2324297.4249760765</v>
      </c>
    </row>
    <row r="517" spans="1:11" customFormat="1" x14ac:dyDescent="0.25">
      <c r="A517">
        <v>0</v>
      </c>
      <c r="B517" t="s">
        <v>58</v>
      </c>
      <c r="C517" t="s">
        <v>11</v>
      </c>
      <c r="D517" s="1" t="s">
        <v>86</v>
      </c>
      <c r="E517" t="s">
        <v>71</v>
      </c>
      <c r="F517" s="18">
        <f t="shared" si="16"/>
        <v>8</v>
      </c>
      <c r="G517">
        <v>1998</v>
      </c>
      <c r="H517" s="2">
        <v>3880</v>
      </c>
      <c r="I517" s="2">
        <v>74913.539999999994</v>
      </c>
      <c r="J517" s="2">
        <f>IFERROR(INDEX(HWI!$F$5:$H$132,MATCH(Data!G517,HWI!$A$5:$A$132,0),MATCH(Data!C517,HWI!$F$5:$H$5,0)),0)</f>
        <v>5.2718749999999996</v>
      </c>
      <c r="K517" s="25">
        <f t="shared" si="17"/>
        <v>394934.81868749997</v>
      </c>
    </row>
    <row r="518" spans="1:11" customFormat="1" x14ac:dyDescent="0.25">
      <c r="A518">
        <v>0</v>
      </c>
      <c r="B518" t="s">
        <v>58</v>
      </c>
      <c r="C518" t="s">
        <v>11</v>
      </c>
      <c r="D518" s="1" t="s">
        <v>86</v>
      </c>
      <c r="E518" t="s">
        <v>71</v>
      </c>
      <c r="F518" s="18">
        <f t="shared" si="16"/>
        <v>8</v>
      </c>
      <c r="G518">
        <v>1999</v>
      </c>
      <c r="H518" s="2">
        <v>9895</v>
      </c>
      <c r="I518" s="2">
        <v>525993.46</v>
      </c>
      <c r="J518" s="2">
        <f>IFERROR(INDEX(HWI!$F$5:$H$132,MATCH(Data!G518,HWI!$A$5:$A$132,0),MATCH(Data!C518,HWI!$F$5:$H$5,0)),0)</f>
        <v>5.1276595744680851</v>
      </c>
      <c r="K518" s="25">
        <f t="shared" si="17"/>
        <v>2697115.4012765954</v>
      </c>
    </row>
    <row r="519" spans="1:11" customFormat="1" x14ac:dyDescent="0.25">
      <c r="A519">
        <v>0</v>
      </c>
      <c r="B519" t="s">
        <v>58</v>
      </c>
      <c r="C519" t="s">
        <v>11</v>
      </c>
      <c r="D519" s="1" t="s">
        <v>86</v>
      </c>
      <c r="E519" t="s">
        <v>71</v>
      </c>
      <c r="F519" s="18">
        <f t="shared" si="16"/>
        <v>8</v>
      </c>
      <c r="G519">
        <v>2000</v>
      </c>
      <c r="H519" s="2">
        <v>521</v>
      </c>
      <c r="I519" s="2">
        <v>25380.51</v>
      </c>
      <c r="J519" s="2">
        <f>IFERROR(INDEX(HWI!$F$5:$H$132,MATCH(Data!G519,HWI!$A$5:$A$132,0),MATCH(Data!C519,HWI!$F$5:$H$5,0)),0)</f>
        <v>4.8827785817655576</v>
      </c>
      <c r="K519" s="25">
        <f t="shared" si="17"/>
        <v>123927.41062228654</v>
      </c>
    </row>
    <row r="520" spans="1:11" customFormat="1" x14ac:dyDescent="0.25">
      <c r="A520">
        <v>0</v>
      </c>
      <c r="B520" t="s">
        <v>58</v>
      </c>
      <c r="C520" t="s">
        <v>11</v>
      </c>
      <c r="D520" s="1" t="s">
        <v>86</v>
      </c>
      <c r="E520" t="s">
        <v>71</v>
      </c>
      <c r="F520" s="18">
        <f t="shared" si="16"/>
        <v>8</v>
      </c>
      <c r="G520">
        <v>2001</v>
      </c>
      <c r="H520" s="2">
        <v>221</v>
      </c>
      <c r="I520" s="2">
        <v>26965.31</v>
      </c>
      <c r="J520" s="2">
        <f>IFERROR(INDEX(HWI!$F$5:$H$132,MATCH(Data!G520,HWI!$A$5:$A$132,0),MATCH(Data!C520,HWI!$F$5:$H$5,0)),0)</f>
        <v>4.823445318084346</v>
      </c>
      <c r="K520" s="25">
        <f t="shared" si="17"/>
        <v>130065.698270193</v>
      </c>
    </row>
    <row r="521" spans="1:11" customFormat="1" x14ac:dyDescent="0.25">
      <c r="A521">
        <v>0</v>
      </c>
      <c r="B521" t="s">
        <v>58</v>
      </c>
      <c r="C521" t="s">
        <v>11</v>
      </c>
      <c r="D521" s="1" t="s">
        <v>86</v>
      </c>
      <c r="E521" t="s">
        <v>71</v>
      </c>
      <c r="F521" s="18">
        <f t="shared" si="16"/>
        <v>8</v>
      </c>
      <c r="G521">
        <v>2002</v>
      </c>
      <c r="H521" s="2">
        <v>3500</v>
      </c>
      <c r="I521" s="2">
        <v>161198.43</v>
      </c>
      <c r="J521" s="2">
        <f>IFERROR(INDEX(HWI!$F$5:$H$132,MATCH(Data!G521,HWI!$A$5:$A$132,0),MATCH(Data!C521,HWI!$F$5:$H$5,0)),0)</f>
        <v>4.7288016818500349</v>
      </c>
      <c r="K521" s="25">
        <f t="shared" si="17"/>
        <v>762275.40689558513</v>
      </c>
    </row>
    <row r="522" spans="1:11" customFormat="1" x14ac:dyDescent="0.25">
      <c r="A522">
        <v>0</v>
      </c>
      <c r="B522" t="s">
        <v>58</v>
      </c>
      <c r="C522" t="s">
        <v>11</v>
      </c>
      <c r="D522" s="1" t="s">
        <v>86</v>
      </c>
      <c r="E522" t="s">
        <v>71</v>
      </c>
      <c r="F522" s="18">
        <f t="shared" si="16"/>
        <v>8</v>
      </c>
      <c r="G522">
        <v>2003</v>
      </c>
      <c r="H522" s="2">
        <v>6507</v>
      </c>
      <c r="I522" s="2">
        <v>325932.17</v>
      </c>
      <c r="J522" s="2">
        <f>IFERROR(INDEX(HWI!$F$5:$H$132,MATCH(Data!G522,HWI!$A$5:$A$132,0),MATCH(Data!C522,HWI!$F$5:$H$5,0)),0)</f>
        <v>4.5656292286874152</v>
      </c>
      <c r="K522" s="25">
        <f t="shared" si="17"/>
        <v>1488085.4419215154</v>
      </c>
    </row>
    <row r="523" spans="1:11" customFormat="1" x14ac:dyDescent="0.25">
      <c r="A523">
        <v>0</v>
      </c>
      <c r="B523" t="s">
        <v>58</v>
      </c>
      <c r="C523" t="s">
        <v>11</v>
      </c>
      <c r="D523" s="1" t="s">
        <v>86</v>
      </c>
      <c r="E523" t="s">
        <v>71</v>
      </c>
      <c r="F523" s="18">
        <f t="shared" si="16"/>
        <v>8</v>
      </c>
      <c r="G523">
        <v>2004</v>
      </c>
      <c r="H523" s="2">
        <v>3601</v>
      </c>
      <c r="I523" s="2">
        <v>53138.97</v>
      </c>
      <c r="J523" s="2">
        <f>IFERROR(INDEX(HWI!$F$5:$H$132,MATCH(Data!G523,HWI!$A$5:$A$132,0),MATCH(Data!C523,HWI!$F$5:$H$5,0)),0)</f>
        <v>3.7036223929747529</v>
      </c>
      <c r="K523" s="25">
        <f t="shared" si="17"/>
        <v>196806.67923161361</v>
      </c>
    </row>
    <row r="524" spans="1:11" customFormat="1" x14ac:dyDescent="0.25">
      <c r="A524">
        <v>0</v>
      </c>
      <c r="B524" t="s">
        <v>58</v>
      </c>
      <c r="C524" t="s">
        <v>11</v>
      </c>
      <c r="D524" s="1" t="s">
        <v>86</v>
      </c>
      <c r="E524" t="s">
        <v>71</v>
      </c>
      <c r="F524" s="18">
        <f t="shared" si="16"/>
        <v>8</v>
      </c>
      <c r="G524">
        <v>2005</v>
      </c>
      <c r="H524" s="2">
        <v>511</v>
      </c>
      <c r="I524" s="2">
        <v>4728.62</v>
      </c>
      <c r="J524" s="2">
        <f>IFERROR(INDEX(HWI!$F$5:$H$132,MATCH(Data!G524,HWI!$A$5:$A$132,0),MATCH(Data!C524,HWI!$F$5:$H$5,0)),0)</f>
        <v>3.0341726618705036</v>
      </c>
      <c r="K524" s="25">
        <f t="shared" si="17"/>
        <v>14347.449532374101</v>
      </c>
    </row>
    <row r="525" spans="1:11" customFormat="1" x14ac:dyDescent="0.25">
      <c r="A525">
        <v>0</v>
      </c>
      <c r="B525" t="s">
        <v>58</v>
      </c>
      <c r="C525" t="s">
        <v>11</v>
      </c>
      <c r="D525" s="1" t="s">
        <v>86</v>
      </c>
      <c r="E525" t="s">
        <v>71</v>
      </c>
      <c r="F525" s="18">
        <f t="shared" si="16"/>
        <v>8</v>
      </c>
      <c r="G525">
        <v>2006</v>
      </c>
      <c r="H525" s="2">
        <v>40</v>
      </c>
      <c r="I525" s="2">
        <v>3622.61</v>
      </c>
      <c r="J525" s="2">
        <f>IFERROR(INDEX(HWI!$F$5:$H$132,MATCH(Data!G525,HWI!$A$5:$A$132,0),MATCH(Data!C525,HWI!$F$5:$H$5,0)),0)</f>
        <v>2.9023655913978494</v>
      </c>
      <c r="K525" s="25">
        <f t="shared" si="17"/>
        <v>10514.138615053764</v>
      </c>
    </row>
    <row r="526" spans="1:11" customFormat="1" x14ac:dyDescent="0.25">
      <c r="A526">
        <v>0</v>
      </c>
      <c r="B526" t="s">
        <v>58</v>
      </c>
      <c r="C526" t="s">
        <v>11</v>
      </c>
      <c r="D526" s="1" t="s">
        <v>86</v>
      </c>
      <c r="E526" t="s">
        <v>71</v>
      </c>
      <c r="F526" s="18">
        <f t="shared" si="16"/>
        <v>8</v>
      </c>
      <c r="G526">
        <v>2007</v>
      </c>
      <c r="H526" s="2">
        <v>17872</v>
      </c>
      <c r="I526" s="2">
        <v>985570.55</v>
      </c>
      <c r="J526" s="2">
        <f>IFERROR(INDEX(HWI!$F$5:$H$132,MATCH(Data!G526,HWI!$A$5:$A$132,0),MATCH(Data!C526,HWI!$F$5:$H$5,0)),0)</f>
        <v>2.9992547239836864</v>
      </c>
      <c r="K526" s="25">
        <f t="shared" si="17"/>
        <v>2955977.1279067001</v>
      </c>
    </row>
    <row r="527" spans="1:11" customFormat="1" x14ac:dyDescent="0.25">
      <c r="A527">
        <v>0</v>
      </c>
      <c r="B527" t="s">
        <v>58</v>
      </c>
      <c r="C527" t="s">
        <v>11</v>
      </c>
      <c r="D527" s="1" t="s">
        <v>86</v>
      </c>
      <c r="E527" t="s">
        <v>71</v>
      </c>
      <c r="F527" s="18">
        <f t="shared" si="16"/>
        <v>8</v>
      </c>
      <c r="G527">
        <v>2008</v>
      </c>
      <c r="H527" s="2">
        <v>232</v>
      </c>
      <c r="I527" s="2">
        <v>20568.259999999998</v>
      </c>
      <c r="J527" s="2">
        <f>IFERROR(INDEX(HWI!$F$5:$H$132,MATCH(Data!G527,HWI!$A$5:$A$132,0),MATCH(Data!C527,HWI!$F$5:$H$5,0)),0)</f>
        <v>2.6369675654552558</v>
      </c>
      <c r="K527" s="25">
        <f t="shared" si="17"/>
        <v>54237.834497850716</v>
      </c>
    </row>
    <row r="528" spans="1:11" customFormat="1" x14ac:dyDescent="0.25">
      <c r="A528">
        <v>0</v>
      </c>
      <c r="B528" t="s">
        <v>58</v>
      </c>
      <c r="C528" t="s">
        <v>11</v>
      </c>
      <c r="D528" s="1" t="s">
        <v>86</v>
      </c>
      <c r="E528" t="s">
        <v>71</v>
      </c>
      <c r="F528" s="18">
        <f t="shared" si="16"/>
        <v>8</v>
      </c>
      <c r="G528">
        <v>2009</v>
      </c>
      <c r="H528" s="2">
        <v>4706</v>
      </c>
      <c r="I528" s="2">
        <v>275742.05</v>
      </c>
      <c r="J528" s="2">
        <f>IFERROR(INDEX(HWI!$F$5:$H$132,MATCH(Data!G528,HWI!$A$5:$A$132,0),MATCH(Data!C528,HWI!$F$5:$H$5,0)),0)</f>
        <v>2.7187751813053991</v>
      </c>
      <c r="K528" s="25">
        <f t="shared" si="17"/>
        <v>749680.64198227238</v>
      </c>
    </row>
    <row r="529" spans="1:11" customFormat="1" x14ac:dyDescent="0.25">
      <c r="A529">
        <v>0</v>
      </c>
      <c r="B529" t="s">
        <v>58</v>
      </c>
      <c r="C529" t="s">
        <v>11</v>
      </c>
      <c r="D529" s="1" t="s">
        <v>86</v>
      </c>
      <c r="E529" t="s">
        <v>71</v>
      </c>
      <c r="F529" s="18">
        <f t="shared" si="16"/>
        <v>8</v>
      </c>
      <c r="G529">
        <v>2010</v>
      </c>
      <c r="H529" s="2">
        <v>1032</v>
      </c>
      <c r="I529" s="2">
        <v>112132.5</v>
      </c>
      <c r="J529" s="2">
        <f>IFERROR(INDEX(HWI!$F$5:$H$132,MATCH(Data!G529,HWI!$A$5:$A$132,0),MATCH(Data!C529,HWI!$F$5:$H$5,0)),0)</f>
        <v>2.6205825242718448</v>
      </c>
      <c r="K529" s="25">
        <f t="shared" si="17"/>
        <v>293852.46990291262</v>
      </c>
    </row>
    <row r="530" spans="1:11" customFormat="1" x14ac:dyDescent="0.25">
      <c r="A530">
        <v>0</v>
      </c>
      <c r="B530" t="s">
        <v>58</v>
      </c>
      <c r="C530" t="s">
        <v>11</v>
      </c>
      <c r="D530" s="1" t="s">
        <v>86</v>
      </c>
      <c r="E530" t="s">
        <v>71</v>
      </c>
      <c r="F530" s="18">
        <f t="shared" si="16"/>
        <v>8</v>
      </c>
      <c r="G530">
        <v>2011</v>
      </c>
      <c r="H530" s="2">
        <v>11758</v>
      </c>
      <c r="I530" s="2">
        <v>374497.08</v>
      </c>
      <c r="J530" s="2">
        <f>IFERROR(INDEX(HWI!$F$5:$H$132,MATCH(Data!G530,HWI!$A$5:$A$132,0),MATCH(Data!C530,HWI!$F$5:$H$5,0)),0)</f>
        <v>2.3536798046738752</v>
      </c>
      <c r="K530" s="25">
        <f t="shared" si="17"/>
        <v>881446.21410533669</v>
      </c>
    </row>
    <row r="531" spans="1:11" customFormat="1" x14ac:dyDescent="0.25">
      <c r="A531">
        <v>0</v>
      </c>
      <c r="B531" t="s">
        <v>58</v>
      </c>
      <c r="C531" t="s">
        <v>11</v>
      </c>
      <c r="D531" s="1" t="s">
        <v>86</v>
      </c>
      <c r="E531" t="s">
        <v>71</v>
      </c>
      <c r="F531" s="18">
        <f t="shared" si="16"/>
        <v>8</v>
      </c>
      <c r="G531">
        <v>2012</v>
      </c>
      <c r="H531" s="2">
        <v>3957</v>
      </c>
      <c r="I531" s="2">
        <v>554828.27</v>
      </c>
      <c r="J531" s="2">
        <f>IFERROR(INDEX(HWI!$F$5:$H$132,MATCH(Data!G531,HWI!$A$5:$A$132,0),MATCH(Data!C531,HWI!$F$5:$H$5,0)),0)</f>
        <v>2.1429025087329312</v>
      </c>
      <c r="K531" s="25">
        <f t="shared" si="17"/>
        <v>1188942.8916989521</v>
      </c>
    </row>
    <row r="532" spans="1:11" customFormat="1" x14ac:dyDescent="0.25">
      <c r="A532">
        <v>0</v>
      </c>
      <c r="B532" t="s">
        <v>58</v>
      </c>
      <c r="C532" t="s">
        <v>11</v>
      </c>
      <c r="D532" s="1" t="s">
        <v>86</v>
      </c>
      <c r="E532" t="s">
        <v>71</v>
      </c>
      <c r="F532" s="18">
        <f t="shared" si="16"/>
        <v>8</v>
      </c>
      <c r="G532">
        <v>2013</v>
      </c>
      <c r="H532" s="2">
        <v>1</v>
      </c>
      <c r="I532" s="2">
        <v>113.48</v>
      </c>
      <c r="J532" s="2">
        <f>IFERROR(INDEX(HWI!$F$5:$H$132,MATCH(Data!G532,HWI!$A$5:$A$132,0),MATCH(Data!C532,HWI!$F$5:$H$5,0)),0)</f>
        <v>2.1859410430839001</v>
      </c>
      <c r="K532" s="25">
        <f t="shared" si="17"/>
        <v>248.06058956916101</v>
      </c>
    </row>
    <row r="533" spans="1:11" customFormat="1" x14ac:dyDescent="0.25">
      <c r="A533">
        <v>0</v>
      </c>
      <c r="B533" t="s">
        <v>58</v>
      </c>
      <c r="C533" t="s">
        <v>11</v>
      </c>
      <c r="D533" s="1" t="s">
        <v>86</v>
      </c>
      <c r="E533" t="s">
        <v>71</v>
      </c>
      <c r="F533" s="18">
        <f t="shared" si="16"/>
        <v>8</v>
      </c>
      <c r="G533">
        <v>2014</v>
      </c>
      <c r="H533" s="2">
        <v>523</v>
      </c>
      <c r="I533" s="2">
        <v>216520.82</v>
      </c>
      <c r="J533" s="2">
        <f>IFERROR(INDEX(HWI!$F$5:$H$132,MATCH(Data!G533,HWI!$A$5:$A$132,0),MATCH(Data!C533,HWI!$F$5:$H$5,0)),0)</f>
        <v>2.1958997722095672</v>
      </c>
      <c r="K533" s="25">
        <f t="shared" si="17"/>
        <v>475458.01931662875</v>
      </c>
    </row>
    <row r="534" spans="1:11" customFormat="1" x14ac:dyDescent="0.25">
      <c r="A534">
        <v>0</v>
      </c>
      <c r="B534" t="s">
        <v>58</v>
      </c>
      <c r="C534" t="s">
        <v>11</v>
      </c>
      <c r="D534" s="1" t="s">
        <v>86</v>
      </c>
      <c r="E534" t="s">
        <v>71</v>
      </c>
      <c r="F534" s="18">
        <f t="shared" si="16"/>
        <v>8</v>
      </c>
      <c r="G534">
        <v>2015</v>
      </c>
      <c r="H534" s="2">
        <v>180</v>
      </c>
      <c r="I534" s="2">
        <v>11784.28</v>
      </c>
      <c r="J534" s="2">
        <f>IFERROR(INDEX(HWI!$F$5:$H$132,MATCH(Data!G534,HWI!$A$5:$A$132,0),MATCH(Data!C534,HWI!$F$5:$H$5,0)),0)</f>
        <v>2.2828146143437076</v>
      </c>
      <c r="K534" s="25">
        <f t="shared" si="17"/>
        <v>26901.326603518268</v>
      </c>
    </row>
    <row r="535" spans="1:11" customFormat="1" x14ac:dyDescent="0.25">
      <c r="A535">
        <v>0</v>
      </c>
      <c r="B535" t="s">
        <v>58</v>
      </c>
      <c r="C535" t="s">
        <v>11</v>
      </c>
      <c r="D535" s="1" t="s">
        <v>86</v>
      </c>
      <c r="E535" t="s">
        <v>71</v>
      </c>
      <c r="F535" s="18">
        <f t="shared" si="16"/>
        <v>8</v>
      </c>
      <c r="G535">
        <v>2016</v>
      </c>
      <c r="H535" s="2">
        <v>631</v>
      </c>
      <c r="I535" s="2">
        <v>26861.54</v>
      </c>
      <c r="J535" s="2">
        <f>IFERROR(INDEX(HWI!$F$5:$H$132,MATCH(Data!G535,HWI!$A$5:$A$132,0),MATCH(Data!C535,HWI!$F$5:$H$5,0)),0)</f>
        <v>2.3301104972375692</v>
      </c>
      <c r="K535" s="25">
        <f t="shared" si="17"/>
        <v>62590.356325966859</v>
      </c>
    </row>
    <row r="536" spans="1:11" customFormat="1" x14ac:dyDescent="0.25">
      <c r="A536">
        <v>0</v>
      </c>
      <c r="B536" t="s">
        <v>58</v>
      </c>
      <c r="C536" t="s">
        <v>11</v>
      </c>
      <c r="D536" s="1" t="s">
        <v>86</v>
      </c>
      <c r="E536" t="s">
        <v>71</v>
      </c>
      <c r="F536" s="18">
        <f t="shared" si="16"/>
        <v>8</v>
      </c>
      <c r="G536">
        <v>2017</v>
      </c>
      <c r="H536" s="2">
        <v>391</v>
      </c>
      <c r="I536" s="2">
        <v>96491.38</v>
      </c>
      <c r="J536" s="2">
        <f>IFERROR(INDEX(HWI!$F$5:$H$132,MATCH(Data!G536,HWI!$A$5:$A$132,0),MATCH(Data!C536,HWI!$F$5:$H$5,0)),0)</f>
        <v>2.1795865633074936</v>
      </c>
      <c r="K536" s="25">
        <f t="shared" si="17"/>
        <v>210311.31532299743</v>
      </c>
    </row>
    <row r="537" spans="1:11" customFormat="1" x14ac:dyDescent="0.25">
      <c r="A537">
        <v>0</v>
      </c>
      <c r="B537" t="s">
        <v>58</v>
      </c>
      <c r="C537" t="s">
        <v>11</v>
      </c>
      <c r="D537" s="1" t="s">
        <v>86</v>
      </c>
      <c r="E537" t="s">
        <v>71</v>
      </c>
      <c r="F537" s="18">
        <f t="shared" si="16"/>
        <v>8</v>
      </c>
      <c r="G537">
        <v>2018</v>
      </c>
      <c r="H537" s="2">
        <v>1172</v>
      </c>
      <c r="I537" s="2">
        <v>412823.23</v>
      </c>
      <c r="J537" s="2">
        <f>IFERROR(INDEX(HWI!$F$5:$H$132,MATCH(Data!G537,HWI!$A$5:$A$132,0),MATCH(Data!C537,HWI!$F$5:$H$5,0)),0)</f>
        <v>2.0233883058470763</v>
      </c>
      <c r="K537" s="25">
        <f t="shared" si="17"/>
        <v>835301.69596401788</v>
      </c>
    </row>
    <row r="538" spans="1:11" customFormat="1" x14ac:dyDescent="0.25">
      <c r="A538">
        <v>0</v>
      </c>
      <c r="B538" t="s">
        <v>58</v>
      </c>
      <c r="C538" t="s">
        <v>11</v>
      </c>
      <c r="D538" s="1" t="s">
        <v>86</v>
      </c>
      <c r="E538" t="s">
        <v>71</v>
      </c>
      <c r="F538" s="18">
        <f t="shared" si="16"/>
        <v>8</v>
      </c>
      <c r="G538">
        <v>2019</v>
      </c>
      <c r="H538" s="2">
        <v>1579</v>
      </c>
      <c r="I538" s="2">
        <v>732599.02</v>
      </c>
      <c r="J538" s="2">
        <f>IFERROR(INDEX(HWI!$F$5:$H$132,MATCH(Data!G538,HWI!$A$5:$A$132,0),MATCH(Data!C538,HWI!$F$5:$H$5,0)),0)</f>
        <v>1.8992400788066424</v>
      </c>
      <c r="K538" s="25">
        <f t="shared" si="17"/>
        <v>1391381.420478469</v>
      </c>
    </row>
    <row r="539" spans="1:11" customFormat="1" x14ac:dyDescent="0.25">
      <c r="A539">
        <v>0</v>
      </c>
      <c r="B539" t="s">
        <v>58</v>
      </c>
      <c r="C539" t="s">
        <v>11</v>
      </c>
      <c r="D539" s="1" t="s">
        <v>86</v>
      </c>
      <c r="E539" t="s">
        <v>71</v>
      </c>
      <c r="F539" s="18">
        <f t="shared" si="16"/>
        <v>8</v>
      </c>
      <c r="G539">
        <v>2020</v>
      </c>
      <c r="H539" s="2">
        <v>2130</v>
      </c>
      <c r="I539" s="2">
        <v>511996.78</v>
      </c>
      <c r="J539" s="2">
        <f>IFERROR(INDEX(HWI!$F$5:$H$132,MATCH(Data!G539,HWI!$A$5:$A$132,0),MATCH(Data!C539,HWI!$F$5:$H$5,0)),0)</f>
        <v>1.7600417318727177</v>
      </c>
      <c r="K539" s="25">
        <f t="shared" si="17"/>
        <v>901135.69938445487</v>
      </c>
    </row>
    <row r="540" spans="1:11" customFormat="1" x14ac:dyDescent="0.25">
      <c r="A540">
        <v>0</v>
      </c>
      <c r="B540" t="s">
        <v>58</v>
      </c>
      <c r="C540" t="s">
        <v>11</v>
      </c>
      <c r="D540" s="1" t="s">
        <v>86</v>
      </c>
      <c r="E540" t="s">
        <v>71</v>
      </c>
      <c r="F540" s="18">
        <f t="shared" si="16"/>
        <v>8</v>
      </c>
      <c r="G540">
        <v>2021</v>
      </c>
      <c r="H540" s="2">
        <v>2921</v>
      </c>
      <c r="I540" s="2">
        <v>1352440.48</v>
      </c>
      <c r="J540" s="2">
        <f>IFERROR(INDEX(HWI!$F$5:$H$132,MATCH(Data!G540,HWI!$A$5:$A$132,0),MATCH(Data!C540,HWI!$F$5:$H$5,0)),0)</f>
        <v>1.486998677831644</v>
      </c>
      <c r="K540" s="25">
        <f t="shared" si="17"/>
        <v>2011077.205605994</v>
      </c>
    </row>
    <row r="541" spans="1:11" customFormat="1" x14ac:dyDescent="0.25">
      <c r="A541">
        <v>0</v>
      </c>
      <c r="B541" t="s">
        <v>58</v>
      </c>
      <c r="C541" t="s">
        <v>11</v>
      </c>
      <c r="D541" s="1" t="s">
        <v>86</v>
      </c>
      <c r="E541" t="s">
        <v>71</v>
      </c>
      <c r="F541" s="18">
        <f t="shared" si="16"/>
        <v>8</v>
      </c>
      <c r="G541">
        <v>2022</v>
      </c>
      <c r="H541" s="2">
        <v>7</v>
      </c>
      <c r="I541" s="2">
        <v>23660.93</v>
      </c>
      <c r="J541" s="2">
        <f>IFERROR(INDEX(HWI!$F$5:$H$132,MATCH(Data!G541,HWI!$A$5:$A$132,0),MATCH(Data!C541,HWI!$F$5:$H$5,0)),0)</f>
        <v>1.2561429635145198</v>
      </c>
      <c r="K541" s="25">
        <f t="shared" si="17"/>
        <v>29721.510729709607</v>
      </c>
    </row>
    <row r="542" spans="1:11" customFormat="1" x14ac:dyDescent="0.25">
      <c r="A542">
        <v>0</v>
      </c>
      <c r="B542" t="s">
        <v>58</v>
      </c>
      <c r="C542" t="s">
        <v>11</v>
      </c>
      <c r="D542" s="1" t="s">
        <v>86</v>
      </c>
      <c r="E542" t="s">
        <v>71</v>
      </c>
      <c r="F542" s="18">
        <f t="shared" si="16"/>
        <v>8</v>
      </c>
      <c r="G542">
        <v>2023</v>
      </c>
      <c r="H542" s="2">
        <v>391</v>
      </c>
      <c r="I542" s="2">
        <v>3657.51</v>
      </c>
      <c r="J542" s="2">
        <f>IFERROR(INDEX(HWI!$F$5:$H$132,MATCH(Data!G542,HWI!$A$5:$A$132,0),MATCH(Data!C542,HWI!$F$5:$H$5,0)),0)</f>
        <v>1.0423231387086809</v>
      </c>
      <c r="K542" s="25">
        <f t="shared" si="17"/>
        <v>3812.3073030583878</v>
      </c>
    </row>
    <row r="543" spans="1:11" customFormat="1" x14ac:dyDescent="0.25">
      <c r="A543">
        <v>0</v>
      </c>
      <c r="B543" t="s">
        <v>58</v>
      </c>
      <c r="C543" t="s">
        <v>11</v>
      </c>
      <c r="D543" s="1" t="s">
        <v>86</v>
      </c>
      <c r="E543" t="s">
        <v>71</v>
      </c>
      <c r="F543" s="18">
        <f t="shared" si="16"/>
        <v>8</v>
      </c>
      <c r="G543">
        <v>2024</v>
      </c>
      <c r="H543" s="2">
        <v>2317</v>
      </c>
      <c r="I543" s="2">
        <v>2078977.24</v>
      </c>
      <c r="J543" s="2">
        <f>IFERROR(INDEX(HWI!$F$5:$H$132,MATCH(Data!G543,HWI!$A$5:$A$132,0),MATCH(Data!C543,HWI!$F$5:$H$5,0)),0)</f>
        <v>1.0333843797856048</v>
      </c>
      <c r="K543" s="25">
        <f t="shared" si="17"/>
        <v>2148382.6057457887</v>
      </c>
    </row>
    <row r="544" spans="1:11" customFormat="1" x14ac:dyDescent="0.25">
      <c r="A544">
        <v>0</v>
      </c>
      <c r="B544" t="s">
        <v>58</v>
      </c>
      <c r="C544" t="s">
        <v>11</v>
      </c>
      <c r="D544" s="1" t="s">
        <v>86</v>
      </c>
      <c r="E544" t="s">
        <v>71</v>
      </c>
      <c r="F544" s="18">
        <f t="shared" si="16"/>
        <v>8</v>
      </c>
      <c r="G544">
        <v>2025</v>
      </c>
      <c r="H544" s="2">
        <v>5</v>
      </c>
      <c r="I544" s="2">
        <v>0</v>
      </c>
      <c r="J544" s="2">
        <f>IFERROR(INDEX(HWI!$F$5:$H$132,MATCH(Data!G544,HWI!$A$5:$A$132,0),MATCH(Data!C544,HWI!$F$5:$H$5,0)),0)</f>
        <v>1</v>
      </c>
      <c r="K544" s="25">
        <f t="shared" si="17"/>
        <v>0</v>
      </c>
    </row>
    <row r="545" spans="1:11" customFormat="1" x14ac:dyDescent="0.25">
      <c r="A545">
        <v>0</v>
      </c>
      <c r="B545" t="s">
        <v>58</v>
      </c>
      <c r="C545" t="s">
        <v>11</v>
      </c>
      <c r="D545">
        <v>100</v>
      </c>
      <c r="E545" t="s">
        <v>72</v>
      </c>
      <c r="F545" s="18">
        <f t="shared" si="16"/>
        <v>10</v>
      </c>
      <c r="G545">
        <v>1901</v>
      </c>
      <c r="H545" s="2">
        <v>356</v>
      </c>
      <c r="I545" s="2">
        <v>778.54</v>
      </c>
      <c r="J545" s="2">
        <f>IFERROR(INDEX(HWI!$F$5:$H$132,MATCH(Data!G545,HWI!$A$5:$A$132,0),MATCH(Data!C545,HWI!$F$5:$H$5,0)),0)</f>
        <v>241</v>
      </c>
      <c r="K545" s="25">
        <f t="shared" si="17"/>
        <v>187628.13999999998</v>
      </c>
    </row>
    <row r="546" spans="1:11" customFormat="1" x14ac:dyDescent="0.25">
      <c r="A546">
        <v>0</v>
      </c>
      <c r="B546" t="s">
        <v>58</v>
      </c>
      <c r="C546" t="s">
        <v>11</v>
      </c>
      <c r="D546">
        <v>100</v>
      </c>
      <c r="E546" t="s">
        <v>72</v>
      </c>
      <c r="F546" s="18">
        <f t="shared" si="16"/>
        <v>10</v>
      </c>
      <c r="G546">
        <v>1905</v>
      </c>
      <c r="H546" s="2">
        <v>1464</v>
      </c>
      <c r="I546" s="2">
        <v>2453.9</v>
      </c>
      <c r="J546" s="2">
        <f>IFERROR(INDEX(HWI!$F$5:$H$132,MATCH(Data!G546,HWI!$A$5:$A$132,0),MATCH(Data!C546,HWI!$F$5:$H$5,0)),0)</f>
        <v>241</v>
      </c>
      <c r="K546" s="25">
        <f t="shared" si="17"/>
        <v>591389.9</v>
      </c>
    </row>
    <row r="547" spans="1:11" customFormat="1" x14ac:dyDescent="0.25">
      <c r="A547">
        <v>0</v>
      </c>
      <c r="B547" t="s">
        <v>58</v>
      </c>
      <c r="C547" t="s">
        <v>11</v>
      </c>
      <c r="D547">
        <v>100</v>
      </c>
      <c r="E547" t="s">
        <v>72</v>
      </c>
      <c r="F547" s="18">
        <f t="shared" si="16"/>
        <v>10</v>
      </c>
      <c r="G547">
        <v>1906</v>
      </c>
      <c r="H547" s="2">
        <v>683</v>
      </c>
      <c r="I547" s="2">
        <v>1294.8800000000001</v>
      </c>
      <c r="J547" s="2">
        <f>IFERROR(INDEX(HWI!$F$5:$H$132,MATCH(Data!G547,HWI!$A$5:$A$132,0),MATCH(Data!C547,HWI!$F$5:$H$5,0)),0)</f>
        <v>241</v>
      </c>
      <c r="K547" s="25">
        <f t="shared" si="17"/>
        <v>312066.08</v>
      </c>
    </row>
    <row r="548" spans="1:11" customFormat="1" x14ac:dyDescent="0.25">
      <c r="A548">
        <v>0</v>
      </c>
      <c r="B548" t="s">
        <v>58</v>
      </c>
      <c r="C548" t="s">
        <v>11</v>
      </c>
      <c r="D548">
        <v>100</v>
      </c>
      <c r="E548" t="s">
        <v>72</v>
      </c>
      <c r="F548" s="18">
        <f t="shared" si="16"/>
        <v>10</v>
      </c>
      <c r="G548">
        <v>1913</v>
      </c>
      <c r="H548" s="2">
        <v>262</v>
      </c>
      <c r="I548" s="2">
        <v>873.26</v>
      </c>
      <c r="J548" s="2">
        <f>IFERROR(INDEX(HWI!$F$5:$H$132,MATCH(Data!G548,HWI!$A$5:$A$132,0),MATCH(Data!C548,HWI!$F$5:$H$5,0)),0)</f>
        <v>210.875</v>
      </c>
      <c r="K548" s="25">
        <f t="shared" si="17"/>
        <v>184148.70249999998</v>
      </c>
    </row>
    <row r="549" spans="1:11" customFormat="1" x14ac:dyDescent="0.25">
      <c r="A549">
        <v>0</v>
      </c>
      <c r="B549" t="s">
        <v>58</v>
      </c>
      <c r="C549" t="s">
        <v>11</v>
      </c>
      <c r="D549">
        <v>100</v>
      </c>
      <c r="E549" t="s">
        <v>72</v>
      </c>
      <c r="F549" s="18">
        <f t="shared" si="16"/>
        <v>10</v>
      </c>
      <c r="G549">
        <v>1915</v>
      </c>
      <c r="H549" s="2">
        <v>25</v>
      </c>
      <c r="I549" s="2">
        <v>144.43</v>
      </c>
      <c r="J549" s="2">
        <f>IFERROR(INDEX(HWI!$F$5:$H$132,MATCH(Data!G549,HWI!$A$5:$A$132,0),MATCH(Data!C549,HWI!$F$5:$H$5,0)),0)</f>
        <v>210.875</v>
      </c>
      <c r="K549" s="25">
        <f t="shared" si="17"/>
        <v>30456.67625</v>
      </c>
    </row>
    <row r="550" spans="1:11" customFormat="1" x14ac:dyDescent="0.25">
      <c r="A550">
        <v>0</v>
      </c>
      <c r="B550" t="s">
        <v>58</v>
      </c>
      <c r="C550" t="s">
        <v>11</v>
      </c>
      <c r="D550">
        <v>100</v>
      </c>
      <c r="E550" t="s">
        <v>72</v>
      </c>
      <c r="F550" s="18">
        <f t="shared" si="16"/>
        <v>10</v>
      </c>
      <c r="G550">
        <v>1920</v>
      </c>
      <c r="H550" s="2">
        <v>16</v>
      </c>
      <c r="I550" s="2">
        <v>152.33000000000001</v>
      </c>
      <c r="J550" s="2">
        <f>IFERROR(INDEX(HWI!$F$5:$H$132,MATCH(Data!G550,HWI!$A$5:$A$132,0),MATCH(Data!C550,HWI!$F$5:$H$5,0)),0)</f>
        <v>112.46666666666667</v>
      </c>
      <c r="K550" s="25">
        <f t="shared" si="17"/>
        <v>17132.047333333336</v>
      </c>
    </row>
    <row r="551" spans="1:11" customFormat="1" x14ac:dyDescent="0.25">
      <c r="A551">
        <v>0</v>
      </c>
      <c r="B551" t="s">
        <v>58</v>
      </c>
      <c r="C551" t="s">
        <v>11</v>
      </c>
      <c r="D551">
        <v>100</v>
      </c>
      <c r="E551" t="s">
        <v>72</v>
      </c>
      <c r="F551" s="18">
        <f t="shared" si="16"/>
        <v>10</v>
      </c>
      <c r="G551">
        <v>1923</v>
      </c>
      <c r="H551" s="2">
        <v>269</v>
      </c>
      <c r="I551" s="2">
        <v>1653.57</v>
      </c>
      <c r="J551" s="2">
        <f>IFERROR(INDEX(HWI!$F$5:$H$132,MATCH(Data!G551,HWI!$A$5:$A$132,0),MATCH(Data!C551,HWI!$F$5:$H$5,0)),0)</f>
        <v>120.5</v>
      </c>
      <c r="K551" s="25">
        <f t="shared" si="17"/>
        <v>199255.185</v>
      </c>
    </row>
    <row r="552" spans="1:11" customFormat="1" x14ac:dyDescent="0.25">
      <c r="A552">
        <v>0</v>
      </c>
      <c r="B552" t="s">
        <v>58</v>
      </c>
      <c r="C552" t="s">
        <v>11</v>
      </c>
      <c r="D552">
        <v>100</v>
      </c>
      <c r="E552" t="s">
        <v>72</v>
      </c>
      <c r="F552" s="18">
        <f t="shared" si="16"/>
        <v>10</v>
      </c>
      <c r="G552">
        <v>1928</v>
      </c>
      <c r="H552" s="2">
        <v>8281</v>
      </c>
      <c r="I552" s="2">
        <v>28607.82</v>
      </c>
      <c r="J552" s="2">
        <f>IFERROR(INDEX(HWI!$F$5:$H$132,MATCH(Data!G552,HWI!$A$5:$A$132,0),MATCH(Data!C552,HWI!$F$5:$H$5,0)),0)</f>
        <v>120.5</v>
      </c>
      <c r="K552" s="25">
        <f t="shared" si="17"/>
        <v>3447242.31</v>
      </c>
    </row>
    <row r="553" spans="1:11" customFormat="1" x14ac:dyDescent="0.25">
      <c r="A553">
        <v>0</v>
      </c>
      <c r="B553" t="s">
        <v>58</v>
      </c>
      <c r="C553" t="s">
        <v>11</v>
      </c>
      <c r="D553">
        <v>100</v>
      </c>
      <c r="E553" t="s">
        <v>72</v>
      </c>
      <c r="F553" s="18">
        <f t="shared" si="16"/>
        <v>10</v>
      </c>
      <c r="G553">
        <v>1929</v>
      </c>
      <c r="H553" s="2">
        <v>173</v>
      </c>
      <c r="I553" s="2">
        <v>410.87</v>
      </c>
      <c r="J553" s="2">
        <f>IFERROR(INDEX(HWI!$F$5:$H$132,MATCH(Data!G553,HWI!$A$5:$A$132,0),MATCH(Data!C553,HWI!$F$5:$H$5,0)),0)</f>
        <v>112.46666666666667</v>
      </c>
      <c r="K553" s="25">
        <f t="shared" si="17"/>
        <v>46209.179333333333</v>
      </c>
    </row>
    <row r="554" spans="1:11" customFormat="1" x14ac:dyDescent="0.25">
      <c r="A554">
        <v>0</v>
      </c>
      <c r="B554" t="s">
        <v>58</v>
      </c>
      <c r="C554" t="s">
        <v>11</v>
      </c>
      <c r="D554">
        <v>100</v>
      </c>
      <c r="E554" t="s">
        <v>72</v>
      </c>
      <c r="F554" s="18">
        <f t="shared" si="16"/>
        <v>10</v>
      </c>
      <c r="G554">
        <v>1930</v>
      </c>
      <c r="H554" s="2">
        <v>161</v>
      </c>
      <c r="I554" s="2">
        <v>582.96</v>
      </c>
      <c r="J554" s="2">
        <f>IFERROR(INDEX(HWI!$F$5:$H$132,MATCH(Data!G554,HWI!$A$5:$A$132,0),MATCH(Data!C554,HWI!$F$5:$H$5,0)),0)</f>
        <v>120.5</v>
      </c>
      <c r="K554" s="25">
        <f t="shared" si="17"/>
        <v>70246.680000000008</v>
      </c>
    </row>
    <row r="555" spans="1:11" customFormat="1" x14ac:dyDescent="0.25">
      <c r="A555">
        <v>0</v>
      </c>
      <c r="B555" t="s">
        <v>58</v>
      </c>
      <c r="C555" t="s">
        <v>11</v>
      </c>
      <c r="D555">
        <v>100</v>
      </c>
      <c r="E555" t="s">
        <v>72</v>
      </c>
      <c r="F555" s="18">
        <f t="shared" si="16"/>
        <v>10</v>
      </c>
      <c r="G555">
        <v>1931</v>
      </c>
      <c r="H555" s="2">
        <v>114</v>
      </c>
      <c r="I555" s="2">
        <v>289.10000000000002</v>
      </c>
      <c r="J555" s="2">
        <f>IFERROR(INDEX(HWI!$F$5:$H$132,MATCH(Data!G555,HWI!$A$5:$A$132,0),MATCH(Data!C555,HWI!$F$5:$H$5,0)),0)</f>
        <v>120.5</v>
      </c>
      <c r="K555" s="25">
        <f t="shared" si="17"/>
        <v>34836.550000000003</v>
      </c>
    </row>
    <row r="556" spans="1:11" customFormat="1" x14ac:dyDescent="0.25">
      <c r="A556">
        <v>0</v>
      </c>
      <c r="B556" t="s">
        <v>58</v>
      </c>
      <c r="C556" t="s">
        <v>11</v>
      </c>
      <c r="D556">
        <v>100</v>
      </c>
      <c r="E556" t="s">
        <v>72</v>
      </c>
      <c r="F556" s="18">
        <f t="shared" si="16"/>
        <v>10</v>
      </c>
      <c r="G556">
        <v>1932</v>
      </c>
      <c r="H556" s="2">
        <v>9</v>
      </c>
      <c r="I556" s="2">
        <v>25.64</v>
      </c>
      <c r="J556" s="2">
        <f>IFERROR(INDEX(HWI!$F$5:$H$132,MATCH(Data!G556,HWI!$A$5:$A$132,0),MATCH(Data!C556,HWI!$F$5:$H$5,0)),0)</f>
        <v>120.5</v>
      </c>
      <c r="K556" s="25">
        <f t="shared" si="17"/>
        <v>3089.62</v>
      </c>
    </row>
    <row r="557" spans="1:11" customFormat="1" x14ac:dyDescent="0.25">
      <c r="A557">
        <v>0</v>
      </c>
      <c r="B557" t="s">
        <v>58</v>
      </c>
      <c r="C557" t="s">
        <v>11</v>
      </c>
      <c r="D557">
        <v>100</v>
      </c>
      <c r="E557" t="s">
        <v>72</v>
      </c>
      <c r="F557" s="18">
        <f t="shared" si="16"/>
        <v>10</v>
      </c>
      <c r="G557">
        <v>1937</v>
      </c>
      <c r="H557" s="2">
        <v>12</v>
      </c>
      <c r="I557" s="2">
        <v>163.53</v>
      </c>
      <c r="J557" s="2">
        <f>IFERROR(INDEX(HWI!$F$5:$H$132,MATCH(Data!G557,HWI!$A$5:$A$132,0),MATCH(Data!C557,HWI!$F$5:$H$5,0)),0)</f>
        <v>120.5</v>
      </c>
      <c r="K557" s="25">
        <f t="shared" si="17"/>
        <v>19705.365000000002</v>
      </c>
    </row>
    <row r="558" spans="1:11" customFormat="1" x14ac:dyDescent="0.25">
      <c r="A558">
        <v>0</v>
      </c>
      <c r="B558" t="s">
        <v>58</v>
      </c>
      <c r="C558" t="s">
        <v>11</v>
      </c>
      <c r="D558">
        <v>100</v>
      </c>
      <c r="E558" t="s">
        <v>72</v>
      </c>
      <c r="F558" s="18">
        <f t="shared" si="16"/>
        <v>10</v>
      </c>
      <c r="G558">
        <v>1940</v>
      </c>
      <c r="H558" s="2">
        <v>90</v>
      </c>
      <c r="I558" s="2">
        <v>2103.4699999999998</v>
      </c>
      <c r="J558" s="2">
        <f>IFERROR(INDEX(HWI!$F$5:$H$132,MATCH(Data!G558,HWI!$A$5:$A$132,0),MATCH(Data!C558,HWI!$F$5:$H$5,0)),0)</f>
        <v>120.5</v>
      </c>
      <c r="K558" s="25">
        <f t="shared" si="17"/>
        <v>253468.13499999998</v>
      </c>
    </row>
    <row r="559" spans="1:11" customFormat="1" x14ac:dyDescent="0.25">
      <c r="A559">
        <v>0</v>
      </c>
      <c r="B559" t="s">
        <v>58</v>
      </c>
      <c r="C559" t="s">
        <v>11</v>
      </c>
      <c r="D559">
        <v>100</v>
      </c>
      <c r="E559" t="s">
        <v>72</v>
      </c>
      <c r="F559" s="18">
        <f t="shared" si="16"/>
        <v>10</v>
      </c>
      <c r="G559">
        <v>1941</v>
      </c>
      <c r="H559" s="2">
        <v>35</v>
      </c>
      <c r="I559" s="2">
        <v>78.84</v>
      </c>
      <c r="J559" s="2">
        <f>IFERROR(INDEX(HWI!$F$5:$H$132,MATCH(Data!G559,HWI!$A$5:$A$132,0),MATCH(Data!C559,HWI!$F$5:$H$5,0)),0)</f>
        <v>105.4375</v>
      </c>
      <c r="K559" s="25">
        <f t="shared" si="17"/>
        <v>8312.692500000001</v>
      </c>
    </row>
    <row r="560" spans="1:11" customFormat="1" x14ac:dyDescent="0.25">
      <c r="A560">
        <v>0</v>
      </c>
      <c r="B560" t="s">
        <v>58</v>
      </c>
      <c r="C560" t="s">
        <v>11</v>
      </c>
      <c r="D560">
        <v>100</v>
      </c>
      <c r="E560" t="s">
        <v>72</v>
      </c>
      <c r="F560" s="18">
        <f t="shared" si="16"/>
        <v>10</v>
      </c>
      <c r="G560">
        <v>1944</v>
      </c>
      <c r="H560" s="2">
        <v>63</v>
      </c>
      <c r="I560" s="2">
        <v>6141.34</v>
      </c>
      <c r="J560" s="2">
        <f>IFERROR(INDEX(HWI!$F$5:$H$132,MATCH(Data!G560,HWI!$A$5:$A$132,0),MATCH(Data!C560,HWI!$F$5:$H$5,0)),0)</f>
        <v>88.78947368421052</v>
      </c>
      <c r="K560" s="25">
        <f t="shared" si="17"/>
        <v>545286.3463157895</v>
      </c>
    </row>
    <row r="561" spans="1:11" customFormat="1" x14ac:dyDescent="0.25">
      <c r="A561">
        <v>0</v>
      </c>
      <c r="B561" t="s">
        <v>58</v>
      </c>
      <c r="C561" t="s">
        <v>11</v>
      </c>
      <c r="D561">
        <v>100</v>
      </c>
      <c r="E561" t="s">
        <v>72</v>
      </c>
      <c r="F561" s="18">
        <f t="shared" si="16"/>
        <v>10</v>
      </c>
      <c r="G561">
        <v>1950</v>
      </c>
      <c r="H561" s="2">
        <v>3043</v>
      </c>
      <c r="I561" s="2">
        <v>13172.37</v>
      </c>
      <c r="J561" s="2">
        <f>IFERROR(INDEX(HWI!$F$5:$H$132,MATCH(Data!G561,HWI!$A$5:$A$132,0),MATCH(Data!C561,HWI!$F$5:$H$5,0)),0)</f>
        <v>54.41935483870968</v>
      </c>
      <c r="K561" s="25">
        <f t="shared" si="17"/>
        <v>716831.87709677429</v>
      </c>
    </row>
    <row r="562" spans="1:11" customFormat="1" x14ac:dyDescent="0.25">
      <c r="A562">
        <v>0</v>
      </c>
      <c r="B562" t="s">
        <v>58</v>
      </c>
      <c r="C562" t="s">
        <v>11</v>
      </c>
      <c r="D562">
        <v>100</v>
      </c>
      <c r="E562" t="s">
        <v>72</v>
      </c>
      <c r="F562" s="18">
        <f t="shared" si="16"/>
        <v>10</v>
      </c>
      <c r="G562">
        <v>1951</v>
      </c>
      <c r="H562" s="2">
        <v>9905</v>
      </c>
      <c r="I562" s="2">
        <v>24085.08</v>
      </c>
      <c r="J562" s="2">
        <f>IFERROR(INDEX(HWI!$F$5:$H$132,MATCH(Data!G562,HWI!$A$5:$A$132,0),MATCH(Data!C562,HWI!$F$5:$H$5,0)),0)</f>
        <v>51.121212121212125</v>
      </c>
      <c r="K562" s="25">
        <f t="shared" si="17"/>
        <v>1231258.4836363639</v>
      </c>
    </row>
    <row r="563" spans="1:11" customFormat="1" x14ac:dyDescent="0.25">
      <c r="A563">
        <v>0</v>
      </c>
      <c r="B563" t="s">
        <v>58</v>
      </c>
      <c r="C563" t="s">
        <v>11</v>
      </c>
      <c r="D563">
        <v>100</v>
      </c>
      <c r="E563" t="s">
        <v>72</v>
      </c>
      <c r="F563" s="18">
        <f t="shared" si="16"/>
        <v>10</v>
      </c>
      <c r="G563">
        <v>1952</v>
      </c>
      <c r="H563" s="2">
        <v>142</v>
      </c>
      <c r="I563" s="2">
        <v>909.79</v>
      </c>
      <c r="J563" s="2">
        <f>IFERROR(INDEX(HWI!$F$5:$H$132,MATCH(Data!G563,HWI!$A$5:$A$132,0),MATCH(Data!C563,HWI!$F$5:$H$5,0)),0)</f>
        <v>48.2</v>
      </c>
      <c r="K563" s="25">
        <f t="shared" si="17"/>
        <v>43851.878000000004</v>
      </c>
    </row>
    <row r="564" spans="1:11" customFormat="1" x14ac:dyDescent="0.25">
      <c r="A564">
        <v>0</v>
      </c>
      <c r="B564" t="s">
        <v>58</v>
      </c>
      <c r="C564" t="s">
        <v>11</v>
      </c>
      <c r="D564">
        <v>100</v>
      </c>
      <c r="E564" t="s">
        <v>72</v>
      </c>
      <c r="F564" s="18">
        <f t="shared" si="16"/>
        <v>10</v>
      </c>
      <c r="G564">
        <v>1953</v>
      </c>
      <c r="H564" s="2">
        <v>4911</v>
      </c>
      <c r="I564" s="2">
        <v>34938.769999999997</v>
      </c>
      <c r="J564" s="2">
        <f>IFERROR(INDEX(HWI!$F$5:$H$132,MATCH(Data!G564,HWI!$A$5:$A$132,0),MATCH(Data!C564,HWI!$F$5:$H$5,0)),0)</f>
        <v>44.39473684210526</v>
      </c>
      <c r="K564" s="25">
        <f t="shared" si="17"/>
        <v>1551097.4997368418</v>
      </c>
    </row>
    <row r="565" spans="1:11" customFormat="1" x14ac:dyDescent="0.25">
      <c r="A565">
        <v>0</v>
      </c>
      <c r="B565" t="s">
        <v>58</v>
      </c>
      <c r="C565" t="s">
        <v>11</v>
      </c>
      <c r="D565">
        <v>100</v>
      </c>
      <c r="E565" t="s">
        <v>72</v>
      </c>
      <c r="F565" s="18">
        <f t="shared" si="16"/>
        <v>10</v>
      </c>
      <c r="G565">
        <v>1954</v>
      </c>
      <c r="H565" s="2">
        <v>1204</v>
      </c>
      <c r="I565" s="2">
        <v>22897.48</v>
      </c>
      <c r="J565" s="2">
        <f>IFERROR(INDEX(HWI!$F$5:$H$132,MATCH(Data!G565,HWI!$A$5:$A$132,0),MATCH(Data!C565,HWI!$F$5:$H$5,0)),0)</f>
        <v>43.256410256410255</v>
      </c>
      <c r="K565" s="25">
        <f t="shared" si="17"/>
        <v>990462.78871794872</v>
      </c>
    </row>
    <row r="566" spans="1:11" customFormat="1" x14ac:dyDescent="0.25">
      <c r="A566">
        <v>0</v>
      </c>
      <c r="B566" t="s">
        <v>58</v>
      </c>
      <c r="C566" t="s">
        <v>11</v>
      </c>
      <c r="D566">
        <v>100</v>
      </c>
      <c r="E566" t="s">
        <v>72</v>
      </c>
      <c r="F566" s="18">
        <f t="shared" si="16"/>
        <v>10</v>
      </c>
      <c r="G566">
        <v>1955</v>
      </c>
      <c r="H566" s="2">
        <v>1307</v>
      </c>
      <c r="I566" s="2">
        <v>7500.47</v>
      </c>
      <c r="J566" s="2">
        <f>IFERROR(INDEX(HWI!$F$5:$H$132,MATCH(Data!G566,HWI!$A$5:$A$132,0),MATCH(Data!C566,HWI!$F$5:$H$5,0)),0)</f>
        <v>41.146341463414636</v>
      </c>
      <c r="K566" s="25">
        <f t="shared" si="17"/>
        <v>308616.89975609758</v>
      </c>
    </row>
    <row r="567" spans="1:11" customFormat="1" x14ac:dyDescent="0.25">
      <c r="A567">
        <v>0</v>
      </c>
      <c r="B567" t="s">
        <v>58</v>
      </c>
      <c r="C567" t="s">
        <v>11</v>
      </c>
      <c r="D567">
        <v>100</v>
      </c>
      <c r="E567" t="s">
        <v>72</v>
      </c>
      <c r="F567" s="18">
        <f t="shared" si="16"/>
        <v>10</v>
      </c>
      <c r="G567">
        <v>1956</v>
      </c>
      <c r="H567" s="2">
        <v>2670</v>
      </c>
      <c r="I567" s="2">
        <v>25828.47</v>
      </c>
      <c r="J567" s="2">
        <f>IFERROR(INDEX(HWI!$F$5:$H$132,MATCH(Data!G567,HWI!$A$5:$A$132,0),MATCH(Data!C567,HWI!$F$5:$H$5,0)),0)</f>
        <v>38.340909090909093</v>
      </c>
      <c r="K567" s="25">
        <f t="shared" si="17"/>
        <v>990287.02022727288</v>
      </c>
    </row>
    <row r="568" spans="1:11" customFormat="1" x14ac:dyDescent="0.25">
      <c r="A568">
        <v>0</v>
      </c>
      <c r="B568" t="s">
        <v>58</v>
      </c>
      <c r="C568" t="s">
        <v>11</v>
      </c>
      <c r="D568">
        <v>100</v>
      </c>
      <c r="E568" t="s">
        <v>72</v>
      </c>
      <c r="F568" s="18">
        <f t="shared" si="16"/>
        <v>10</v>
      </c>
      <c r="G568">
        <v>1957</v>
      </c>
      <c r="H568" s="2">
        <v>8441</v>
      </c>
      <c r="I568" s="2">
        <v>115482.43</v>
      </c>
      <c r="J568" s="2">
        <f>IFERROR(INDEX(HWI!$F$5:$H$132,MATCH(Data!G568,HWI!$A$5:$A$132,0),MATCH(Data!C568,HWI!$F$5:$H$5,0)),0)</f>
        <v>35.893617021276597</v>
      </c>
      <c r="K568" s="25">
        <f t="shared" si="17"/>
        <v>4145082.1151063829</v>
      </c>
    </row>
    <row r="569" spans="1:11" customFormat="1" x14ac:dyDescent="0.25">
      <c r="A569">
        <v>0</v>
      </c>
      <c r="B569" t="s">
        <v>58</v>
      </c>
      <c r="C569" t="s">
        <v>11</v>
      </c>
      <c r="D569">
        <v>100</v>
      </c>
      <c r="E569" t="s">
        <v>72</v>
      </c>
      <c r="F569" s="18">
        <f t="shared" si="16"/>
        <v>10</v>
      </c>
      <c r="G569">
        <v>1958</v>
      </c>
      <c r="H569" s="2">
        <v>728</v>
      </c>
      <c r="I569" s="2">
        <v>8391.98</v>
      </c>
      <c r="J569" s="2">
        <f>IFERROR(INDEX(HWI!$F$5:$H$132,MATCH(Data!G569,HWI!$A$5:$A$132,0),MATCH(Data!C569,HWI!$F$5:$H$5,0)),0)</f>
        <v>34.428571428571431</v>
      </c>
      <c r="K569" s="25">
        <f t="shared" si="17"/>
        <v>288923.88285714283</v>
      </c>
    </row>
    <row r="570" spans="1:11" customFormat="1" x14ac:dyDescent="0.25">
      <c r="A570">
        <v>0</v>
      </c>
      <c r="B570" t="s">
        <v>58</v>
      </c>
      <c r="C570" t="s">
        <v>11</v>
      </c>
      <c r="D570">
        <v>100</v>
      </c>
      <c r="E570" t="s">
        <v>72</v>
      </c>
      <c r="F570" s="18">
        <f t="shared" si="16"/>
        <v>10</v>
      </c>
      <c r="G570">
        <v>1959</v>
      </c>
      <c r="H570" s="2">
        <v>4554</v>
      </c>
      <c r="I570" s="2">
        <v>78872.149999999994</v>
      </c>
      <c r="J570" s="2">
        <f>IFERROR(INDEX(HWI!$F$5:$H$132,MATCH(Data!G570,HWI!$A$5:$A$132,0),MATCH(Data!C570,HWI!$F$5:$H$5,0)),0)</f>
        <v>32.442307692307693</v>
      </c>
      <c r="K570" s="25">
        <f t="shared" si="17"/>
        <v>2558794.5586538459</v>
      </c>
    </row>
    <row r="571" spans="1:11" customFormat="1" x14ac:dyDescent="0.25">
      <c r="A571">
        <v>0</v>
      </c>
      <c r="B571" t="s">
        <v>58</v>
      </c>
      <c r="C571" t="s">
        <v>11</v>
      </c>
      <c r="D571">
        <v>100</v>
      </c>
      <c r="E571" t="s">
        <v>72</v>
      </c>
      <c r="F571" s="18">
        <f t="shared" si="16"/>
        <v>10</v>
      </c>
      <c r="G571">
        <v>1960</v>
      </c>
      <c r="H571" s="2">
        <v>39976</v>
      </c>
      <c r="I571" s="2">
        <v>309142.7</v>
      </c>
      <c r="J571" s="2">
        <f>IFERROR(INDEX(HWI!$F$5:$H$132,MATCH(Data!G571,HWI!$A$5:$A$132,0),MATCH(Data!C571,HWI!$F$5:$H$5,0)),0)</f>
        <v>31.24074074074074</v>
      </c>
      <c r="K571" s="25">
        <f t="shared" si="17"/>
        <v>9657846.9425925929</v>
      </c>
    </row>
    <row r="572" spans="1:11" customFormat="1" x14ac:dyDescent="0.25">
      <c r="A572">
        <v>0</v>
      </c>
      <c r="B572" t="s">
        <v>58</v>
      </c>
      <c r="C572" t="s">
        <v>11</v>
      </c>
      <c r="D572">
        <v>100</v>
      </c>
      <c r="E572" t="s">
        <v>72</v>
      </c>
      <c r="F572" s="18">
        <f t="shared" si="16"/>
        <v>10</v>
      </c>
      <c r="G572">
        <v>1961</v>
      </c>
      <c r="H572" s="2">
        <v>683</v>
      </c>
      <c r="I572" s="2">
        <v>17248.009999999998</v>
      </c>
      <c r="J572" s="2">
        <f>IFERROR(INDEX(HWI!$F$5:$H$132,MATCH(Data!G572,HWI!$A$5:$A$132,0),MATCH(Data!C572,HWI!$F$5:$H$5,0)),0)</f>
        <v>30.125</v>
      </c>
      <c r="K572" s="25">
        <f t="shared" si="17"/>
        <v>519596.30124999996</v>
      </c>
    </row>
    <row r="573" spans="1:11" customFormat="1" x14ac:dyDescent="0.25">
      <c r="A573">
        <v>0</v>
      </c>
      <c r="B573" t="s">
        <v>58</v>
      </c>
      <c r="C573" t="s">
        <v>11</v>
      </c>
      <c r="D573">
        <v>100</v>
      </c>
      <c r="E573" t="s">
        <v>72</v>
      </c>
      <c r="F573" s="18">
        <f t="shared" si="16"/>
        <v>10</v>
      </c>
      <c r="G573">
        <v>1962</v>
      </c>
      <c r="H573" s="2">
        <v>1461</v>
      </c>
      <c r="I573" s="2">
        <v>20814.2</v>
      </c>
      <c r="J573" s="2">
        <f>IFERROR(INDEX(HWI!$F$5:$H$132,MATCH(Data!G573,HWI!$A$5:$A$132,0),MATCH(Data!C573,HWI!$F$5:$H$5,0)),0)</f>
        <v>29.086206896551722</v>
      </c>
      <c r="K573" s="25">
        <f t="shared" si="17"/>
        <v>605406.12758620689</v>
      </c>
    </row>
    <row r="574" spans="1:11" customFormat="1" x14ac:dyDescent="0.25">
      <c r="A574">
        <v>0</v>
      </c>
      <c r="B574" t="s">
        <v>58</v>
      </c>
      <c r="C574" t="s">
        <v>11</v>
      </c>
      <c r="D574">
        <v>100</v>
      </c>
      <c r="E574" t="s">
        <v>72</v>
      </c>
      <c r="F574" s="18">
        <f t="shared" si="16"/>
        <v>10</v>
      </c>
      <c r="G574">
        <v>1963</v>
      </c>
      <c r="H574" s="2">
        <v>4750</v>
      </c>
      <c r="I574" s="2">
        <v>59702.84</v>
      </c>
      <c r="J574" s="2">
        <f>IFERROR(INDEX(HWI!$F$5:$H$132,MATCH(Data!G574,HWI!$A$5:$A$132,0),MATCH(Data!C574,HWI!$F$5:$H$5,0)),0)</f>
        <v>28.116666666666667</v>
      </c>
      <c r="K574" s="25">
        <f t="shared" si="17"/>
        <v>1678644.8513333332</v>
      </c>
    </row>
    <row r="575" spans="1:11" customFormat="1" x14ac:dyDescent="0.25">
      <c r="A575">
        <v>0</v>
      </c>
      <c r="B575" t="s">
        <v>58</v>
      </c>
      <c r="C575" t="s">
        <v>11</v>
      </c>
      <c r="D575">
        <v>100</v>
      </c>
      <c r="E575" t="s">
        <v>72</v>
      </c>
      <c r="F575" s="18">
        <f t="shared" si="16"/>
        <v>10</v>
      </c>
      <c r="G575">
        <v>1964</v>
      </c>
      <c r="H575" s="2">
        <v>572</v>
      </c>
      <c r="I575" s="2">
        <v>8731.56</v>
      </c>
      <c r="J575" s="2">
        <f>IFERROR(INDEX(HWI!$F$5:$H$132,MATCH(Data!G575,HWI!$A$5:$A$132,0),MATCH(Data!C575,HWI!$F$5:$H$5,0)),0)</f>
        <v>27.655737704918032</v>
      </c>
      <c r="K575" s="25">
        <f t="shared" si="17"/>
        <v>241477.73311475408</v>
      </c>
    </row>
    <row r="576" spans="1:11" customFormat="1" x14ac:dyDescent="0.25">
      <c r="A576">
        <v>0</v>
      </c>
      <c r="B576" t="s">
        <v>58</v>
      </c>
      <c r="C576" t="s">
        <v>11</v>
      </c>
      <c r="D576">
        <v>100</v>
      </c>
      <c r="E576" t="s">
        <v>72</v>
      </c>
      <c r="F576" s="18">
        <f t="shared" si="16"/>
        <v>10</v>
      </c>
      <c r="G576">
        <v>1965</v>
      </c>
      <c r="H576" s="2">
        <v>825</v>
      </c>
      <c r="I576" s="2">
        <v>9267.4599999999991</v>
      </c>
      <c r="J576" s="2">
        <f>IFERROR(INDEX(HWI!$F$5:$H$132,MATCH(Data!G576,HWI!$A$5:$A$132,0),MATCH(Data!C576,HWI!$F$5:$H$5,0)),0)</f>
        <v>26.777777777777779</v>
      </c>
      <c r="K576" s="25">
        <f t="shared" si="17"/>
        <v>248161.98444444442</v>
      </c>
    </row>
    <row r="577" spans="1:11" customFormat="1" x14ac:dyDescent="0.25">
      <c r="A577">
        <v>0</v>
      </c>
      <c r="B577" t="s">
        <v>58</v>
      </c>
      <c r="C577" t="s">
        <v>11</v>
      </c>
      <c r="D577">
        <v>100</v>
      </c>
      <c r="E577" t="s">
        <v>72</v>
      </c>
      <c r="F577" s="18">
        <f t="shared" si="16"/>
        <v>10</v>
      </c>
      <c r="G577">
        <v>1966</v>
      </c>
      <c r="H577" s="2">
        <v>69</v>
      </c>
      <c r="I577" s="2">
        <v>1656.38</v>
      </c>
      <c r="J577" s="2">
        <f>IFERROR(INDEX(HWI!$F$5:$H$132,MATCH(Data!G577,HWI!$A$5:$A$132,0),MATCH(Data!C577,HWI!$F$5:$H$5,0)),0)</f>
        <v>25.953846153846154</v>
      </c>
      <c r="K577" s="25">
        <f t="shared" si="17"/>
        <v>42989.431692307699</v>
      </c>
    </row>
    <row r="578" spans="1:11" customFormat="1" x14ac:dyDescent="0.25">
      <c r="A578">
        <v>0</v>
      </c>
      <c r="B578" t="s">
        <v>58</v>
      </c>
      <c r="C578" t="s">
        <v>11</v>
      </c>
      <c r="D578">
        <v>100</v>
      </c>
      <c r="E578" t="s">
        <v>72</v>
      </c>
      <c r="F578" s="18">
        <f t="shared" si="16"/>
        <v>10</v>
      </c>
      <c r="G578">
        <v>1968</v>
      </c>
      <c r="H578" s="2">
        <v>1565</v>
      </c>
      <c r="I578" s="2">
        <v>22762.32</v>
      </c>
      <c r="J578" s="2">
        <f>IFERROR(INDEX(HWI!$F$5:$H$132,MATCH(Data!G578,HWI!$A$5:$A$132,0),MATCH(Data!C578,HWI!$F$5:$H$5,0)),0)</f>
        <v>24.1</v>
      </c>
      <c r="K578" s="25">
        <f t="shared" si="17"/>
        <v>548571.91200000001</v>
      </c>
    </row>
    <row r="579" spans="1:11" customFormat="1" x14ac:dyDescent="0.25">
      <c r="A579">
        <v>0</v>
      </c>
      <c r="B579" t="s">
        <v>58</v>
      </c>
      <c r="C579" t="s">
        <v>11</v>
      </c>
      <c r="D579">
        <v>100</v>
      </c>
      <c r="E579" t="s">
        <v>72</v>
      </c>
      <c r="F579" s="18">
        <f t="shared" ref="F579:F642" si="18">_xlfn.XLOOKUP(E579,$O$2:$O$19,$P$2:$P$19)</f>
        <v>10</v>
      </c>
      <c r="G579">
        <v>1969</v>
      </c>
      <c r="H579" s="2">
        <v>1284</v>
      </c>
      <c r="I579" s="2">
        <v>21667.06</v>
      </c>
      <c r="J579" s="2">
        <f>IFERROR(INDEX(HWI!$F$5:$H$132,MATCH(Data!G579,HWI!$A$5:$A$132,0),MATCH(Data!C579,HWI!$F$5:$H$5,0)),0)</f>
        <v>22.19736842105263</v>
      </c>
      <c r="K579" s="25">
        <f t="shared" ref="K579:K642" si="19">I579*J579</f>
        <v>480951.71342105261</v>
      </c>
    </row>
    <row r="580" spans="1:11" customFormat="1" x14ac:dyDescent="0.25">
      <c r="A580">
        <v>0</v>
      </c>
      <c r="B580" t="s">
        <v>58</v>
      </c>
      <c r="C580" t="s">
        <v>11</v>
      </c>
      <c r="D580">
        <v>100</v>
      </c>
      <c r="E580" t="s">
        <v>72</v>
      </c>
      <c r="F580" s="18">
        <f t="shared" si="18"/>
        <v>10</v>
      </c>
      <c r="G580">
        <v>1970</v>
      </c>
      <c r="H580" s="2">
        <v>1499</v>
      </c>
      <c r="I580" s="2">
        <v>29770.59</v>
      </c>
      <c r="J580" s="2">
        <f>IFERROR(INDEX(HWI!$F$5:$H$132,MATCH(Data!G580,HWI!$A$5:$A$132,0),MATCH(Data!C580,HWI!$F$5:$H$5,0)),0)</f>
        <v>20.827160493827162</v>
      </c>
      <c r="K580" s="25">
        <f t="shared" si="19"/>
        <v>620036.85592592601</v>
      </c>
    </row>
    <row r="581" spans="1:11" customFormat="1" x14ac:dyDescent="0.25">
      <c r="A581">
        <v>0</v>
      </c>
      <c r="B581" t="s">
        <v>58</v>
      </c>
      <c r="C581" t="s">
        <v>11</v>
      </c>
      <c r="D581">
        <v>100</v>
      </c>
      <c r="E581" t="s">
        <v>72</v>
      </c>
      <c r="F581" s="18">
        <f t="shared" si="18"/>
        <v>10</v>
      </c>
      <c r="G581">
        <v>1971</v>
      </c>
      <c r="H581" s="2">
        <v>910</v>
      </c>
      <c r="I581" s="2">
        <v>17115.259999999998</v>
      </c>
      <c r="J581" s="2">
        <f>IFERROR(INDEX(HWI!$F$5:$H$132,MATCH(Data!G581,HWI!$A$5:$A$132,0),MATCH(Data!C581,HWI!$F$5:$H$5,0)),0)</f>
        <v>19.170454545454547</v>
      </c>
      <c r="K581" s="25">
        <f t="shared" si="19"/>
        <v>328107.31386363634</v>
      </c>
    </row>
    <row r="582" spans="1:11" customFormat="1" x14ac:dyDescent="0.25">
      <c r="A582">
        <v>0</v>
      </c>
      <c r="B582" t="s">
        <v>58</v>
      </c>
      <c r="C582" t="s">
        <v>11</v>
      </c>
      <c r="D582">
        <v>100</v>
      </c>
      <c r="E582" t="s">
        <v>72</v>
      </c>
      <c r="F582" s="18">
        <f t="shared" si="18"/>
        <v>10</v>
      </c>
      <c r="G582">
        <v>1972</v>
      </c>
      <c r="H582" s="2">
        <v>905</v>
      </c>
      <c r="I582" s="2">
        <v>23049.83</v>
      </c>
      <c r="J582" s="2">
        <f>IFERROR(INDEX(HWI!$F$5:$H$132,MATCH(Data!G582,HWI!$A$5:$A$132,0),MATCH(Data!C582,HWI!$F$5:$H$5,0)),0)</f>
        <v>17.572916666666668</v>
      </c>
      <c r="K582" s="25">
        <f t="shared" si="19"/>
        <v>405052.74177083338</v>
      </c>
    </row>
    <row r="583" spans="1:11" customFormat="1" x14ac:dyDescent="0.25">
      <c r="A583">
        <v>0</v>
      </c>
      <c r="B583" t="s">
        <v>58</v>
      </c>
      <c r="C583" t="s">
        <v>11</v>
      </c>
      <c r="D583">
        <v>100</v>
      </c>
      <c r="E583" t="s">
        <v>72</v>
      </c>
      <c r="F583" s="18">
        <f t="shared" si="18"/>
        <v>10</v>
      </c>
      <c r="G583">
        <v>1973</v>
      </c>
      <c r="H583" s="2">
        <v>6</v>
      </c>
      <c r="I583" s="2">
        <v>100.93</v>
      </c>
      <c r="J583" s="2">
        <f>IFERROR(INDEX(HWI!$F$5:$H$132,MATCH(Data!G583,HWI!$A$5:$A$132,0),MATCH(Data!C583,HWI!$F$5:$H$5,0)),0)</f>
        <v>16.87</v>
      </c>
      <c r="K583" s="25">
        <f t="shared" si="19"/>
        <v>1702.6891000000003</v>
      </c>
    </row>
    <row r="584" spans="1:11" customFormat="1" x14ac:dyDescent="0.25">
      <c r="A584">
        <v>0</v>
      </c>
      <c r="B584" t="s">
        <v>58</v>
      </c>
      <c r="C584" t="s">
        <v>11</v>
      </c>
      <c r="D584">
        <v>100</v>
      </c>
      <c r="E584" t="s">
        <v>72</v>
      </c>
      <c r="F584" s="18">
        <f t="shared" si="18"/>
        <v>10</v>
      </c>
      <c r="G584">
        <v>1975</v>
      </c>
      <c r="H584" s="2">
        <v>58</v>
      </c>
      <c r="I584" s="2">
        <v>5963.99</v>
      </c>
      <c r="J584" s="2">
        <f>IFERROR(INDEX(HWI!$F$5:$H$132,MATCH(Data!G584,HWI!$A$5:$A$132,0),MATCH(Data!C584,HWI!$F$5:$H$5,0)),0)</f>
        <v>12.976923076923077</v>
      </c>
      <c r="K584" s="25">
        <f t="shared" si="19"/>
        <v>77394.239461538455</v>
      </c>
    </row>
    <row r="585" spans="1:11" customFormat="1" x14ac:dyDescent="0.25">
      <c r="A585">
        <v>0</v>
      </c>
      <c r="B585" t="s">
        <v>58</v>
      </c>
      <c r="C585" t="s">
        <v>11</v>
      </c>
      <c r="D585">
        <v>100</v>
      </c>
      <c r="E585" t="s">
        <v>72</v>
      </c>
      <c r="F585" s="18">
        <f t="shared" si="18"/>
        <v>10</v>
      </c>
      <c r="G585">
        <v>1977</v>
      </c>
      <c r="H585" s="2">
        <v>19</v>
      </c>
      <c r="I585" s="2">
        <v>2231.96</v>
      </c>
      <c r="J585" s="2">
        <f>IFERROR(INDEX(HWI!$F$5:$H$132,MATCH(Data!G585,HWI!$A$5:$A$132,0),MATCH(Data!C585,HWI!$F$5:$H$5,0)),0)</f>
        <v>11.246666666666666</v>
      </c>
      <c r="K585" s="25">
        <f t="shared" si="19"/>
        <v>25102.110133333332</v>
      </c>
    </row>
    <row r="586" spans="1:11" customFormat="1" x14ac:dyDescent="0.25">
      <c r="A586">
        <v>0</v>
      </c>
      <c r="B586" t="s">
        <v>58</v>
      </c>
      <c r="C586" t="s">
        <v>11</v>
      </c>
      <c r="D586">
        <v>100</v>
      </c>
      <c r="E586" t="s">
        <v>72</v>
      </c>
      <c r="F586" s="18">
        <f t="shared" si="18"/>
        <v>10</v>
      </c>
      <c r="G586">
        <v>1979</v>
      </c>
      <c r="H586" s="2">
        <v>5492</v>
      </c>
      <c r="I586" s="2">
        <v>246071.03</v>
      </c>
      <c r="J586" s="2">
        <f>IFERROR(INDEX(HWI!$F$5:$H$132,MATCH(Data!G586,HWI!$A$5:$A$132,0),MATCH(Data!C586,HWI!$F$5:$H$5,0)),0)</f>
        <v>9.4245810055865924</v>
      </c>
      <c r="K586" s="25">
        <f t="shared" si="19"/>
        <v>2319116.3553631287</v>
      </c>
    </row>
    <row r="587" spans="1:11" customFormat="1" x14ac:dyDescent="0.25">
      <c r="A587">
        <v>0</v>
      </c>
      <c r="B587" t="s">
        <v>58</v>
      </c>
      <c r="C587" t="s">
        <v>11</v>
      </c>
      <c r="D587">
        <v>100</v>
      </c>
      <c r="E587" t="s">
        <v>72</v>
      </c>
      <c r="F587" s="18">
        <f t="shared" si="18"/>
        <v>10</v>
      </c>
      <c r="G587">
        <v>1980</v>
      </c>
      <c r="H587" s="2">
        <v>165</v>
      </c>
      <c r="I587" s="2">
        <v>10156.68</v>
      </c>
      <c r="J587" s="2">
        <f>IFERROR(INDEX(HWI!$F$5:$H$132,MATCH(Data!G587,HWI!$A$5:$A$132,0),MATCH(Data!C587,HWI!$F$5:$H$5,0)),0)</f>
        <v>8.7409326424870475</v>
      </c>
      <c r="K587" s="25">
        <f t="shared" si="19"/>
        <v>88778.855751295341</v>
      </c>
    </row>
    <row r="588" spans="1:11" customFormat="1" x14ac:dyDescent="0.25">
      <c r="A588">
        <v>0</v>
      </c>
      <c r="B588" t="s">
        <v>58</v>
      </c>
      <c r="C588" t="s">
        <v>11</v>
      </c>
      <c r="D588">
        <v>100</v>
      </c>
      <c r="E588" t="s">
        <v>72</v>
      </c>
      <c r="F588" s="18">
        <f t="shared" si="18"/>
        <v>10</v>
      </c>
      <c r="G588">
        <v>1981</v>
      </c>
      <c r="H588" s="2">
        <v>855</v>
      </c>
      <c r="I588" s="2">
        <v>37799.589999999997</v>
      </c>
      <c r="J588" s="2">
        <f>IFERROR(INDEX(HWI!$F$5:$H$132,MATCH(Data!G588,HWI!$A$5:$A$132,0),MATCH(Data!C588,HWI!$F$5:$H$5,0)),0)</f>
        <v>7.8465116279069766</v>
      </c>
      <c r="K588" s="25">
        <f t="shared" si="19"/>
        <v>296594.92246511625</v>
      </c>
    </row>
    <row r="589" spans="1:11" customFormat="1" x14ac:dyDescent="0.25">
      <c r="A589">
        <v>0</v>
      </c>
      <c r="B589" t="s">
        <v>58</v>
      </c>
      <c r="C589" t="s">
        <v>11</v>
      </c>
      <c r="D589">
        <v>100</v>
      </c>
      <c r="E589" t="s">
        <v>72</v>
      </c>
      <c r="F589" s="18">
        <f t="shared" si="18"/>
        <v>10</v>
      </c>
      <c r="G589">
        <v>1982</v>
      </c>
      <c r="H589" s="2">
        <v>618</v>
      </c>
      <c r="I589" s="2">
        <v>70661.5</v>
      </c>
      <c r="J589" s="2">
        <f>IFERROR(INDEX(HWI!$F$5:$H$132,MATCH(Data!G589,HWI!$A$5:$A$132,0),MATCH(Data!C589,HWI!$F$5:$H$5,0)),0)</f>
        <v>7.3991228070175437</v>
      </c>
      <c r="K589" s="25">
        <f t="shared" si="19"/>
        <v>522833.11622807017</v>
      </c>
    </row>
    <row r="590" spans="1:11" customFormat="1" x14ac:dyDescent="0.25">
      <c r="A590">
        <v>0</v>
      </c>
      <c r="B590" t="s">
        <v>58</v>
      </c>
      <c r="C590" t="s">
        <v>11</v>
      </c>
      <c r="D590">
        <v>100</v>
      </c>
      <c r="E590" t="s">
        <v>72</v>
      </c>
      <c r="F590" s="18">
        <f t="shared" si="18"/>
        <v>10</v>
      </c>
      <c r="G590">
        <v>1983</v>
      </c>
      <c r="H590" s="2">
        <v>2130</v>
      </c>
      <c r="I590" s="2">
        <v>239824.64000000001</v>
      </c>
      <c r="J590" s="2">
        <f>IFERROR(INDEX(HWI!$F$5:$H$132,MATCH(Data!G590,HWI!$A$5:$A$132,0),MATCH(Data!C590,HWI!$F$5:$H$5,0)),0)</f>
        <v>7.2094017094017095</v>
      </c>
      <c r="K590" s="25">
        <f t="shared" si="19"/>
        <v>1728992.1695726498</v>
      </c>
    </row>
    <row r="591" spans="1:11" customFormat="1" x14ac:dyDescent="0.25">
      <c r="A591">
        <v>0</v>
      </c>
      <c r="B591" t="s">
        <v>58</v>
      </c>
      <c r="C591" t="s">
        <v>11</v>
      </c>
      <c r="D591">
        <v>100</v>
      </c>
      <c r="E591" t="s">
        <v>72</v>
      </c>
      <c r="F591" s="18">
        <f t="shared" si="18"/>
        <v>10</v>
      </c>
      <c r="G591">
        <v>1984</v>
      </c>
      <c r="H591" s="2">
        <v>3</v>
      </c>
      <c r="I591" s="2">
        <v>128.82</v>
      </c>
      <c r="J591" s="2">
        <f>IFERROR(INDEX(HWI!$F$5:$H$132,MATCH(Data!G591,HWI!$A$5:$A$132,0),MATCH(Data!C591,HWI!$F$5:$H$5,0)),0)</f>
        <v>7.0291666666666668</v>
      </c>
      <c r="K591" s="25">
        <f t="shared" si="19"/>
        <v>905.49725000000001</v>
      </c>
    </row>
    <row r="592" spans="1:11" customFormat="1" x14ac:dyDescent="0.25">
      <c r="A592">
        <v>0</v>
      </c>
      <c r="B592" t="s">
        <v>58</v>
      </c>
      <c r="C592" t="s">
        <v>11</v>
      </c>
      <c r="D592">
        <v>100</v>
      </c>
      <c r="E592" t="s">
        <v>72</v>
      </c>
      <c r="F592" s="18">
        <f t="shared" si="18"/>
        <v>10</v>
      </c>
      <c r="G592">
        <v>1985</v>
      </c>
      <c r="H592" s="2">
        <v>21</v>
      </c>
      <c r="I592" s="2">
        <v>1076.07</v>
      </c>
      <c r="J592" s="2">
        <f>IFERROR(INDEX(HWI!$F$5:$H$132,MATCH(Data!G592,HWI!$A$5:$A$132,0),MATCH(Data!C592,HWI!$F$5:$H$5,0)),0)</f>
        <v>7.148305084745763</v>
      </c>
      <c r="K592" s="25">
        <f t="shared" si="19"/>
        <v>7692.0766525423724</v>
      </c>
    </row>
    <row r="593" spans="1:11" customFormat="1" x14ac:dyDescent="0.25">
      <c r="A593">
        <v>0</v>
      </c>
      <c r="B593" t="s">
        <v>58</v>
      </c>
      <c r="C593" t="s">
        <v>11</v>
      </c>
      <c r="D593">
        <v>100</v>
      </c>
      <c r="E593" t="s">
        <v>72</v>
      </c>
      <c r="F593" s="18">
        <f t="shared" si="18"/>
        <v>10</v>
      </c>
      <c r="G593">
        <v>1986</v>
      </c>
      <c r="H593" s="2">
        <v>1550</v>
      </c>
      <c r="I593" s="2">
        <v>89182.17</v>
      </c>
      <c r="J593" s="2">
        <f>IFERROR(INDEX(HWI!$F$5:$H$132,MATCH(Data!G593,HWI!$A$5:$A$132,0),MATCH(Data!C593,HWI!$F$5:$H$5,0)),0)</f>
        <v>7.53125</v>
      </c>
      <c r="K593" s="25">
        <f t="shared" si="19"/>
        <v>671653.21781249996</v>
      </c>
    </row>
    <row r="594" spans="1:11" customFormat="1" x14ac:dyDescent="0.25">
      <c r="A594">
        <v>0</v>
      </c>
      <c r="B594" t="s">
        <v>58</v>
      </c>
      <c r="C594" t="s">
        <v>11</v>
      </c>
      <c r="D594">
        <v>100</v>
      </c>
      <c r="E594" t="s">
        <v>72</v>
      </c>
      <c r="F594" s="18">
        <f t="shared" si="18"/>
        <v>10</v>
      </c>
      <c r="G594">
        <v>1987</v>
      </c>
      <c r="H594" s="2">
        <v>256</v>
      </c>
      <c r="I594" s="2">
        <v>15329.3</v>
      </c>
      <c r="J594" s="2">
        <f>IFERROR(INDEX(HWI!$F$5:$H$132,MATCH(Data!G594,HWI!$A$5:$A$132,0),MATCH(Data!C594,HWI!$F$5:$H$5,0)),0)</f>
        <v>7.3668122270742362</v>
      </c>
      <c r="K594" s="25">
        <f t="shared" si="19"/>
        <v>112928.07467248908</v>
      </c>
    </row>
    <row r="595" spans="1:11" customFormat="1" x14ac:dyDescent="0.25">
      <c r="A595">
        <v>0</v>
      </c>
      <c r="B595" t="s">
        <v>58</v>
      </c>
      <c r="C595" t="s">
        <v>11</v>
      </c>
      <c r="D595">
        <v>100</v>
      </c>
      <c r="E595" t="s">
        <v>72</v>
      </c>
      <c r="F595" s="18">
        <f t="shared" si="18"/>
        <v>10</v>
      </c>
      <c r="G595">
        <v>1989</v>
      </c>
      <c r="H595" s="2">
        <v>350</v>
      </c>
      <c r="I595" s="2">
        <v>28746.32</v>
      </c>
      <c r="J595" s="2">
        <f>IFERROR(INDEX(HWI!$F$5:$H$132,MATCH(Data!G595,HWI!$A$5:$A$132,0),MATCH(Data!C595,HWI!$F$5:$H$5,0)),0)</f>
        <v>6.5135135135135132</v>
      </c>
      <c r="K595" s="25">
        <f t="shared" si="19"/>
        <v>187239.54378378377</v>
      </c>
    </row>
    <row r="596" spans="1:11" customFormat="1" x14ac:dyDescent="0.25">
      <c r="A596">
        <v>0</v>
      </c>
      <c r="B596" t="s">
        <v>58</v>
      </c>
      <c r="C596" t="s">
        <v>11</v>
      </c>
      <c r="D596">
        <v>100</v>
      </c>
      <c r="E596" t="s">
        <v>72</v>
      </c>
      <c r="F596" s="18">
        <f t="shared" si="18"/>
        <v>10</v>
      </c>
      <c r="G596">
        <v>1990</v>
      </c>
      <c r="H596" s="2">
        <v>681</v>
      </c>
      <c r="I596" s="2">
        <v>83265.320000000007</v>
      </c>
      <c r="J596" s="2">
        <f>IFERROR(INDEX(HWI!$F$5:$H$132,MATCH(Data!G596,HWI!$A$5:$A$132,0),MATCH(Data!C596,HWI!$F$5:$H$5,0)),0)</f>
        <v>6.4083570750237415</v>
      </c>
      <c r="K596" s="25">
        <f t="shared" si="19"/>
        <v>533593.90252611588</v>
      </c>
    </row>
    <row r="597" spans="1:11" customFormat="1" x14ac:dyDescent="0.25">
      <c r="A597">
        <v>0</v>
      </c>
      <c r="B597" t="s">
        <v>58</v>
      </c>
      <c r="C597" t="s">
        <v>11</v>
      </c>
      <c r="D597">
        <v>100</v>
      </c>
      <c r="E597" t="s">
        <v>72</v>
      </c>
      <c r="F597" s="18">
        <f t="shared" si="18"/>
        <v>10</v>
      </c>
      <c r="G597">
        <v>1991</v>
      </c>
      <c r="H597" s="2">
        <v>1104</v>
      </c>
      <c r="I597" s="2">
        <v>138021.43</v>
      </c>
      <c r="J597" s="2">
        <f>IFERROR(INDEX(HWI!$F$5:$H$132,MATCH(Data!G597,HWI!$A$5:$A$132,0),MATCH(Data!C597,HWI!$F$5:$H$5,0)),0)</f>
        <v>6.2889095992544268</v>
      </c>
      <c r="K597" s="25">
        <f t="shared" si="19"/>
        <v>868004.2960298229</v>
      </c>
    </row>
    <row r="598" spans="1:11" customFormat="1" x14ac:dyDescent="0.25">
      <c r="A598">
        <v>0</v>
      </c>
      <c r="B598" t="s">
        <v>58</v>
      </c>
      <c r="C598" t="s">
        <v>11</v>
      </c>
      <c r="D598">
        <v>100</v>
      </c>
      <c r="E598" t="s">
        <v>72</v>
      </c>
      <c r="F598" s="18">
        <f t="shared" si="18"/>
        <v>10</v>
      </c>
      <c r="G598">
        <v>1992</v>
      </c>
      <c r="H598" s="2">
        <v>2031</v>
      </c>
      <c r="I598" s="2">
        <v>165347.06</v>
      </c>
      <c r="J598" s="2">
        <f>IFERROR(INDEX(HWI!$F$5:$H$132,MATCH(Data!G598,HWI!$A$5:$A$132,0),MATCH(Data!C598,HWI!$F$5:$H$5,0)),0)</f>
        <v>6.2079116835326591</v>
      </c>
      <c r="K598" s="25">
        <f t="shared" si="19"/>
        <v>1026459.9456117756</v>
      </c>
    </row>
    <row r="599" spans="1:11" customFormat="1" x14ac:dyDescent="0.25">
      <c r="A599">
        <v>0</v>
      </c>
      <c r="B599" t="s">
        <v>58</v>
      </c>
      <c r="C599" t="s">
        <v>11</v>
      </c>
      <c r="D599">
        <v>100</v>
      </c>
      <c r="E599" t="s">
        <v>72</v>
      </c>
      <c r="F599" s="18">
        <f t="shared" si="18"/>
        <v>10</v>
      </c>
      <c r="G599">
        <v>1993</v>
      </c>
      <c r="H599" s="2">
        <v>683</v>
      </c>
      <c r="I599" s="2">
        <v>29769.33</v>
      </c>
      <c r="J599" s="2">
        <f>IFERROR(INDEX(HWI!$F$5:$H$132,MATCH(Data!G599,HWI!$A$5:$A$132,0),MATCH(Data!C599,HWI!$F$5:$H$5,0)),0)</f>
        <v>6.0574506283662481</v>
      </c>
      <c r="K599" s="25">
        <f t="shared" si="19"/>
        <v>180326.24671454221</v>
      </c>
    </row>
    <row r="600" spans="1:11" customFormat="1" x14ac:dyDescent="0.25">
      <c r="A600">
        <v>0</v>
      </c>
      <c r="B600" t="s">
        <v>58</v>
      </c>
      <c r="C600" t="s">
        <v>11</v>
      </c>
      <c r="D600">
        <v>100</v>
      </c>
      <c r="E600" t="s">
        <v>72</v>
      </c>
      <c r="F600" s="18">
        <f t="shared" si="18"/>
        <v>10</v>
      </c>
      <c r="G600">
        <v>1994</v>
      </c>
      <c r="H600" s="2">
        <v>406</v>
      </c>
      <c r="I600" s="2">
        <v>36447.519999999997</v>
      </c>
      <c r="J600" s="2">
        <f>IFERROR(INDEX(HWI!$F$5:$H$132,MATCH(Data!G600,HWI!$A$5:$A$132,0),MATCH(Data!C600,HWI!$F$5:$H$5,0)),0)</f>
        <v>5.6327212020033386</v>
      </c>
      <c r="K600" s="25">
        <f t="shared" si="19"/>
        <v>205298.7186644407</v>
      </c>
    </row>
    <row r="601" spans="1:11" customFormat="1" x14ac:dyDescent="0.25">
      <c r="A601">
        <v>0</v>
      </c>
      <c r="B601" t="s">
        <v>58</v>
      </c>
      <c r="C601" t="s">
        <v>11</v>
      </c>
      <c r="D601">
        <v>100</v>
      </c>
      <c r="E601" t="s">
        <v>72</v>
      </c>
      <c r="F601" s="18">
        <f t="shared" si="18"/>
        <v>10</v>
      </c>
      <c r="G601">
        <v>1996</v>
      </c>
      <c r="H601" s="2">
        <v>1115</v>
      </c>
      <c r="I601" s="2">
        <v>72342.210000000006</v>
      </c>
      <c r="J601" s="2">
        <f>IFERROR(INDEX(HWI!$F$5:$H$132,MATCH(Data!G601,HWI!$A$5:$A$132,0),MATCH(Data!C601,HWI!$F$5:$H$5,0)),0)</f>
        <v>5.5130718954248366</v>
      </c>
      <c r="K601" s="25">
        <f t="shared" si="19"/>
        <v>398827.80480392161</v>
      </c>
    </row>
    <row r="602" spans="1:11" customFormat="1" x14ac:dyDescent="0.25">
      <c r="A602">
        <v>0</v>
      </c>
      <c r="B602" t="s">
        <v>58</v>
      </c>
      <c r="C602" t="s">
        <v>11</v>
      </c>
      <c r="D602">
        <v>100</v>
      </c>
      <c r="E602" t="s">
        <v>72</v>
      </c>
      <c r="F602" s="18">
        <f t="shared" si="18"/>
        <v>10</v>
      </c>
      <c r="G602">
        <v>1997</v>
      </c>
      <c r="H602" s="2">
        <v>102</v>
      </c>
      <c r="I602" s="2">
        <v>8410</v>
      </c>
      <c r="J602" s="2">
        <f>IFERROR(INDEX(HWI!$F$5:$H$132,MATCH(Data!G602,HWI!$A$5:$A$132,0),MATCH(Data!C602,HWI!$F$5:$H$5,0)),0)</f>
        <v>5.3811802232854866</v>
      </c>
      <c r="K602" s="25">
        <f t="shared" si="19"/>
        <v>45255.725677830946</v>
      </c>
    </row>
    <row r="603" spans="1:11" customFormat="1" x14ac:dyDescent="0.25">
      <c r="A603">
        <v>0</v>
      </c>
      <c r="B603" t="s">
        <v>58</v>
      </c>
      <c r="C603" t="s">
        <v>11</v>
      </c>
      <c r="D603">
        <v>100</v>
      </c>
      <c r="E603" t="s">
        <v>72</v>
      </c>
      <c r="F603" s="18">
        <f t="shared" si="18"/>
        <v>10</v>
      </c>
      <c r="G603">
        <v>1998</v>
      </c>
      <c r="H603" s="2">
        <v>3157</v>
      </c>
      <c r="I603" s="2">
        <v>527085.53</v>
      </c>
      <c r="J603" s="2">
        <f>IFERROR(INDEX(HWI!$F$5:$H$132,MATCH(Data!G603,HWI!$A$5:$A$132,0),MATCH(Data!C603,HWI!$F$5:$H$5,0)),0)</f>
        <v>5.2718749999999996</v>
      </c>
      <c r="K603" s="25">
        <f t="shared" si="19"/>
        <v>2778729.02846875</v>
      </c>
    </row>
    <row r="604" spans="1:11" customFormat="1" x14ac:dyDescent="0.25">
      <c r="A604">
        <v>0</v>
      </c>
      <c r="B604" t="s">
        <v>58</v>
      </c>
      <c r="C604" t="s">
        <v>11</v>
      </c>
      <c r="D604">
        <v>100</v>
      </c>
      <c r="E604" t="s">
        <v>72</v>
      </c>
      <c r="F604" s="18">
        <f t="shared" si="18"/>
        <v>10</v>
      </c>
      <c r="G604">
        <v>2001</v>
      </c>
      <c r="H604" s="2">
        <v>2745</v>
      </c>
      <c r="I604" s="2">
        <v>275184.90999999997</v>
      </c>
      <c r="J604" s="2">
        <f>IFERROR(INDEX(HWI!$F$5:$H$132,MATCH(Data!G604,HWI!$A$5:$A$132,0),MATCH(Data!C604,HWI!$F$5:$H$5,0)),0)</f>
        <v>4.823445318084346</v>
      </c>
      <c r="K604" s="25">
        <f t="shared" si="19"/>
        <v>1327339.3657469619</v>
      </c>
    </row>
    <row r="605" spans="1:11" customFormat="1" x14ac:dyDescent="0.25">
      <c r="A605">
        <v>0</v>
      </c>
      <c r="B605" t="s">
        <v>58</v>
      </c>
      <c r="C605" t="s">
        <v>11</v>
      </c>
      <c r="D605">
        <v>100</v>
      </c>
      <c r="E605" t="s">
        <v>72</v>
      </c>
      <c r="F605" s="18">
        <f t="shared" si="18"/>
        <v>10</v>
      </c>
      <c r="G605">
        <v>2002</v>
      </c>
      <c r="H605" s="2">
        <v>365</v>
      </c>
      <c r="I605" s="2">
        <v>41675.42</v>
      </c>
      <c r="J605" s="2">
        <f>IFERROR(INDEX(HWI!$F$5:$H$132,MATCH(Data!G605,HWI!$A$5:$A$132,0),MATCH(Data!C605,HWI!$F$5:$H$5,0)),0)</f>
        <v>4.7288016818500349</v>
      </c>
      <c r="K605" s="25">
        <f t="shared" si="19"/>
        <v>197074.79618780658</v>
      </c>
    </row>
    <row r="606" spans="1:11" customFormat="1" x14ac:dyDescent="0.25">
      <c r="A606">
        <v>0</v>
      </c>
      <c r="B606" t="s">
        <v>58</v>
      </c>
      <c r="C606" t="s">
        <v>11</v>
      </c>
      <c r="D606">
        <v>100</v>
      </c>
      <c r="E606" t="s">
        <v>72</v>
      </c>
      <c r="F606" s="18">
        <f t="shared" si="18"/>
        <v>10</v>
      </c>
      <c r="G606">
        <v>2003</v>
      </c>
      <c r="H606" s="2">
        <v>3</v>
      </c>
      <c r="I606" s="2">
        <v>310.67</v>
      </c>
      <c r="J606" s="2">
        <f>IFERROR(INDEX(HWI!$F$5:$H$132,MATCH(Data!G606,HWI!$A$5:$A$132,0),MATCH(Data!C606,HWI!$F$5:$H$5,0)),0)</f>
        <v>4.5656292286874152</v>
      </c>
      <c r="K606" s="25">
        <f t="shared" si="19"/>
        <v>1418.4040324763193</v>
      </c>
    </row>
    <row r="607" spans="1:11" customFormat="1" x14ac:dyDescent="0.25">
      <c r="A607">
        <v>0</v>
      </c>
      <c r="B607" t="s">
        <v>58</v>
      </c>
      <c r="C607" t="s">
        <v>11</v>
      </c>
      <c r="D607">
        <v>100</v>
      </c>
      <c r="E607" t="s">
        <v>72</v>
      </c>
      <c r="F607" s="18">
        <f t="shared" si="18"/>
        <v>10</v>
      </c>
      <c r="G607">
        <v>2004</v>
      </c>
      <c r="H607" s="2">
        <v>147</v>
      </c>
      <c r="I607" s="2">
        <v>9497.1</v>
      </c>
      <c r="J607" s="2">
        <f>IFERROR(INDEX(HWI!$F$5:$H$132,MATCH(Data!G607,HWI!$A$5:$A$132,0),MATCH(Data!C607,HWI!$F$5:$H$5,0)),0)</f>
        <v>3.7036223929747529</v>
      </c>
      <c r="K607" s="25">
        <f t="shared" si="19"/>
        <v>35173.672228320531</v>
      </c>
    </row>
    <row r="608" spans="1:11" customFormat="1" x14ac:dyDescent="0.25">
      <c r="A608">
        <v>0</v>
      </c>
      <c r="B608" t="s">
        <v>58</v>
      </c>
      <c r="C608" t="s">
        <v>11</v>
      </c>
      <c r="D608">
        <v>100</v>
      </c>
      <c r="E608" t="s">
        <v>72</v>
      </c>
      <c r="F608" s="18">
        <f t="shared" si="18"/>
        <v>10</v>
      </c>
      <c r="G608">
        <v>2007</v>
      </c>
      <c r="H608" s="2">
        <v>872</v>
      </c>
      <c r="I608" s="2">
        <v>-65.5</v>
      </c>
      <c r="J608" s="2">
        <f>IFERROR(INDEX(HWI!$F$5:$H$132,MATCH(Data!G608,HWI!$A$5:$A$132,0),MATCH(Data!C608,HWI!$F$5:$H$5,0)),0)</f>
        <v>2.9992547239836864</v>
      </c>
      <c r="K608" s="25">
        <f t="shared" si="19"/>
        <v>-196.45118442093147</v>
      </c>
    </row>
    <row r="609" spans="1:11" customFormat="1" x14ac:dyDescent="0.25">
      <c r="A609">
        <v>0</v>
      </c>
      <c r="B609" t="s">
        <v>58</v>
      </c>
      <c r="C609" t="s">
        <v>11</v>
      </c>
      <c r="D609">
        <v>100</v>
      </c>
      <c r="E609" t="s">
        <v>72</v>
      </c>
      <c r="F609" s="18">
        <f t="shared" si="18"/>
        <v>10</v>
      </c>
      <c r="G609">
        <v>2010</v>
      </c>
      <c r="H609" s="2">
        <v>18</v>
      </c>
      <c r="I609" s="2">
        <v>6200.01</v>
      </c>
      <c r="J609" s="2">
        <f>IFERROR(INDEX(HWI!$F$5:$H$132,MATCH(Data!G609,HWI!$A$5:$A$132,0),MATCH(Data!C609,HWI!$F$5:$H$5,0)),0)</f>
        <v>2.6205825242718448</v>
      </c>
      <c r="K609" s="25">
        <f t="shared" si="19"/>
        <v>16247.637856310681</v>
      </c>
    </row>
    <row r="610" spans="1:11" customFormat="1" x14ac:dyDescent="0.25">
      <c r="A610">
        <v>0</v>
      </c>
      <c r="B610" t="s">
        <v>58</v>
      </c>
      <c r="C610" t="s">
        <v>11</v>
      </c>
      <c r="D610">
        <v>100</v>
      </c>
      <c r="E610" t="s">
        <v>72</v>
      </c>
      <c r="F610" s="18">
        <f t="shared" si="18"/>
        <v>10</v>
      </c>
      <c r="G610">
        <v>2011</v>
      </c>
      <c r="H610" s="2">
        <v>900</v>
      </c>
      <c r="I610" s="2">
        <v>328778.19</v>
      </c>
      <c r="J610" s="2">
        <f>IFERROR(INDEX(HWI!$F$5:$H$132,MATCH(Data!G610,HWI!$A$5:$A$132,0),MATCH(Data!C610,HWI!$F$5:$H$5,0)),0)</f>
        <v>2.3536798046738752</v>
      </c>
      <c r="K610" s="25">
        <f t="shared" si="19"/>
        <v>773838.5860202302</v>
      </c>
    </row>
    <row r="611" spans="1:11" customFormat="1" x14ac:dyDescent="0.25">
      <c r="A611">
        <v>0</v>
      </c>
      <c r="B611" t="s">
        <v>58</v>
      </c>
      <c r="C611" t="s">
        <v>11</v>
      </c>
      <c r="D611">
        <v>100</v>
      </c>
      <c r="E611" t="s">
        <v>72</v>
      </c>
      <c r="F611" s="18">
        <f t="shared" si="18"/>
        <v>10</v>
      </c>
      <c r="G611">
        <v>2012</v>
      </c>
      <c r="H611" s="2">
        <v>2</v>
      </c>
      <c r="I611" s="2">
        <v>1719.68</v>
      </c>
      <c r="J611" s="2">
        <f>IFERROR(INDEX(HWI!$F$5:$H$132,MATCH(Data!G611,HWI!$A$5:$A$132,0),MATCH(Data!C611,HWI!$F$5:$H$5,0)),0)</f>
        <v>2.1429025087329312</v>
      </c>
      <c r="K611" s="25">
        <f t="shared" si="19"/>
        <v>3685.1065862178471</v>
      </c>
    </row>
    <row r="612" spans="1:11" customFormat="1" x14ac:dyDescent="0.25">
      <c r="A612">
        <v>0</v>
      </c>
      <c r="B612" t="s">
        <v>58</v>
      </c>
      <c r="C612" t="s">
        <v>11</v>
      </c>
      <c r="D612">
        <v>100</v>
      </c>
      <c r="E612" t="s">
        <v>72</v>
      </c>
      <c r="F612" s="18">
        <f t="shared" si="18"/>
        <v>10</v>
      </c>
      <c r="G612">
        <v>2013</v>
      </c>
      <c r="H612" s="2">
        <v>692</v>
      </c>
      <c r="I612" s="2">
        <v>437162.92</v>
      </c>
      <c r="J612" s="2">
        <f>IFERROR(INDEX(HWI!$F$5:$H$132,MATCH(Data!G612,HWI!$A$5:$A$132,0),MATCH(Data!C612,HWI!$F$5:$H$5,0)),0)</f>
        <v>2.1859410430839001</v>
      </c>
      <c r="K612" s="25">
        <f t="shared" si="19"/>
        <v>955612.3693424036</v>
      </c>
    </row>
    <row r="613" spans="1:11" customFormat="1" x14ac:dyDescent="0.25">
      <c r="A613">
        <v>0</v>
      </c>
      <c r="B613" t="s">
        <v>58</v>
      </c>
      <c r="C613" t="s">
        <v>11</v>
      </c>
      <c r="D613">
        <v>100</v>
      </c>
      <c r="E613" t="s">
        <v>72</v>
      </c>
      <c r="F613" s="18">
        <f t="shared" si="18"/>
        <v>10</v>
      </c>
      <c r="G613">
        <v>2016</v>
      </c>
      <c r="H613" s="2">
        <v>2</v>
      </c>
      <c r="I613" s="2">
        <v>1779.68</v>
      </c>
      <c r="J613" s="2">
        <f>IFERROR(INDEX(HWI!$F$5:$H$132,MATCH(Data!G613,HWI!$A$5:$A$132,0),MATCH(Data!C613,HWI!$F$5:$H$5,0)),0)</f>
        <v>2.3301104972375692</v>
      </c>
      <c r="K613" s="25">
        <f t="shared" si="19"/>
        <v>4146.8510497237576</v>
      </c>
    </row>
    <row r="614" spans="1:11" customFormat="1" x14ac:dyDescent="0.25">
      <c r="A614">
        <v>0</v>
      </c>
      <c r="B614" t="s">
        <v>58</v>
      </c>
      <c r="C614" t="s">
        <v>11</v>
      </c>
      <c r="D614">
        <v>100</v>
      </c>
      <c r="E614" t="s">
        <v>72</v>
      </c>
      <c r="F614" s="18">
        <f t="shared" si="18"/>
        <v>10</v>
      </c>
      <c r="G614">
        <v>2017</v>
      </c>
      <c r="H614" s="2">
        <v>19</v>
      </c>
      <c r="I614" s="2">
        <v>11656.18</v>
      </c>
      <c r="J614" s="2">
        <f>IFERROR(INDEX(HWI!$F$5:$H$132,MATCH(Data!G614,HWI!$A$5:$A$132,0),MATCH(Data!C614,HWI!$F$5:$H$5,0)),0)</f>
        <v>2.1795865633074936</v>
      </c>
      <c r="K614" s="25">
        <f t="shared" si="19"/>
        <v>25405.65330749354</v>
      </c>
    </row>
    <row r="615" spans="1:11" customFormat="1" x14ac:dyDescent="0.25">
      <c r="A615">
        <v>0</v>
      </c>
      <c r="B615" t="s">
        <v>58</v>
      </c>
      <c r="C615" t="s">
        <v>11</v>
      </c>
      <c r="D615">
        <v>100</v>
      </c>
      <c r="E615" t="s">
        <v>72</v>
      </c>
      <c r="F615" s="18">
        <f t="shared" si="18"/>
        <v>10</v>
      </c>
      <c r="G615">
        <v>2019</v>
      </c>
      <c r="H615" s="2">
        <v>11</v>
      </c>
      <c r="I615" s="2">
        <v>30088.22</v>
      </c>
      <c r="J615" s="2">
        <f>IFERROR(INDEX(HWI!$F$5:$H$132,MATCH(Data!G615,HWI!$A$5:$A$132,0),MATCH(Data!C615,HWI!$F$5:$H$5,0)),0)</f>
        <v>1.8992400788066424</v>
      </c>
      <c r="K615" s="25">
        <f t="shared" si="19"/>
        <v>57144.753323951598</v>
      </c>
    </row>
    <row r="616" spans="1:11" customFormat="1" x14ac:dyDescent="0.25">
      <c r="A616">
        <v>0</v>
      </c>
      <c r="B616" t="s">
        <v>58</v>
      </c>
      <c r="C616" t="s">
        <v>11</v>
      </c>
      <c r="D616">
        <v>100</v>
      </c>
      <c r="E616" t="s">
        <v>72</v>
      </c>
      <c r="F616" s="18">
        <f t="shared" si="18"/>
        <v>10</v>
      </c>
      <c r="G616">
        <v>2021</v>
      </c>
      <c r="H616" s="2">
        <v>4</v>
      </c>
      <c r="I616" s="2">
        <v>31597.599999999999</v>
      </c>
      <c r="J616" s="2">
        <f>IFERROR(INDEX(HWI!$F$5:$H$132,MATCH(Data!G616,HWI!$A$5:$A$132,0),MATCH(Data!C616,HWI!$F$5:$H$5,0)),0)</f>
        <v>1.486998677831644</v>
      </c>
      <c r="K616" s="25">
        <f t="shared" si="19"/>
        <v>46985.589422653153</v>
      </c>
    </row>
    <row r="617" spans="1:11" customFormat="1" x14ac:dyDescent="0.25">
      <c r="A617">
        <v>0</v>
      </c>
      <c r="B617" t="s">
        <v>58</v>
      </c>
      <c r="C617" t="s">
        <v>11</v>
      </c>
      <c r="D617">
        <v>100</v>
      </c>
      <c r="E617" t="s">
        <v>72</v>
      </c>
      <c r="F617" s="18">
        <f t="shared" si="18"/>
        <v>10</v>
      </c>
      <c r="G617">
        <v>2024</v>
      </c>
      <c r="H617" s="2">
        <v>2</v>
      </c>
      <c r="I617" s="2">
        <v>2587.15</v>
      </c>
      <c r="J617" s="2">
        <f>IFERROR(INDEX(HWI!$F$5:$H$132,MATCH(Data!G617,HWI!$A$5:$A$132,0),MATCH(Data!C617,HWI!$F$5:$H$5,0)),0)</f>
        <v>1.0333843797856048</v>
      </c>
      <c r="K617" s="25">
        <f t="shared" si="19"/>
        <v>2673.5203981623276</v>
      </c>
    </row>
    <row r="618" spans="1:11" customFormat="1" x14ac:dyDescent="0.25">
      <c r="A618">
        <v>0</v>
      </c>
      <c r="B618" t="s">
        <v>58</v>
      </c>
      <c r="C618" t="s">
        <v>11</v>
      </c>
      <c r="D618">
        <v>120</v>
      </c>
      <c r="E618" t="s">
        <v>73</v>
      </c>
      <c r="F618" s="18">
        <f t="shared" si="18"/>
        <v>12</v>
      </c>
      <c r="G618">
        <v>1928</v>
      </c>
      <c r="H618" s="2">
        <v>2</v>
      </c>
      <c r="I618" s="2">
        <v>3.2</v>
      </c>
      <c r="J618" s="2">
        <f>IFERROR(INDEX(HWI!$F$5:$H$132,MATCH(Data!G618,HWI!$A$5:$A$132,0),MATCH(Data!C618,HWI!$F$5:$H$5,0)),0)</f>
        <v>120.5</v>
      </c>
      <c r="K618" s="25">
        <f t="shared" si="19"/>
        <v>385.6</v>
      </c>
    </row>
    <row r="619" spans="1:11" customFormat="1" x14ac:dyDescent="0.25">
      <c r="A619">
        <v>0</v>
      </c>
      <c r="B619" t="s">
        <v>58</v>
      </c>
      <c r="C619" t="s">
        <v>11</v>
      </c>
      <c r="D619">
        <v>120</v>
      </c>
      <c r="E619" t="s">
        <v>73</v>
      </c>
      <c r="F619" s="18">
        <f t="shared" si="18"/>
        <v>12</v>
      </c>
      <c r="G619">
        <v>1933</v>
      </c>
      <c r="H619" s="2">
        <v>85689</v>
      </c>
      <c r="I619" s="2">
        <v>317857.68</v>
      </c>
      <c r="J619" s="2">
        <f>IFERROR(INDEX(HWI!$F$5:$H$132,MATCH(Data!G619,HWI!$A$5:$A$132,0),MATCH(Data!C619,HWI!$F$5:$H$5,0)),0)</f>
        <v>140.58333333333334</v>
      </c>
      <c r="K619" s="25">
        <f t="shared" si="19"/>
        <v>44685492.18</v>
      </c>
    </row>
    <row r="620" spans="1:11" customFormat="1" x14ac:dyDescent="0.25">
      <c r="A620">
        <v>0</v>
      </c>
      <c r="B620" t="s">
        <v>58</v>
      </c>
      <c r="C620" t="s">
        <v>11</v>
      </c>
      <c r="D620">
        <v>120</v>
      </c>
      <c r="E620" t="s">
        <v>73</v>
      </c>
      <c r="F620" s="18">
        <f t="shared" si="18"/>
        <v>12</v>
      </c>
      <c r="G620">
        <v>1935</v>
      </c>
      <c r="H620" s="2">
        <v>1218</v>
      </c>
      <c r="I620" s="2">
        <v>6264.08</v>
      </c>
      <c r="J620" s="2">
        <f>IFERROR(INDEX(HWI!$F$5:$H$132,MATCH(Data!G620,HWI!$A$5:$A$132,0),MATCH(Data!C620,HWI!$F$5:$H$5,0)),0)</f>
        <v>120.5</v>
      </c>
      <c r="K620" s="25">
        <f t="shared" si="19"/>
        <v>754821.64</v>
      </c>
    </row>
    <row r="621" spans="1:11" customFormat="1" x14ac:dyDescent="0.25">
      <c r="A621">
        <v>0</v>
      </c>
      <c r="B621" t="s">
        <v>58</v>
      </c>
      <c r="C621" t="s">
        <v>11</v>
      </c>
      <c r="D621">
        <v>120</v>
      </c>
      <c r="E621" t="s">
        <v>73</v>
      </c>
      <c r="F621" s="18">
        <f t="shared" si="18"/>
        <v>12</v>
      </c>
      <c r="G621">
        <v>1942</v>
      </c>
      <c r="H621" s="2">
        <v>67</v>
      </c>
      <c r="I621" s="2">
        <v>306.17</v>
      </c>
      <c r="J621" s="2">
        <f>IFERROR(INDEX(HWI!$F$5:$H$132,MATCH(Data!G621,HWI!$A$5:$A$132,0),MATCH(Data!C621,HWI!$F$5:$H$5,0)),0)</f>
        <v>93.722222222222229</v>
      </c>
      <c r="K621" s="25">
        <f t="shared" si="19"/>
        <v>28694.93277777778</v>
      </c>
    </row>
    <row r="622" spans="1:11" customFormat="1" x14ac:dyDescent="0.25">
      <c r="A622">
        <v>0</v>
      </c>
      <c r="B622" t="s">
        <v>58</v>
      </c>
      <c r="C622" t="s">
        <v>11</v>
      </c>
      <c r="D622">
        <v>120</v>
      </c>
      <c r="E622" t="s">
        <v>73</v>
      </c>
      <c r="F622" s="18">
        <f t="shared" si="18"/>
        <v>12</v>
      </c>
      <c r="G622">
        <v>1945</v>
      </c>
      <c r="H622" s="2">
        <v>1115</v>
      </c>
      <c r="I622" s="2">
        <v>5490.68</v>
      </c>
      <c r="J622" s="2">
        <f>IFERROR(INDEX(HWI!$F$5:$H$132,MATCH(Data!G622,HWI!$A$5:$A$132,0),MATCH(Data!C622,HWI!$F$5:$H$5,0)),0)</f>
        <v>88.78947368421052</v>
      </c>
      <c r="K622" s="25">
        <f t="shared" si="19"/>
        <v>487514.58736842102</v>
      </c>
    </row>
    <row r="623" spans="1:11" customFormat="1" x14ac:dyDescent="0.25">
      <c r="A623">
        <v>0</v>
      </c>
      <c r="B623" t="s">
        <v>58</v>
      </c>
      <c r="C623" t="s">
        <v>11</v>
      </c>
      <c r="D623">
        <v>120</v>
      </c>
      <c r="E623" t="s">
        <v>73</v>
      </c>
      <c r="F623" s="18">
        <f t="shared" si="18"/>
        <v>12</v>
      </c>
      <c r="G623">
        <v>1947</v>
      </c>
      <c r="H623" s="2">
        <v>400</v>
      </c>
      <c r="I623" s="2">
        <v>2267.12</v>
      </c>
      <c r="J623" s="2">
        <f>IFERROR(INDEX(HWI!$F$5:$H$132,MATCH(Data!G623,HWI!$A$5:$A$132,0),MATCH(Data!C623,HWI!$F$5:$H$5,0)),0)</f>
        <v>70.291666666666671</v>
      </c>
      <c r="K623" s="25">
        <f t="shared" si="19"/>
        <v>159359.64333333334</v>
      </c>
    </row>
    <row r="624" spans="1:11" customFormat="1" x14ac:dyDescent="0.25">
      <c r="A624">
        <v>0</v>
      </c>
      <c r="B624" t="s">
        <v>58</v>
      </c>
      <c r="C624" t="s">
        <v>11</v>
      </c>
      <c r="D624">
        <v>120</v>
      </c>
      <c r="E624" t="s">
        <v>73</v>
      </c>
      <c r="F624" s="18">
        <f t="shared" si="18"/>
        <v>12</v>
      </c>
      <c r="G624">
        <v>1951</v>
      </c>
      <c r="H624" s="2">
        <v>23624</v>
      </c>
      <c r="I624" s="2">
        <v>260989.96</v>
      </c>
      <c r="J624" s="2">
        <f>IFERROR(INDEX(HWI!$F$5:$H$132,MATCH(Data!G624,HWI!$A$5:$A$132,0),MATCH(Data!C624,HWI!$F$5:$H$5,0)),0)</f>
        <v>51.121212121212125</v>
      </c>
      <c r="K624" s="25">
        <f t="shared" si="19"/>
        <v>13342123.106666667</v>
      </c>
    </row>
    <row r="625" spans="1:11" customFormat="1" x14ac:dyDescent="0.25">
      <c r="A625">
        <v>0</v>
      </c>
      <c r="B625" t="s">
        <v>58</v>
      </c>
      <c r="C625" t="s">
        <v>11</v>
      </c>
      <c r="D625">
        <v>120</v>
      </c>
      <c r="E625" t="s">
        <v>73</v>
      </c>
      <c r="F625" s="18">
        <f t="shared" si="18"/>
        <v>12</v>
      </c>
      <c r="G625">
        <v>1953</v>
      </c>
      <c r="H625" s="2">
        <v>3541</v>
      </c>
      <c r="I625" s="2">
        <v>27687.23</v>
      </c>
      <c r="J625" s="2">
        <f>IFERROR(INDEX(HWI!$F$5:$H$132,MATCH(Data!G625,HWI!$A$5:$A$132,0),MATCH(Data!C625,HWI!$F$5:$H$5,0)),0)</f>
        <v>44.39473684210526</v>
      </c>
      <c r="K625" s="25">
        <f t="shared" si="19"/>
        <v>1229167.289736842</v>
      </c>
    </row>
    <row r="626" spans="1:11" customFormat="1" x14ac:dyDescent="0.25">
      <c r="A626">
        <v>0</v>
      </c>
      <c r="B626" t="s">
        <v>58</v>
      </c>
      <c r="C626" t="s">
        <v>11</v>
      </c>
      <c r="D626">
        <v>120</v>
      </c>
      <c r="E626" t="s">
        <v>73</v>
      </c>
      <c r="F626" s="18">
        <f t="shared" si="18"/>
        <v>12</v>
      </c>
      <c r="G626">
        <v>1954</v>
      </c>
      <c r="H626" s="2">
        <v>152</v>
      </c>
      <c r="I626" s="2">
        <v>891.63</v>
      </c>
      <c r="J626" s="2">
        <f>IFERROR(INDEX(HWI!$F$5:$H$132,MATCH(Data!G626,HWI!$A$5:$A$132,0),MATCH(Data!C626,HWI!$F$5:$H$5,0)),0)</f>
        <v>43.256410256410255</v>
      </c>
      <c r="K626" s="25">
        <f t="shared" si="19"/>
        <v>38568.713076923079</v>
      </c>
    </row>
    <row r="627" spans="1:11" customFormat="1" x14ac:dyDescent="0.25">
      <c r="A627">
        <v>0</v>
      </c>
      <c r="B627" t="s">
        <v>58</v>
      </c>
      <c r="C627" t="s">
        <v>11</v>
      </c>
      <c r="D627">
        <v>120</v>
      </c>
      <c r="E627" t="s">
        <v>73</v>
      </c>
      <c r="F627" s="18">
        <f t="shared" si="18"/>
        <v>12</v>
      </c>
      <c r="G627">
        <v>1955</v>
      </c>
      <c r="H627" s="2">
        <v>6890</v>
      </c>
      <c r="I627" s="2">
        <v>51625.82</v>
      </c>
      <c r="J627" s="2">
        <f>IFERROR(INDEX(HWI!$F$5:$H$132,MATCH(Data!G627,HWI!$A$5:$A$132,0),MATCH(Data!C627,HWI!$F$5:$H$5,0)),0)</f>
        <v>41.146341463414636</v>
      </c>
      <c r="K627" s="25">
        <f t="shared" si="19"/>
        <v>2124213.6180487806</v>
      </c>
    </row>
    <row r="628" spans="1:11" customFormat="1" x14ac:dyDescent="0.25">
      <c r="A628">
        <v>0</v>
      </c>
      <c r="B628" t="s">
        <v>58</v>
      </c>
      <c r="C628" t="s">
        <v>11</v>
      </c>
      <c r="D628">
        <v>120</v>
      </c>
      <c r="E628" t="s">
        <v>73</v>
      </c>
      <c r="F628" s="18">
        <f t="shared" si="18"/>
        <v>12</v>
      </c>
      <c r="G628">
        <v>1956</v>
      </c>
      <c r="H628" s="2">
        <v>227</v>
      </c>
      <c r="I628" s="2">
        <v>1752.17</v>
      </c>
      <c r="J628" s="2">
        <f>IFERROR(INDEX(HWI!$F$5:$H$132,MATCH(Data!G628,HWI!$A$5:$A$132,0),MATCH(Data!C628,HWI!$F$5:$H$5,0)),0)</f>
        <v>38.340909090909093</v>
      </c>
      <c r="K628" s="25">
        <f t="shared" si="19"/>
        <v>67179.790681818195</v>
      </c>
    </row>
    <row r="629" spans="1:11" customFormat="1" x14ac:dyDescent="0.25">
      <c r="A629">
        <v>0</v>
      </c>
      <c r="B629" t="s">
        <v>58</v>
      </c>
      <c r="C629" t="s">
        <v>11</v>
      </c>
      <c r="D629">
        <v>120</v>
      </c>
      <c r="E629" t="s">
        <v>73</v>
      </c>
      <c r="F629" s="18">
        <f t="shared" si="18"/>
        <v>12</v>
      </c>
      <c r="G629">
        <v>1957</v>
      </c>
      <c r="H629" s="2">
        <v>44978</v>
      </c>
      <c r="I629" s="2">
        <v>450459.41</v>
      </c>
      <c r="J629" s="2">
        <f>IFERROR(INDEX(HWI!$F$5:$H$132,MATCH(Data!G629,HWI!$A$5:$A$132,0),MATCH(Data!C629,HWI!$F$5:$H$5,0)),0)</f>
        <v>35.893617021276597</v>
      </c>
      <c r="K629" s="25">
        <f t="shared" si="19"/>
        <v>16168617.546170212</v>
      </c>
    </row>
    <row r="630" spans="1:11" customFormat="1" x14ac:dyDescent="0.25">
      <c r="A630">
        <v>0</v>
      </c>
      <c r="B630" t="s">
        <v>58</v>
      </c>
      <c r="C630" t="s">
        <v>11</v>
      </c>
      <c r="D630">
        <v>120</v>
      </c>
      <c r="E630" t="s">
        <v>73</v>
      </c>
      <c r="F630" s="18">
        <f t="shared" si="18"/>
        <v>12</v>
      </c>
      <c r="G630">
        <v>1958</v>
      </c>
      <c r="H630" s="2">
        <v>37642</v>
      </c>
      <c r="I630" s="2">
        <v>395237.35</v>
      </c>
      <c r="J630" s="2">
        <f>IFERROR(INDEX(HWI!$F$5:$H$132,MATCH(Data!G630,HWI!$A$5:$A$132,0),MATCH(Data!C630,HWI!$F$5:$H$5,0)),0)</f>
        <v>34.428571428571431</v>
      </c>
      <c r="K630" s="25">
        <f t="shared" si="19"/>
        <v>13607457.335714286</v>
      </c>
    </row>
    <row r="631" spans="1:11" customFormat="1" x14ac:dyDescent="0.25">
      <c r="A631">
        <v>0</v>
      </c>
      <c r="B631" t="s">
        <v>58</v>
      </c>
      <c r="C631" t="s">
        <v>11</v>
      </c>
      <c r="D631">
        <v>120</v>
      </c>
      <c r="E631" t="s">
        <v>73</v>
      </c>
      <c r="F631" s="18">
        <f t="shared" si="18"/>
        <v>12</v>
      </c>
      <c r="G631">
        <v>1959</v>
      </c>
      <c r="H631" s="2">
        <v>3820</v>
      </c>
      <c r="I631" s="2">
        <v>45337.07</v>
      </c>
      <c r="J631" s="2">
        <f>IFERROR(INDEX(HWI!$F$5:$H$132,MATCH(Data!G631,HWI!$A$5:$A$132,0),MATCH(Data!C631,HWI!$F$5:$H$5,0)),0)</f>
        <v>32.442307692307693</v>
      </c>
      <c r="K631" s="25">
        <f t="shared" si="19"/>
        <v>1470839.1748076924</v>
      </c>
    </row>
    <row r="632" spans="1:11" customFormat="1" x14ac:dyDescent="0.25">
      <c r="A632">
        <v>0</v>
      </c>
      <c r="B632" t="s">
        <v>58</v>
      </c>
      <c r="C632" t="s">
        <v>11</v>
      </c>
      <c r="D632">
        <v>120</v>
      </c>
      <c r="E632" t="s">
        <v>73</v>
      </c>
      <c r="F632" s="18">
        <f t="shared" si="18"/>
        <v>12</v>
      </c>
      <c r="G632">
        <v>1961</v>
      </c>
      <c r="H632" s="2">
        <v>833</v>
      </c>
      <c r="I632" s="2">
        <v>15333.2</v>
      </c>
      <c r="J632" s="2">
        <f>IFERROR(INDEX(HWI!$F$5:$H$132,MATCH(Data!G632,HWI!$A$5:$A$132,0),MATCH(Data!C632,HWI!$F$5:$H$5,0)),0)</f>
        <v>30.125</v>
      </c>
      <c r="K632" s="25">
        <f t="shared" si="19"/>
        <v>461912.65</v>
      </c>
    </row>
    <row r="633" spans="1:11" customFormat="1" x14ac:dyDescent="0.25">
      <c r="A633">
        <v>0</v>
      </c>
      <c r="B633" t="s">
        <v>58</v>
      </c>
      <c r="C633" t="s">
        <v>11</v>
      </c>
      <c r="D633">
        <v>120</v>
      </c>
      <c r="E633" t="s">
        <v>73</v>
      </c>
      <c r="F633" s="18">
        <f t="shared" si="18"/>
        <v>12</v>
      </c>
      <c r="G633">
        <v>1962</v>
      </c>
      <c r="H633" s="2">
        <v>4984</v>
      </c>
      <c r="I633" s="2">
        <v>60907.07</v>
      </c>
      <c r="J633" s="2">
        <f>IFERROR(INDEX(HWI!$F$5:$H$132,MATCH(Data!G633,HWI!$A$5:$A$132,0),MATCH(Data!C633,HWI!$F$5:$H$5,0)),0)</f>
        <v>29.086206896551722</v>
      </c>
      <c r="K633" s="25">
        <f t="shared" si="19"/>
        <v>1771555.6394827585</v>
      </c>
    </row>
    <row r="634" spans="1:11" customFormat="1" x14ac:dyDescent="0.25">
      <c r="A634">
        <v>0</v>
      </c>
      <c r="B634" t="s">
        <v>58</v>
      </c>
      <c r="C634" t="s">
        <v>11</v>
      </c>
      <c r="D634">
        <v>120</v>
      </c>
      <c r="E634" t="s">
        <v>73</v>
      </c>
      <c r="F634" s="18">
        <f t="shared" si="18"/>
        <v>12</v>
      </c>
      <c r="G634">
        <v>1963</v>
      </c>
      <c r="H634" s="2">
        <v>668</v>
      </c>
      <c r="I634" s="2">
        <v>16476.099999999999</v>
      </c>
      <c r="J634" s="2">
        <f>IFERROR(INDEX(HWI!$F$5:$H$132,MATCH(Data!G634,HWI!$A$5:$A$132,0),MATCH(Data!C634,HWI!$F$5:$H$5,0)),0)</f>
        <v>28.116666666666667</v>
      </c>
      <c r="K634" s="25">
        <f t="shared" si="19"/>
        <v>463253.01166666666</v>
      </c>
    </row>
    <row r="635" spans="1:11" customFormat="1" x14ac:dyDescent="0.25">
      <c r="A635">
        <v>0</v>
      </c>
      <c r="B635" t="s">
        <v>58</v>
      </c>
      <c r="C635" t="s">
        <v>11</v>
      </c>
      <c r="D635">
        <v>120</v>
      </c>
      <c r="E635" t="s">
        <v>73</v>
      </c>
      <c r="F635" s="18">
        <f t="shared" si="18"/>
        <v>12</v>
      </c>
      <c r="G635">
        <v>1964</v>
      </c>
      <c r="H635" s="2">
        <v>312</v>
      </c>
      <c r="I635" s="2">
        <v>8071.4</v>
      </c>
      <c r="J635" s="2">
        <f>IFERROR(INDEX(HWI!$F$5:$H$132,MATCH(Data!G635,HWI!$A$5:$A$132,0),MATCH(Data!C635,HWI!$F$5:$H$5,0)),0)</f>
        <v>27.655737704918032</v>
      </c>
      <c r="K635" s="25">
        <f t="shared" si="19"/>
        <v>223220.5213114754</v>
      </c>
    </row>
    <row r="636" spans="1:11" customFormat="1" x14ac:dyDescent="0.25">
      <c r="A636">
        <v>0</v>
      </c>
      <c r="B636" t="s">
        <v>58</v>
      </c>
      <c r="C636" t="s">
        <v>11</v>
      </c>
      <c r="D636">
        <v>120</v>
      </c>
      <c r="E636" t="s">
        <v>73</v>
      </c>
      <c r="F636" s="18">
        <f t="shared" si="18"/>
        <v>12</v>
      </c>
      <c r="G636">
        <v>1965</v>
      </c>
      <c r="H636" s="2">
        <v>21</v>
      </c>
      <c r="I636" s="2">
        <v>2762.26</v>
      </c>
      <c r="J636" s="2">
        <f>IFERROR(INDEX(HWI!$F$5:$H$132,MATCH(Data!G636,HWI!$A$5:$A$132,0),MATCH(Data!C636,HWI!$F$5:$H$5,0)),0)</f>
        <v>26.777777777777779</v>
      </c>
      <c r="K636" s="25">
        <f t="shared" si="19"/>
        <v>73967.184444444458</v>
      </c>
    </row>
    <row r="637" spans="1:11" customFormat="1" x14ac:dyDescent="0.25">
      <c r="A637">
        <v>0</v>
      </c>
      <c r="B637" t="s">
        <v>58</v>
      </c>
      <c r="C637" t="s">
        <v>11</v>
      </c>
      <c r="D637">
        <v>120</v>
      </c>
      <c r="E637" t="s">
        <v>73</v>
      </c>
      <c r="F637" s="18">
        <f t="shared" si="18"/>
        <v>12</v>
      </c>
      <c r="G637">
        <v>1966</v>
      </c>
      <c r="H637" s="2">
        <v>50230</v>
      </c>
      <c r="I637" s="2">
        <v>393455.72</v>
      </c>
      <c r="J637" s="2">
        <f>IFERROR(INDEX(HWI!$F$5:$H$132,MATCH(Data!G637,HWI!$A$5:$A$132,0),MATCH(Data!C637,HWI!$F$5:$H$5,0)),0)</f>
        <v>25.953846153846154</v>
      </c>
      <c r="K637" s="25">
        <f t="shared" si="19"/>
        <v>10211689.225230768</v>
      </c>
    </row>
    <row r="638" spans="1:11" customFormat="1" x14ac:dyDescent="0.25">
      <c r="A638">
        <v>0</v>
      </c>
      <c r="B638" t="s">
        <v>58</v>
      </c>
      <c r="C638" t="s">
        <v>11</v>
      </c>
      <c r="D638">
        <v>120</v>
      </c>
      <c r="E638" t="s">
        <v>73</v>
      </c>
      <c r="F638" s="18">
        <f t="shared" si="18"/>
        <v>12</v>
      </c>
      <c r="G638">
        <v>1967</v>
      </c>
      <c r="H638" s="2">
        <v>86</v>
      </c>
      <c r="I638" s="2">
        <v>1599.13</v>
      </c>
      <c r="J638" s="2">
        <f>IFERROR(INDEX(HWI!$F$5:$H$132,MATCH(Data!G638,HWI!$A$5:$A$132,0),MATCH(Data!C638,HWI!$F$5:$H$5,0)),0)</f>
        <v>24.808823529411764</v>
      </c>
      <c r="K638" s="25">
        <f t="shared" si="19"/>
        <v>39672.533970588236</v>
      </c>
    </row>
    <row r="639" spans="1:11" customFormat="1" x14ac:dyDescent="0.25">
      <c r="A639">
        <v>0</v>
      </c>
      <c r="B639" t="s">
        <v>58</v>
      </c>
      <c r="C639" t="s">
        <v>11</v>
      </c>
      <c r="D639">
        <v>120</v>
      </c>
      <c r="E639" t="s">
        <v>73</v>
      </c>
      <c r="F639" s="18">
        <f t="shared" si="18"/>
        <v>12</v>
      </c>
      <c r="G639">
        <v>1968</v>
      </c>
      <c r="H639" s="2">
        <v>491</v>
      </c>
      <c r="I639" s="2">
        <v>13271.52</v>
      </c>
      <c r="J639" s="2">
        <f>IFERROR(INDEX(HWI!$F$5:$H$132,MATCH(Data!G639,HWI!$A$5:$A$132,0),MATCH(Data!C639,HWI!$F$5:$H$5,0)),0)</f>
        <v>24.1</v>
      </c>
      <c r="K639" s="25">
        <f t="shared" si="19"/>
        <v>319843.63200000004</v>
      </c>
    </row>
    <row r="640" spans="1:11" customFormat="1" x14ac:dyDescent="0.25">
      <c r="A640">
        <v>0</v>
      </c>
      <c r="B640" t="s">
        <v>58</v>
      </c>
      <c r="C640" t="s">
        <v>11</v>
      </c>
      <c r="D640">
        <v>120</v>
      </c>
      <c r="E640" t="s">
        <v>73</v>
      </c>
      <c r="F640" s="18">
        <f t="shared" si="18"/>
        <v>12</v>
      </c>
      <c r="G640">
        <v>1969</v>
      </c>
      <c r="H640" s="2">
        <v>878</v>
      </c>
      <c r="I640" s="2">
        <v>13368.15</v>
      </c>
      <c r="J640" s="2">
        <f>IFERROR(INDEX(HWI!$F$5:$H$132,MATCH(Data!G640,HWI!$A$5:$A$132,0),MATCH(Data!C640,HWI!$F$5:$H$5,0)),0)</f>
        <v>22.19736842105263</v>
      </c>
      <c r="K640" s="25">
        <f t="shared" si="19"/>
        <v>296737.75065789471</v>
      </c>
    </row>
    <row r="641" spans="1:11" customFormat="1" x14ac:dyDescent="0.25">
      <c r="A641">
        <v>0</v>
      </c>
      <c r="B641" t="s">
        <v>58</v>
      </c>
      <c r="C641" t="s">
        <v>11</v>
      </c>
      <c r="D641">
        <v>120</v>
      </c>
      <c r="E641" t="s">
        <v>73</v>
      </c>
      <c r="F641" s="18">
        <f t="shared" si="18"/>
        <v>12</v>
      </c>
      <c r="G641">
        <v>1972</v>
      </c>
      <c r="H641" s="2">
        <v>24094</v>
      </c>
      <c r="I641" s="2">
        <v>703475.31</v>
      </c>
      <c r="J641" s="2">
        <f>IFERROR(INDEX(HWI!$F$5:$H$132,MATCH(Data!G641,HWI!$A$5:$A$132,0),MATCH(Data!C641,HWI!$F$5:$H$5,0)),0)</f>
        <v>17.572916666666668</v>
      </c>
      <c r="K641" s="25">
        <f t="shared" si="19"/>
        <v>12362112.999687502</v>
      </c>
    </row>
    <row r="642" spans="1:11" customFormat="1" x14ac:dyDescent="0.25">
      <c r="A642">
        <v>0</v>
      </c>
      <c r="B642" t="s">
        <v>58</v>
      </c>
      <c r="C642" t="s">
        <v>11</v>
      </c>
      <c r="D642">
        <v>120</v>
      </c>
      <c r="E642" t="s">
        <v>73</v>
      </c>
      <c r="F642" s="18">
        <f t="shared" si="18"/>
        <v>12</v>
      </c>
      <c r="G642">
        <v>1973</v>
      </c>
      <c r="H642" s="2">
        <v>1342</v>
      </c>
      <c r="I642" s="2">
        <v>29115.18</v>
      </c>
      <c r="J642" s="2">
        <f>IFERROR(INDEX(HWI!$F$5:$H$132,MATCH(Data!G642,HWI!$A$5:$A$132,0),MATCH(Data!C642,HWI!$F$5:$H$5,0)),0)</f>
        <v>16.87</v>
      </c>
      <c r="K642" s="25">
        <f t="shared" si="19"/>
        <v>491173.08660000004</v>
      </c>
    </row>
    <row r="643" spans="1:11" customFormat="1" x14ac:dyDescent="0.25">
      <c r="A643">
        <v>0</v>
      </c>
      <c r="B643" t="s">
        <v>58</v>
      </c>
      <c r="C643" t="s">
        <v>11</v>
      </c>
      <c r="D643">
        <v>120</v>
      </c>
      <c r="E643" t="s">
        <v>73</v>
      </c>
      <c r="F643" s="18">
        <f t="shared" ref="F643:F706" si="20">_xlfn.XLOOKUP(E643,$O$2:$O$19,$P$2:$P$19)</f>
        <v>12</v>
      </c>
      <c r="G643">
        <v>1976</v>
      </c>
      <c r="H643" s="2">
        <v>4009</v>
      </c>
      <c r="I643" s="2">
        <v>128297.76</v>
      </c>
      <c r="J643" s="2">
        <f>IFERROR(INDEX(HWI!$F$5:$H$132,MATCH(Data!G643,HWI!$A$5:$A$132,0),MATCH(Data!C643,HWI!$F$5:$H$5,0)),0)</f>
        <v>12.136690647482014</v>
      </c>
      <c r="K643" s="25">
        <f t="shared" ref="K643:K706" si="21">I643*J643</f>
        <v>1557110.223884892</v>
      </c>
    </row>
    <row r="644" spans="1:11" customFormat="1" x14ac:dyDescent="0.25">
      <c r="A644">
        <v>0</v>
      </c>
      <c r="B644" t="s">
        <v>58</v>
      </c>
      <c r="C644" t="s">
        <v>11</v>
      </c>
      <c r="D644">
        <v>120</v>
      </c>
      <c r="E644" t="s">
        <v>73</v>
      </c>
      <c r="F644" s="18">
        <f t="shared" si="20"/>
        <v>12</v>
      </c>
      <c r="G644">
        <v>1979</v>
      </c>
      <c r="H644" s="2">
        <v>2</v>
      </c>
      <c r="I644" s="2">
        <v>18.010000000000002</v>
      </c>
      <c r="J644" s="2">
        <f>IFERROR(INDEX(HWI!$F$5:$H$132,MATCH(Data!G644,HWI!$A$5:$A$132,0),MATCH(Data!C644,HWI!$F$5:$H$5,0)),0)</f>
        <v>9.4245810055865924</v>
      </c>
      <c r="K644" s="25">
        <f t="shared" si="21"/>
        <v>169.73670391061455</v>
      </c>
    </row>
    <row r="645" spans="1:11" customFormat="1" x14ac:dyDescent="0.25">
      <c r="A645">
        <v>0</v>
      </c>
      <c r="B645" t="s">
        <v>58</v>
      </c>
      <c r="C645" t="s">
        <v>11</v>
      </c>
      <c r="D645">
        <v>120</v>
      </c>
      <c r="E645" t="s">
        <v>73</v>
      </c>
      <c r="F645" s="18">
        <f t="shared" si="20"/>
        <v>12</v>
      </c>
      <c r="G645">
        <v>1980</v>
      </c>
      <c r="H645" s="2">
        <v>892</v>
      </c>
      <c r="I645" s="2">
        <v>72117.259999999995</v>
      </c>
      <c r="J645" s="2">
        <f>IFERROR(INDEX(HWI!$F$5:$H$132,MATCH(Data!G645,HWI!$A$5:$A$132,0),MATCH(Data!C645,HWI!$F$5:$H$5,0)),0)</f>
        <v>8.7409326424870475</v>
      </c>
      <c r="K645" s="25">
        <f t="shared" si="21"/>
        <v>630372.11202072538</v>
      </c>
    </row>
    <row r="646" spans="1:11" customFormat="1" x14ac:dyDescent="0.25">
      <c r="A646">
        <v>0</v>
      </c>
      <c r="B646" t="s">
        <v>58</v>
      </c>
      <c r="C646" t="s">
        <v>11</v>
      </c>
      <c r="D646">
        <v>120</v>
      </c>
      <c r="E646" t="s">
        <v>73</v>
      </c>
      <c r="F646" s="18">
        <f t="shared" si="20"/>
        <v>12</v>
      </c>
      <c r="G646">
        <v>1981</v>
      </c>
      <c r="H646" s="2">
        <v>2246</v>
      </c>
      <c r="I646" s="2">
        <v>151601.16</v>
      </c>
      <c r="J646" s="2">
        <f>IFERROR(INDEX(HWI!$F$5:$H$132,MATCH(Data!G646,HWI!$A$5:$A$132,0),MATCH(Data!C646,HWI!$F$5:$H$5,0)),0)</f>
        <v>7.8465116279069766</v>
      </c>
      <c r="K646" s="25">
        <f t="shared" si="21"/>
        <v>1189540.2647441861</v>
      </c>
    </row>
    <row r="647" spans="1:11" customFormat="1" x14ac:dyDescent="0.25">
      <c r="A647">
        <v>0</v>
      </c>
      <c r="B647" t="s">
        <v>58</v>
      </c>
      <c r="C647" t="s">
        <v>11</v>
      </c>
      <c r="D647">
        <v>120</v>
      </c>
      <c r="E647" t="s">
        <v>73</v>
      </c>
      <c r="F647" s="18">
        <f t="shared" si="20"/>
        <v>12</v>
      </c>
      <c r="G647">
        <v>1983</v>
      </c>
      <c r="H647" s="2">
        <v>3311</v>
      </c>
      <c r="I647" s="2">
        <v>120060.11</v>
      </c>
      <c r="J647" s="2">
        <f>IFERROR(INDEX(HWI!$F$5:$H$132,MATCH(Data!G647,HWI!$A$5:$A$132,0),MATCH(Data!C647,HWI!$F$5:$H$5,0)),0)</f>
        <v>7.2094017094017095</v>
      </c>
      <c r="K647" s="25">
        <f t="shared" si="21"/>
        <v>865561.56226495723</v>
      </c>
    </row>
    <row r="648" spans="1:11" customFormat="1" x14ac:dyDescent="0.25">
      <c r="A648">
        <v>0</v>
      </c>
      <c r="B648" t="s">
        <v>58</v>
      </c>
      <c r="C648" t="s">
        <v>11</v>
      </c>
      <c r="D648">
        <v>120</v>
      </c>
      <c r="E648" t="s">
        <v>73</v>
      </c>
      <c r="F648" s="18">
        <f t="shared" si="20"/>
        <v>12</v>
      </c>
      <c r="G648">
        <v>1984</v>
      </c>
      <c r="H648" s="2">
        <v>4942</v>
      </c>
      <c r="I648" s="2">
        <v>123754.91</v>
      </c>
      <c r="J648" s="2">
        <f>IFERROR(INDEX(HWI!$F$5:$H$132,MATCH(Data!G648,HWI!$A$5:$A$132,0),MATCH(Data!C648,HWI!$F$5:$H$5,0)),0)</f>
        <v>7.0291666666666668</v>
      </c>
      <c r="K648" s="25">
        <f t="shared" si="21"/>
        <v>869893.8882083334</v>
      </c>
    </row>
    <row r="649" spans="1:11" customFormat="1" x14ac:dyDescent="0.25">
      <c r="A649">
        <v>0</v>
      </c>
      <c r="B649" t="s">
        <v>58</v>
      </c>
      <c r="C649" t="s">
        <v>11</v>
      </c>
      <c r="D649">
        <v>120</v>
      </c>
      <c r="E649" t="s">
        <v>73</v>
      </c>
      <c r="F649" s="18">
        <f t="shared" si="20"/>
        <v>12</v>
      </c>
      <c r="G649">
        <v>1985</v>
      </c>
      <c r="H649" s="2">
        <v>244</v>
      </c>
      <c r="I649" s="2">
        <v>9128.92</v>
      </c>
      <c r="J649" s="2">
        <f>IFERROR(INDEX(HWI!$F$5:$H$132,MATCH(Data!G649,HWI!$A$5:$A$132,0),MATCH(Data!C649,HWI!$F$5:$H$5,0)),0)</f>
        <v>7.148305084745763</v>
      </c>
      <c r="K649" s="25">
        <f t="shared" si="21"/>
        <v>65256.30525423729</v>
      </c>
    </row>
    <row r="650" spans="1:11" customFormat="1" x14ac:dyDescent="0.25">
      <c r="A650">
        <v>0</v>
      </c>
      <c r="B650" t="s">
        <v>58</v>
      </c>
      <c r="C650" t="s">
        <v>11</v>
      </c>
      <c r="D650">
        <v>120</v>
      </c>
      <c r="E650" t="s">
        <v>73</v>
      </c>
      <c r="F650" s="18">
        <f t="shared" si="20"/>
        <v>12</v>
      </c>
      <c r="G650">
        <v>1986</v>
      </c>
      <c r="H650" s="2">
        <v>1339</v>
      </c>
      <c r="I650" s="2">
        <v>122808.64</v>
      </c>
      <c r="J650" s="2">
        <f>IFERROR(INDEX(HWI!$F$5:$H$132,MATCH(Data!G650,HWI!$A$5:$A$132,0),MATCH(Data!C650,HWI!$F$5:$H$5,0)),0)</f>
        <v>7.53125</v>
      </c>
      <c r="K650" s="25">
        <f t="shared" si="21"/>
        <v>924902.57</v>
      </c>
    </row>
    <row r="651" spans="1:11" customFormat="1" x14ac:dyDescent="0.25">
      <c r="A651">
        <v>0</v>
      </c>
      <c r="B651" t="s">
        <v>58</v>
      </c>
      <c r="C651" t="s">
        <v>11</v>
      </c>
      <c r="D651">
        <v>120</v>
      </c>
      <c r="E651" t="s">
        <v>73</v>
      </c>
      <c r="F651" s="18">
        <f t="shared" si="20"/>
        <v>12</v>
      </c>
      <c r="G651">
        <v>1987</v>
      </c>
      <c r="H651" s="2">
        <v>163770</v>
      </c>
      <c r="I651" s="2">
        <v>7449587.4900000002</v>
      </c>
      <c r="J651" s="2">
        <f>IFERROR(INDEX(HWI!$F$5:$H$132,MATCH(Data!G651,HWI!$A$5:$A$132,0),MATCH(Data!C651,HWI!$F$5:$H$5,0)),0)</f>
        <v>7.3668122270742362</v>
      </c>
      <c r="K651" s="25">
        <f t="shared" si="21"/>
        <v>54879712.207991272</v>
      </c>
    </row>
    <row r="652" spans="1:11" customFormat="1" x14ac:dyDescent="0.25">
      <c r="A652">
        <v>0</v>
      </c>
      <c r="B652" t="s">
        <v>58</v>
      </c>
      <c r="C652" t="s">
        <v>11</v>
      </c>
      <c r="D652">
        <v>120</v>
      </c>
      <c r="E652" t="s">
        <v>73</v>
      </c>
      <c r="F652" s="18">
        <f t="shared" si="20"/>
        <v>12</v>
      </c>
      <c r="G652">
        <v>1988</v>
      </c>
      <c r="H652" s="2">
        <v>1039</v>
      </c>
      <c r="I652" s="2">
        <v>48374.559999999998</v>
      </c>
      <c r="J652" s="2">
        <f>IFERROR(INDEX(HWI!$F$5:$H$132,MATCH(Data!G652,HWI!$A$5:$A$132,0),MATCH(Data!C652,HWI!$F$5:$H$5,0)),0)</f>
        <v>6.8368794326241131</v>
      </c>
      <c r="K652" s="25">
        <f t="shared" si="21"/>
        <v>330731.03432624112</v>
      </c>
    </row>
    <row r="653" spans="1:11" customFormat="1" x14ac:dyDescent="0.25">
      <c r="A653">
        <v>0</v>
      </c>
      <c r="B653" t="s">
        <v>58</v>
      </c>
      <c r="C653" t="s">
        <v>11</v>
      </c>
      <c r="D653">
        <v>120</v>
      </c>
      <c r="E653" t="s">
        <v>73</v>
      </c>
      <c r="F653" s="18">
        <f t="shared" si="20"/>
        <v>12</v>
      </c>
      <c r="G653">
        <v>1990</v>
      </c>
      <c r="H653" s="2">
        <v>5879</v>
      </c>
      <c r="I653" s="2">
        <v>434505.08</v>
      </c>
      <c r="J653" s="2">
        <f>IFERROR(INDEX(HWI!$F$5:$H$132,MATCH(Data!G653,HWI!$A$5:$A$132,0),MATCH(Data!C653,HWI!$F$5:$H$5,0)),0)</f>
        <v>6.4083570750237415</v>
      </c>
      <c r="K653" s="25">
        <f t="shared" si="21"/>
        <v>2784463.7035517571</v>
      </c>
    </row>
    <row r="654" spans="1:11" customFormat="1" x14ac:dyDescent="0.25">
      <c r="A654">
        <v>0</v>
      </c>
      <c r="B654" t="s">
        <v>58</v>
      </c>
      <c r="C654" t="s">
        <v>11</v>
      </c>
      <c r="D654">
        <v>120</v>
      </c>
      <c r="E654" t="s">
        <v>73</v>
      </c>
      <c r="F654" s="18">
        <f t="shared" si="20"/>
        <v>12</v>
      </c>
      <c r="G654">
        <v>1992</v>
      </c>
      <c r="H654" s="2">
        <v>5727</v>
      </c>
      <c r="I654" s="2">
        <v>335294.45</v>
      </c>
      <c r="J654" s="2">
        <f>IFERROR(INDEX(HWI!$F$5:$H$132,MATCH(Data!G654,HWI!$A$5:$A$132,0),MATCH(Data!C654,HWI!$F$5:$H$5,0)),0)</f>
        <v>6.2079116835326591</v>
      </c>
      <c r="K654" s="25">
        <f t="shared" si="21"/>
        <v>2081478.3335786571</v>
      </c>
    </row>
    <row r="655" spans="1:11" customFormat="1" x14ac:dyDescent="0.25">
      <c r="A655">
        <v>0</v>
      </c>
      <c r="B655" t="s">
        <v>58</v>
      </c>
      <c r="C655" t="s">
        <v>11</v>
      </c>
      <c r="D655">
        <v>120</v>
      </c>
      <c r="E655" t="s">
        <v>73</v>
      </c>
      <c r="F655" s="18">
        <f t="shared" si="20"/>
        <v>12</v>
      </c>
      <c r="G655">
        <v>1993</v>
      </c>
      <c r="H655" s="2">
        <v>4153</v>
      </c>
      <c r="I655" s="2">
        <v>571361.38</v>
      </c>
      <c r="J655" s="2">
        <f>IFERROR(INDEX(HWI!$F$5:$H$132,MATCH(Data!G655,HWI!$A$5:$A$132,0),MATCH(Data!C655,HWI!$F$5:$H$5,0)),0)</f>
        <v>6.0574506283662481</v>
      </c>
      <c r="K655" s="25">
        <f t="shared" si="21"/>
        <v>3460993.3503052066</v>
      </c>
    </row>
    <row r="656" spans="1:11" customFormat="1" x14ac:dyDescent="0.25">
      <c r="A656">
        <v>0</v>
      </c>
      <c r="B656" t="s">
        <v>58</v>
      </c>
      <c r="C656" t="s">
        <v>11</v>
      </c>
      <c r="D656">
        <v>120</v>
      </c>
      <c r="E656" t="s">
        <v>73</v>
      </c>
      <c r="F656" s="18">
        <f t="shared" si="20"/>
        <v>12</v>
      </c>
      <c r="G656">
        <v>1996</v>
      </c>
      <c r="H656" s="2">
        <v>692</v>
      </c>
      <c r="I656" s="2">
        <v>83975.77</v>
      </c>
      <c r="J656" s="2">
        <f>IFERROR(INDEX(HWI!$F$5:$H$132,MATCH(Data!G656,HWI!$A$5:$A$132,0),MATCH(Data!C656,HWI!$F$5:$H$5,0)),0)</f>
        <v>5.5130718954248366</v>
      </c>
      <c r="K656" s="25">
        <f t="shared" si="21"/>
        <v>462964.45748366014</v>
      </c>
    </row>
    <row r="657" spans="1:11" customFormat="1" x14ac:dyDescent="0.25">
      <c r="A657">
        <v>0</v>
      </c>
      <c r="B657" t="s">
        <v>58</v>
      </c>
      <c r="C657" t="s">
        <v>11</v>
      </c>
      <c r="D657">
        <v>120</v>
      </c>
      <c r="E657" t="s">
        <v>73</v>
      </c>
      <c r="F657" s="18">
        <f t="shared" si="20"/>
        <v>12</v>
      </c>
      <c r="G657">
        <v>1997</v>
      </c>
      <c r="H657" s="2">
        <v>1692</v>
      </c>
      <c r="I657" s="2">
        <v>121117.7</v>
      </c>
      <c r="J657" s="2">
        <f>IFERROR(INDEX(HWI!$F$5:$H$132,MATCH(Data!G657,HWI!$A$5:$A$132,0),MATCH(Data!C657,HWI!$F$5:$H$5,0)),0)</f>
        <v>5.3811802232854866</v>
      </c>
      <c r="K657" s="25">
        <f t="shared" si="21"/>
        <v>651756.17192982452</v>
      </c>
    </row>
    <row r="658" spans="1:11" customFormat="1" x14ac:dyDescent="0.25">
      <c r="A658">
        <v>0</v>
      </c>
      <c r="B658" t="s">
        <v>58</v>
      </c>
      <c r="C658" t="s">
        <v>11</v>
      </c>
      <c r="D658">
        <v>120</v>
      </c>
      <c r="E658" t="s">
        <v>73</v>
      </c>
      <c r="F658" s="18">
        <f t="shared" si="20"/>
        <v>12</v>
      </c>
      <c r="G658">
        <v>1998</v>
      </c>
      <c r="H658" s="2">
        <v>127</v>
      </c>
      <c r="I658" s="2">
        <v>16319.28</v>
      </c>
      <c r="J658" s="2">
        <f>IFERROR(INDEX(HWI!$F$5:$H$132,MATCH(Data!G658,HWI!$A$5:$A$132,0),MATCH(Data!C658,HWI!$F$5:$H$5,0)),0)</f>
        <v>5.2718749999999996</v>
      </c>
      <c r="K658" s="25">
        <f t="shared" si="21"/>
        <v>86033.204249999995</v>
      </c>
    </row>
    <row r="659" spans="1:11" customFormat="1" x14ac:dyDescent="0.25">
      <c r="A659">
        <v>0</v>
      </c>
      <c r="B659" t="s">
        <v>58</v>
      </c>
      <c r="C659" t="s">
        <v>11</v>
      </c>
      <c r="D659">
        <v>120</v>
      </c>
      <c r="E659" t="s">
        <v>73</v>
      </c>
      <c r="F659" s="18">
        <f t="shared" si="20"/>
        <v>12</v>
      </c>
      <c r="G659">
        <v>1999</v>
      </c>
      <c r="H659" s="2">
        <v>75056</v>
      </c>
      <c r="I659" s="2">
        <v>4537270.0599999996</v>
      </c>
      <c r="J659" s="2">
        <f>IFERROR(INDEX(HWI!$F$5:$H$132,MATCH(Data!G659,HWI!$A$5:$A$132,0),MATCH(Data!C659,HWI!$F$5:$H$5,0)),0)</f>
        <v>5.1276595744680851</v>
      </c>
      <c r="K659" s="25">
        <f t="shared" si="21"/>
        <v>23265576.26510638</v>
      </c>
    </row>
    <row r="660" spans="1:11" customFormat="1" x14ac:dyDescent="0.25">
      <c r="A660">
        <v>0</v>
      </c>
      <c r="B660" t="s">
        <v>58</v>
      </c>
      <c r="C660" t="s">
        <v>11</v>
      </c>
      <c r="D660">
        <v>120</v>
      </c>
      <c r="E660" t="s">
        <v>73</v>
      </c>
      <c r="F660" s="18">
        <f t="shared" si="20"/>
        <v>12</v>
      </c>
      <c r="G660">
        <v>2000</v>
      </c>
      <c r="H660" s="2">
        <v>221</v>
      </c>
      <c r="I660" s="2">
        <v>68418.78</v>
      </c>
      <c r="J660" s="2">
        <f>IFERROR(INDEX(HWI!$F$5:$H$132,MATCH(Data!G660,HWI!$A$5:$A$132,0),MATCH(Data!C660,HWI!$F$5:$H$5,0)),0)</f>
        <v>4.8827785817655576</v>
      </c>
      <c r="K660" s="25">
        <f t="shared" si="21"/>
        <v>334073.75357452966</v>
      </c>
    </row>
    <row r="661" spans="1:11" customFormat="1" x14ac:dyDescent="0.25">
      <c r="A661">
        <v>0</v>
      </c>
      <c r="B661" t="s">
        <v>58</v>
      </c>
      <c r="C661" t="s">
        <v>11</v>
      </c>
      <c r="D661">
        <v>120</v>
      </c>
      <c r="E661" t="s">
        <v>73</v>
      </c>
      <c r="F661" s="18">
        <f t="shared" si="20"/>
        <v>12</v>
      </c>
      <c r="G661">
        <v>2001</v>
      </c>
      <c r="H661" s="2">
        <v>2</v>
      </c>
      <c r="I661" s="2">
        <v>194.52</v>
      </c>
      <c r="J661" s="2">
        <f>IFERROR(INDEX(HWI!$F$5:$H$132,MATCH(Data!G661,HWI!$A$5:$A$132,0),MATCH(Data!C661,HWI!$F$5:$H$5,0)),0)</f>
        <v>4.823445318084346</v>
      </c>
      <c r="K661" s="25">
        <f t="shared" si="21"/>
        <v>938.25658327376698</v>
      </c>
    </row>
    <row r="662" spans="1:11" customFormat="1" x14ac:dyDescent="0.25">
      <c r="A662">
        <v>0</v>
      </c>
      <c r="B662" t="s">
        <v>58</v>
      </c>
      <c r="C662" t="s">
        <v>11</v>
      </c>
      <c r="D662">
        <v>120</v>
      </c>
      <c r="E662" t="s">
        <v>73</v>
      </c>
      <c r="F662" s="18">
        <f t="shared" si="20"/>
        <v>12</v>
      </c>
      <c r="G662">
        <v>2002</v>
      </c>
      <c r="H662" s="2">
        <v>30371</v>
      </c>
      <c r="I662" s="2">
        <v>2193472.14</v>
      </c>
      <c r="J662" s="2">
        <f>IFERROR(INDEX(HWI!$F$5:$H$132,MATCH(Data!G662,HWI!$A$5:$A$132,0),MATCH(Data!C662,HWI!$F$5:$H$5,0)),0)</f>
        <v>4.7288016818500349</v>
      </c>
      <c r="K662" s="25">
        <f t="shared" si="21"/>
        <v>10372494.744723195</v>
      </c>
    </row>
    <row r="663" spans="1:11" customFormat="1" x14ac:dyDescent="0.25">
      <c r="A663">
        <v>0</v>
      </c>
      <c r="B663" t="s">
        <v>58</v>
      </c>
      <c r="C663" t="s">
        <v>11</v>
      </c>
      <c r="D663">
        <v>120</v>
      </c>
      <c r="E663" t="s">
        <v>73</v>
      </c>
      <c r="F663" s="18">
        <f t="shared" si="20"/>
        <v>12</v>
      </c>
      <c r="G663">
        <v>2003</v>
      </c>
      <c r="H663" s="2">
        <v>990</v>
      </c>
      <c r="I663" s="2">
        <v>6596.67</v>
      </c>
      <c r="J663" s="2">
        <f>IFERROR(INDEX(HWI!$F$5:$H$132,MATCH(Data!G663,HWI!$A$5:$A$132,0),MATCH(Data!C663,HWI!$F$5:$H$5,0)),0)</f>
        <v>4.5656292286874152</v>
      </c>
      <c r="K663" s="25">
        <f t="shared" si="21"/>
        <v>30117.94936400541</v>
      </c>
    </row>
    <row r="664" spans="1:11" customFormat="1" x14ac:dyDescent="0.25">
      <c r="A664">
        <v>0</v>
      </c>
      <c r="B664" t="s">
        <v>58</v>
      </c>
      <c r="C664" t="s">
        <v>11</v>
      </c>
      <c r="D664">
        <v>120</v>
      </c>
      <c r="E664" t="s">
        <v>73</v>
      </c>
      <c r="F664" s="18">
        <f t="shared" si="20"/>
        <v>12</v>
      </c>
      <c r="G664">
        <v>2004</v>
      </c>
      <c r="H664" s="2">
        <v>1981</v>
      </c>
      <c r="I664" s="2">
        <v>78213.11</v>
      </c>
      <c r="J664" s="2">
        <f>IFERROR(INDEX(HWI!$F$5:$H$132,MATCH(Data!G664,HWI!$A$5:$A$132,0),MATCH(Data!C664,HWI!$F$5:$H$5,0)),0)</f>
        <v>3.7036223929747529</v>
      </c>
      <c r="K664" s="25">
        <f t="shared" si="21"/>
        <v>289671.82562019757</v>
      </c>
    </row>
    <row r="665" spans="1:11" customFormat="1" x14ac:dyDescent="0.25">
      <c r="A665">
        <v>0</v>
      </c>
      <c r="B665" t="s">
        <v>58</v>
      </c>
      <c r="C665" t="s">
        <v>11</v>
      </c>
      <c r="D665">
        <v>120</v>
      </c>
      <c r="E665" t="s">
        <v>73</v>
      </c>
      <c r="F665" s="18">
        <f t="shared" si="20"/>
        <v>12</v>
      </c>
      <c r="G665">
        <v>2005</v>
      </c>
      <c r="H665" s="2">
        <v>1452</v>
      </c>
      <c r="I665" s="2">
        <v>125970.3</v>
      </c>
      <c r="J665" s="2">
        <f>IFERROR(INDEX(HWI!$F$5:$H$132,MATCH(Data!G665,HWI!$A$5:$A$132,0),MATCH(Data!C665,HWI!$F$5:$H$5,0)),0)</f>
        <v>3.0341726618705036</v>
      </c>
      <c r="K665" s="25">
        <f t="shared" si="21"/>
        <v>382215.64046762593</v>
      </c>
    </row>
    <row r="666" spans="1:11" customFormat="1" x14ac:dyDescent="0.25">
      <c r="A666">
        <v>0</v>
      </c>
      <c r="B666" t="s">
        <v>58</v>
      </c>
      <c r="C666" t="s">
        <v>11</v>
      </c>
      <c r="D666">
        <v>120</v>
      </c>
      <c r="E666" t="s">
        <v>73</v>
      </c>
      <c r="F666" s="18">
        <f t="shared" si="20"/>
        <v>12</v>
      </c>
      <c r="G666">
        <v>2006</v>
      </c>
      <c r="H666" s="2">
        <v>42929</v>
      </c>
      <c r="I666" s="2">
        <v>6915663.3300000001</v>
      </c>
      <c r="J666" s="2">
        <f>IFERROR(INDEX(HWI!$F$5:$H$132,MATCH(Data!G666,HWI!$A$5:$A$132,0),MATCH(Data!C666,HWI!$F$5:$H$5,0)),0)</f>
        <v>2.9023655913978494</v>
      </c>
      <c r="K666" s="25">
        <f t="shared" si="21"/>
        <v>20071783.290683869</v>
      </c>
    </row>
    <row r="667" spans="1:11" customFormat="1" x14ac:dyDescent="0.25">
      <c r="A667">
        <v>0</v>
      </c>
      <c r="B667" t="s">
        <v>58</v>
      </c>
      <c r="C667" t="s">
        <v>11</v>
      </c>
      <c r="D667">
        <v>120</v>
      </c>
      <c r="E667" t="s">
        <v>73</v>
      </c>
      <c r="F667" s="18">
        <f t="shared" si="20"/>
        <v>12</v>
      </c>
      <c r="G667">
        <v>2007</v>
      </c>
      <c r="H667" s="2">
        <v>2876</v>
      </c>
      <c r="I667" s="2">
        <v>454715.63</v>
      </c>
      <c r="J667" s="2">
        <f>IFERROR(INDEX(HWI!$F$5:$H$132,MATCH(Data!G667,HWI!$A$5:$A$132,0),MATCH(Data!C667,HWI!$F$5:$H$5,0)),0)</f>
        <v>2.9992547239836864</v>
      </c>
      <c r="K667" s="25">
        <f t="shared" si="21"/>
        <v>1363808.0013467181</v>
      </c>
    </row>
    <row r="668" spans="1:11" customFormat="1" x14ac:dyDescent="0.25">
      <c r="A668">
        <v>0</v>
      </c>
      <c r="B668" t="s">
        <v>58</v>
      </c>
      <c r="C668" t="s">
        <v>11</v>
      </c>
      <c r="D668">
        <v>120</v>
      </c>
      <c r="E668" t="s">
        <v>73</v>
      </c>
      <c r="F668" s="18">
        <f t="shared" si="20"/>
        <v>12</v>
      </c>
      <c r="G668">
        <v>2008</v>
      </c>
      <c r="H668" s="2">
        <v>18596</v>
      </c>
      <c r="I668" s="2">
        <v>2113811.04</v>
      </c>
      <c r="J668" s="2">
        <f>IFERROR(INDEX(HWI!$F$5:$H$132,MATCH(Data!G668,HWI!$A$5:$A$132,0),MATCH(Data!C668,HWI!$F$5:$H$5,0)),0)</f>
        <v>2.6369675654552558</v>
      </c>
      <c r="K668" s="25">
        <f t="shared" si="21"/>
        <v>5574051.151981242</v>
      </c>
    </row>
    <row r="669" spans="1:11" customFormat="1" x14ac:dyDescent="0.25">
      <c r="A669">
        <v>0</v>
      </c>
      <c r="B669" t="s">
        <v>58</v>
      </c>
      <c r="C669" t="s">
        <v>11</v>
      </c>
      <c r="D669">
        <v>120</v>
      </c>
      <c r="E669" t="s">
        <v>73</v>
      </c>
      <c r="F669" s="18">
        <f t="shared" si="20"/>
        <v>12</v>
      </c>
      <c r="G669">
        <v>2009</v>
      </c>
      <c r="H669" s="2">
        <v>4777</v>
      </c>
      <c r="I669" s="2">
        <v>1310205.53</v>
      </c>
      <c r="J669" s="2">
        <f>IFERROR(INDEX(HWI!$F$5:$H$132,MATCH(Data!G669,HWI!$A$5:$A$132,0),MATCH(Data!C669,HWI!$F$5:$H$5,0)),0)</f>
        <v>2.7187751813053991</v>
      </c>
      <c r="K669" s="25">
        <f t="shared" si="21"/>
        <v>3562154.2773730867</v>
      </c>
    </row>
    <row r="670" spans="1:11" customFormat="1" x14ac:dyDescent="0.25">
      <c r="A670">
        <v>0</v>
      </c>
      <c r="B670" t="s">
        <v>58</v>
      </c>
      <c r="C670" t="s">
        <v>11</v>
      </c>
      <c r="D670">
        <v>120</v>
      </c>
      <c r="E670" t="s">
        <v>73</v>
      </c>
      <c r="F670" s="18">
        <f t="shared" si="20"/>
        <v>12</v>
      </c>
      <c r="G670">
        <v>2010</v>
      </c>
      <c r="H670" s="2">
        <v>3182</v>
      </c>
      <c r="I670" s="2">
        <v>1206872.3700000001</v>
      </c>
      <c r="J670" s="2">
        <f>IFERROR(INDEX(HWI!$F$5:$H$132,MATCH(Data!G670,HWI!$A$5:$A$132,0),MATCH(Data!C670,HWI!$F$5:$H$5,0)),0)</f>
        <v>2.6205825242718448</v>
      </c>
      <c r="K670" s="25">
        <f t="shared" si="21"/>
        <v>3162708.6418485441</v>
      </c>
    </row>
    <row r="671" spans="1:11" customFormat="1" x14ac:dyDescent="0.25">
      <c r="A671">
        <v>0</v>
      </c>
      <c r="B671" t="s">
        <v>58</v>
      </c>
      <c r="C671" t="s">
        <v>11</v>
      </c>
      <c r="D671">
        <v>120</v>
      </c>
      <c r="E671" t="s">
        <v>73</v>
      </c>
      <c r="F671" s="18">
        <f t="shared" si="20"/>
        <v>12</v>
      </c>
      <c r="G671">
        <v>2011</v>
      </c>
      <c r="H671" s="2">
        <v>4321</v>
      </c>
      <c r="I671" s="2">
        <v>1032553.48</v>
      </c>
      <c r="J671" s="2">
        <f>IFERROR(INDEX(HWI!$F$5:$H$132,MATCH(Data!G671,HWI!$A$5:$A$132,0),MATCH(Data!C671,HWI!$F$5:$H$5,0)),0)</f>
        <v>2.3536798046738752</v>
      </c>
      <c r="K671" s="25">
        <f t="shared" si="21"/>
        <v>2430300.27312173</v>
      </c>
    </row>
    <row r="672" spans="1:11" customFormat="1" x14ac:dyDescent="0.25">
      <c r="A672">
        <v>0</v>
      </c>
      <c r="B672" t="s">
        <v>58</v>
      </c>
      <c r="C672" t="s">
        <v>11</v>
      </c>
      <c r="D672">
        <v>120</v>
      </c>
      <c r="E672" t="s">
        <v>73</v>
      </c>
      <c r="F672" s="18">
        <f t="shared" si="20"/>
        <v>12</v>
      </c>
      <c r="G672">
        <v>2012</v>
      </c>
      <c r="H672" s="2">
        <v>1557</v>
      </c>
      <c r="I672" s="2">
        <v>389260.74</v>
      </c>
      <c r="J672" s="2">
        <f>IFERROR(INDEX(HWI!$F$5:$H$132,MATCH(Data!G672,HWI!$A$5:$A$132,0),MATCH(Data!C672,HWI!$F$5:$H$5,0)),0)</f>
        <v>2.1429025087329312</v>
      </c>
      <c r="K672" s="25">
        <f t="shared" si="21"/>
        <v>834147.8162972373</v>
      </c>
    </row>
    <row r="673" spans="1:11" customFormat="1" x14ac:dyDescent="0.25">
      <c r="A673">
        <v>0</v>
      </c>
      <c r="B673" t="s">
        <v>58</v>
      </c>
      <c r="C673" t="s">
        <v>11</v>
      </c>
      <c r="D673">
        <v>120</v>
      </c>
      <c r="E673" t="s">
        <v>73</v>
      </c>
      <c r="F673" s="18">
        <f t="shared" si="20"/>
        <v>12</v>
      </c>
      <c r="G673">
        <v>2013</v>
      </c>
      <c r="H673" s="2">
        <v>6381</v>
      </c>
      <c r="I673" s="2">
        <v>1275081.32</v>
      </c>
      <c r="J673" s="2">
        <f>IFERROR(INDEX(HWI!$F$5:$H$132,MATCH(Data!G673,HWI!$A$5:$A$132,0),MATCH(Data!C673,HWI!$F$5:$H$5,0)),0)</f>
        <v>2.1859410430839001</v>
      </c>
      <c r="K673" s="25">
        <f t="shared" si="21"/>
        <v>2787252.5906575965</v>
      </c>
    </row>
    <row r="674" spans="1:11" customFormat="1" x14ac:dyDescent="0.25">
      <c r="A674">
        <v>0</v>
      </c>
      <c r="B674" t="s">
        <v>58</v>
      </c>
      <c r="C674" t="s">
        <v>11</v>
      </c>
      <c r="D674">
        <v>120</v>
      </c>
      <c r="E674" t="s">
        <v>73</v>
      </c>
      <c r="F674" s="18">
        <f t="shared" si="20"/>
        <v>12</v>
      </c>
      <c r="G674">
        <v>2014</v>
      </c>
      <c r="H674" s="2">
        <v>5690</v>
      </c>
      <c r="I674" s="2">
        <v>222589.97</v>
      </c>
      <c r="J674" s="2">
        <f>IFERROR(INDEX(HWI!$F$5:$H$132,MATCH(Data!G674,HWI!$A$5:$A$132,0),MATCH(Data!C674,HWI!$F$5:$H$5,0)),0)</f>
        <v>2.1958997722095672</v>
      </c>
      <c r="K674" s="25">
        <f t="shared" si="21"/>
        <v>488785.26441913442</v>
      </c>
    </row>
    <row r="675" spans="1:11" customFormat="1" x14ac:dyDescent="0.25">
      <c r="A675">
        <v>0</v>
      </c>
      <c r="B675" t="s">
        <v>58</v>
      </c>
      <c r="C675" t="s">
        <v>11</v>
      </c>
      <c r="D675">
        <v>120</v>
      </c>
      <c r="E675" t="s">
        <v>73</v>
      </c>
      <c r="F675" s="18">
        <f t="shared" si="20"/>
        <v>12</v>
      </c>
      <c r="G675">
        <v>2015</v>
      </c>
      <c r="H675" s="2">
        <v>6823</v>
      </c>
      <c r="I675" s="2">
        <v>1839324.15</v>
      </c>
      <c r="J675" s="2">
        <f>IFERROR(INDEX(HWI!$F$5:$H$132,MATCH(Data!G675,HWI!$A$5:$A$132,0),MATCH(Data!C675,HWI!$F$5:$H$5,0)),0)</f>
        <v>2.2828146143437076</v>
      </c>
      <c r="K675" s="25">
        <f t="shared" si="21"/>
        <v>4198836.0501353173</v>
      </c>
    </row>
    <row r="676" spans="1:11" customFormat="1" x14ac:dyDescent="0.25">
      <c r="A676">
        <v>0</v>
      </c>
      <c r="B676" t="s">
        <v>58</v>
      </c>
      <c r="C676" t="s">
        <v>11</v>
      </c>
      <c r="D676">
        <v>120</v>
      </c>
      <c r="E676" t="s">
        <v>73</v>
      </c>
      <c r="F676" s="18">
        <f t="shared" si="20"/>
        <v>12</v>
      </c>
      <c r="G676">
        <v>2016</v>
      </c>
      <c r="H676" s="2">
        <v>8532</v>
      </c>
      <c r="I676" s="2">
        <v>1713162.87</v>
      </c>
      <c r="J676" s="2">
        <f>IFERROR(INDEX(HWI!$F$5:$H$132,MATCH(Data!G676,HWI!$A$5:$A$132,0),MATCH(Data!C676,HWI!$F$5:$H$5,0)),0)</f>
        <v>2.3301104972375692</v>
      </c>
      <c r="K676" s="25">
        <f t="shared" si="21"/>
        <v>3991858.7868646416</v>
      </c>
    </row>
    <row r="677" spans="1:11" customFormat="1" x14ac:dyDescent="0.25">
      <c r="A677">
        <v>0</v>
      </c>
      <c r="B677" t="s">
        <v>58</v>
      </c>
      <c r="C677" t="s">
        <v>11</v>
      </c>
      <c r="D677">
        <v>120</v>
      </c>
      <c r="E677" t="s">
        <v>73</v>
      </c>
      <c r="F677" s="18">
        <f t="shared" si="20"/>
        <v>12</v>
      </c>
      <c r="G677">
        <v>2017</v>
      </c>
      <c r="H677" s="2">
        <v>11639</v>
      </c>
      <c r="I677" s="2">
        <v>1883023.87</v>
      </c>
      <c r="J677" s="2">
        <f>IFERROR(INDEX(HWI!$F$5:$H$132,MATCH(Data!G677,HWI!$A$5:$A$132,0),MATCH(Data!C677,HWI!$F$5:$H$5,0)),0)</f>
        <v>2.1795865633074936</v>
      </c>
      <c r="K677" s="25">
        <f t="shared" si="21"/>
        <v>4104213.5254392768</v>
      </c>
    </row>
    <row r="678" spans="1:11" customFormat="1" x14ac:dyDescent="0.25">
      <c r="A678">
        <v>0</v>
      </c>
      <c r="B678" t="s">
        <v>58</v>
      </c>
      <c r="C678" t="s">
        <v>11</v>
      </c>
      <c r="D678">
        <v>120</v>
      </c>
      <c r="E678" t="s">
        <v>73</v>
      </c>
      <c r="F678" s="18">
        <f t="shared" si="20"/>
        <v>12</v>
      </c>
      <c r="G678">
        <v>2018</v>
      </c>
      <c r="H678" s="2">
        <v>5925</v>
      </c>
      <c r="I678" s="2">
        <v>1849519.43</v>
      </c>
      <c r="J678" s="2">
        <f>IFERROR(INDEX(HWI!$F$5:$H$132,MATCH(Data!G678,HWI!$A$5:$A$132,0),MATCH(Data!C678,HWI!$F$5:$H$5,0)),0)</f>
        <v>2.0233883058470763</v>
      </c>
      <c r="K678" s="25">
        <f t="shared" si="21"/>
        <v>3742295.9860989503</v>
      </c>
    </row>
    <row r="679" spans="1:11" customFormat="1" x14ac:dyDescent="0.25">
      <c r="A679">
        <v>0</v>
      </c>
      <c r="B679" t="s">
        <v>58</v>
      </c>
      <c r="C679" t="s">
        <v>11</v>
      </c>
      <c r="D679">
        <v>120</v>
      </c>
      <c r="E679" t="s">
        <v>73</v>
      </c>
      <c r="F679" s="18">
        <f t="shared" si="20"/>
        <v>12</v>
      </c>
      <c r="G679">
        <v>2019</v>
      </c>
      <c r="H679" s="2">
        <v>6058</v>
      </c>
      <c r="I679" s="2">
        <v>3797426.43</v>
      </c>
      <c r="J679" s="2">
        <f>IFERROR(INDEX(HWI!$F$5:$H$132,MATCH(Data!G679,HWI!$A$5:$A$132,0),MATCH(Data!C679,HWI!$F$5:$H$5,0)),0)</f>
        <v>1.8992400788066424</v>
      </c>
      <c r="K679" s="25">
        <f t="shared" si="21"/>
        <v>7212224.472175627</v>
      </c>
    </row>
    <row r="680" spans="1:11" customFormat="1" x14ac:dyDescent="0.25">
      <c r="A680">
        <v>0</v>
      </c>
      <c r="B680" t="s">
        <v>58</v>
      </c>
      <c r="C680" t="s">
        <v>11</v>
      </c>
      <c r="D680">
        <v>120</v>
      </c>
      <c r="E680" t="s">
        <v>73</v>
      </c>
      <c r="F680" s="18">
        <f t="shared" si="20"/>
        <v>12</v>
      </c>
      <c r="G680">
        <v>2020</v>
      </c>
      <c r="H680" s="2">
        <v>5856</v>
      </c>
      <c r="I680" s="2">
        <v>2067473.18</v>
      </c>
      <c r="J680" s="2">
        <f>IFERROR(INDEX(HWI!$F$5:$H$132,MATCH(Data!G680,HWI!$A$5:$A$132,0),MATCH(Data!C680,HWI!$F$5:$H$5,0)),0)</f>
        <v>1.7600417318727177</v>
      </c>
      <c r="K680" s="25">
        <f t="shared" si="21"/>
        <v>3638839.0763275949</v>
      </c>
    </row>
    <row r="681" spans="1:11" customFormat="1" x14ac:dyDescent="0.25">
      <c r="A681">
        <v>0</v>
      </c>
      <c r="B681" t="s">
        <v>58</v>
      </c>
      <c r="C681" t="s">
        <v>11</v>
      </c>
      <c r="D681">
        <v>120</v>
      </c>
      <c r="E681" t="s">
        <v>73</v>
      </c>
      <c r="F681" s="18">
        <f t="shared" si="20"/>
        <v>12</v>
      </c>
      <c r="G681">
        <v>2021</v>
      </c>
      <c r="H681" s="2">
        <v>3629</v>
      </c>
      <c r="I681" s="2">
        <v>1133654.8600000001</v>
      </c>
      <c r="J681" s="2">
        <f>IFERROR(INDEX(HWI!$F$5:$H$132,MATCH(Data!G681,HWI!$A$5:$A$132,0),MATCH(Data!C681,HWI!$F$5:$H$5,0)),0)</f>
        <v>1.486998677831644</v>
      </c>
      <c r="K681" s="25">
        <f t="shared" si="21"/>
        <v>1685743.2779374176</v>
      </c>
    </row>
    <row r="682" spans="1:11" customFormat="1" x14ac:dyDescent="0.25">
      <c r="A682">
        <v>0</v>
      </c>
      <c r="B682" t="s">
        <v>58</v>
      </c>
      <c r="C682" t="s">
        <v>11</v>
      </c>
      <c r="D682">
        <v>120</v>
      </c>
      <c r="E682" t="s">
        <v>73</v>
      </c>
      <c r="F682" s="18">
        <f t="shared" si="20"/>
        <v>12</v>
      </c>
      <c r="G682">
        <v>2022</v>
      </c>
      <c r="H682" s="2">
        <v>460</v>
      </c>
      <c r="I682" s="2">
        <v>6526646.8499999996</v>
      </c>
      <c r="J682" s="2">
        <f>IFERROR(INDEX(HWI!$F$5:$H$132,MATCH(Data!G682,HWI!$A$5:$A$132,0),MATCH(Data!C682,HWI!$F$5:$H$5,0)),0)</f>
        <v>1.2561429635145198</v>
      </c>
      <c r="K682" s="25">
        <f t="shared" si="21"/>
        <v>8198401.5159717053</v>
      </c>
    </row>
    <row r="683" spans="1:11" customFormat="1" x14ac:dyDescent="0.25">
      <c r="A683">
        <v>0</v>
      </c>
      <c r="B683" t="s">
        <v>58</v>
      </c>
      <c r="C683" t="s">
        <v>11</v>
      </c>
      <c r="D683">
        <v>120</v>
      </c>
      <c r="E683" t="s">
        <v>73</v>
      </c>
      <c r="F683" s="18">
        <f t="shared" si="20"/>
        <v>12</v>
      </c>
      <c r="G683">
        <v>2023</v>
      </c>
      <c r="H683" s="2">
        <v>896</v>
      </c>
      <c r="I683" s="2">
        <v>1551707.44</v>
      </c>
      <c r="J683" s="2">
        <f>IFERROR(INDEX(HWI!$F$5:$H$132,MATCH(Data!G683,HWI!$A$5:$A$132,0),MATCH(Data!C683,HWI!$F$5:$H$5,0)),0)</f>
        <v>1.0423231387086809</v>
      </c>
      <c r="K683" s="25">
        <f t="shared" si="21"/>
        <v>1617380.569218412</v>
      </c>
    </row>
    <row r="684" spans="1:11" customFormat="1" x14ac:dyDescent="0.25">
      <c r="A684">
        <v>0</v>
      </c>
      <c r="B684" t="s">
        <v>58</v>
      </c>
      <c r="C684" t="s">
        <v>11</v>
      </c>
      <c r="D684">
        <v>120</v>
      </c>
      <c r="E684" t="s">
        <v>73</v>
      </c>
      <c r="F684" s="18">
        <f t="shared" si="20"/>
        <v>12</v>
      </c>
      <c r="G684">
        <v>2025</v>
      </c>
      <c r="H684" s="2">
        <v>34</v>
      </c>
      <c r="I684" s="2">
        <v>237894.26</v>
      </c>
      <c r="J684" s="2">
        <f>IFERROR(INDEX(HWI!$F$5:$H$132,MATCH(Data!G684,HWI!$A$5:$A$132,0),MATCH(Data!C684,HWI!$F$5:$H$5,0)),0)</f>
        <v>1</v>
      </c>
      <c r="K684" s="25">
        <f t="shared" si="21"/>
        <v>237894.26</v>
      </c>
    </row>
    <row r="685" spans="1:11" customFormat="1" x14ac:dyDescent="0.25">
      <c r="A685">
        <v>0</v>
      </c>
      <c r="B685" t="s">
        <v>58</v>
      </c>
      <c r="C685" t="s">
        <v>11</v>
      </c>
      <c r="D685">
        <v>140</v>
      </c>
      <c r="E685" t="s">
        <v>74</v>
      </c>
      <c r="F685" s="18">
        <f t="shared" si="20"/>
        <v>14</v>
      </c>
      <c r="G685">
        <v>1905</v>
      </c>
      <c r="H685" s="2">
        <v>2107</v>
      </c>
      <c r="I685" s="2">
        <v>4302.78</v>
      </c>
      <c r="J685" s="2">
        <f>IFERROR(INDEX(HWI!$F$5:$H$132,MATCH(Data!G685,HWI!$A$5:$A$132,0),MATCH(Data!C685,HWI!$F$5:$H$5,0)),0)</f>
        <v>241</v>
      </c>
      <c r="K685" s="25">
        <f t="shared" si="21"/>
        <v>1036969.98</v>
      </c>
    </row>
    <row r="686" spans="1:11" customFormat="1" x14ac:dyDescent="0.25">
      <c r="A686">
        <v>0</v>
      </c>
      <c r="B686" t="s">
        <v>58</v>
      </c>
      <c r="C686" t="s">
        <v>11</v>
      </c>
      <c r="D686">
        <v>140</v>
      </c>
      <c r="E686" t="s">
        <v>74</v>
      </c>
      <c r="F686" s="18">
        <f t="shared" si="20"/>
        <v>14</v>
      </c>
      <c r="G686">
        <v>1926</v>
      </c>
      <c r="H686" s="2">
        <v>118</v>
      </c>
      <c r="I686" s="2">
        <v>350.89</v>
      </c>
      <c r="J686" s="2">
        <f>IFERROR(INDEX(HWI!$F$5:$H$132,MATCH(Data!G686,HWI!$A$5:$A$132,0),MATCH(Data!C686,HWI!$F$5:$H$5,0)),0)</f>
        <v>105.4375</v>
      </c>
      <c r="K686" s="25">
        <f t="shared" si="21"/>
        <v>36996.964374999996</v>
      </c>
    </row>
    <row r="687" spans="1:11" customFormat="1" x14ac:dyDescent="0.25">
      <c r="A687">
        <v>0</v>
      </c>
      <c r="B687" t="s">
        <v>58</v>
      </c>
      <c r="C687" t="s">
        <v>11</v>
      </c>
      <c r="D687">
        <v>140</v>
      </c>
      <c r="E687" t="s">
        <v>74</v>
      </c>
      <c r="F687" s="18">
        <f t="shared" si="20"/>
        <v>14</v>
      </c>
      <c r="G687">
        <v>1945</v>
      </c>
      <c r="H687" s="2">
        <v>74</v>
      </c>
      <c r="I687" s="2">
        <v>350.73</v>
      </c>
      <c r="J687" s="2">
        <f>IFERROR(INDEX(HWI!$F$5:$H$132,MATCH(Data!G687,HWI!$A$5:$A$132,0),MATCH(Data!C687,HWI!$F$5:$H$5,0)),0)</f>
        <v>88.78947368421052</v>
      </c>
      <c r="K687" s="25">
        <f t="shared" si="21"/>
        <v>31141.132105263157</v>
      </c>
    </row>
    <row r="688" spans="1:11" customFormat="1" x14ac:dyDescent="0.25">
      <c r="A688">
        <v>0</v>
      </c>
      <c r="B688" t="s">
        <v>58</v>
      </c>
      <c r="C688" t="s">
        <v>11</v>
      </c>
      <c r="D688">
        <v>140</v>
      </c>
      <c r="E688" t="s">
        <v>74</v>
      </c>
      <c r="F688" s="18">
        <f t="shared" si="20"/>
        <v>14</v>
      </c>
      <c r="G688">
        <v>1952</v>
      </c>
      <c r="H688" s="2">
        <v>3344</v>
      </c>
      <c r="I688" s="2">
        <v>34240.71</v>
      </c>
      <c r="J688" s="2">
        <f>IFERROR(INDEX(HWI!$F$5:$H$132,MATCH(Data!G688,HWI!$A$5:$A$132,0),MATCH(Data!C688,HWI!$F$5:$H$5,0)),0)</f>
        <v>48.2</v>
      </c>
      <c r="K688" s="25">
        <f t="shared" si="21"/>
        <v>1650402.2220000001</v>
      </c>
    </row>
    <row r="689" spans="1:11" customFormat="1" x14ac:dyDescent="0.25">
      <c r="A689">
        <v>0</v>
      </c>
      <c r="B689" t="s">
        <v>58</v>
      </c>
      <c r="C689" t="s">
        <v>11</v>
      </c>
      <c r="D689">
        <v>140</v>
      </c>
      <c r="E689" t="s">
        <v>74</v>
      </c>
      <c r="F689" s="18">
        <f t="shared" si="20"/>
        <v>14</v>
      </c>
      <c r="G689">
        <v>1953</v>
      </c>
      <c r="H689" s="2">
        <v>5072</v>
      </c>
      <c r="I689" s="2">
        <v>37905.26</v>
      </c>
      <c r="J689" s="2">
        <f>IFERROR(INDEX(HWI!$F$5:$H$132,MATCH(Data!G689,HWI!$A$5:$A$132,0),MATCH(Data!C689,HWI!$F$5:$H$5,0)),0)</f>
        <v>44.39473684210526</v>
      </c>
      <c r="K689" s="25">
        <f t="shared" si="21"/>
        <v>1682794.0426315789</v>
      </c>
    </row>
    <row r="690" spans="1:11" customFormat="1" x14ac:dyDescent="0.25">
      <c r="A690">
        <v>0</v>
      </c>
      <c r="B690" t="s">
        <v>58</v>
      </c>
      <c r="C690" t="s">
        <v>11</v>
      </c>
      <c r="D690">
        <v>140</v>
      </c>
      <c r="E690" t="s">
        <v>74</v>
      </c>
      <c r="F690" s="18">
        <f t="shared" si="20"/>
        <v>14</v>
      </c>
      <c r="G690">
        <v>1964</v>
      </c>
      <c r="H690" s="2">
        <v>4</v>
      </c>
      <c r="I690" s="2">
        <v>262.93</v>
      </c>
      <c r="J690" s="2">
        <f>IFERROR(INDEX(HWI!$F$5:$H$132,MATCH(Data!G690,HWI!$A$5:$A$132,0),MATCH(Data!C690,HWI!$F$5:$H$5,0)),0)</f>
        <v>27.655737704918032</v>
      </c>
      <c r="K690" s="25">
        <f t="shared" si="21"/>
        <v>7271.5231147540981</v>
      </c>
    </row>
    <row r="691" spans="1:11" customFormat="1" x14ac:dyDescent="0.25">
      <c r="A691">
        <v>0</v>
      </c>
      <c r="B691" t="s">
        <v>58</v>
      </c>
      <c r="C691" t="s">
        <v>11</v>
      </c>
      <c r="D691">
        <v>140</v>
      </c>
      <c r="E691" t="s">
        <v>74</v>
      </c>
      <c r="F691" s="18">
        <f t="shared" si="20"/>
        <v>14</v>
      </c>
      <c r="G691">
        <v>1968</v>
      </c>
      <c r="H691" s="2">
        <v>4</v>
      </c>
      <c r="I691" s="2">
        <v>538.58000000000004</v>
      </c>
      <c r="J691" s="2">
        <f>IFERROR(INDEX(HWI!$F$5:$H$132,MATCH(Data!G691,HWI!$A$5:$A$132,0),MATCH(Data!C691,HWI!$F$5:$H$5,0)),0)</f>
        <v>24.1</v>
      </c>
      <c r="K691" s="25">
        <f t="shared" si="21"/>
        <v>12979.778000000002</v>
      </c>
    </row>
    <row r="692" spans="1:11" customFormat="1" x14ac:dyDescent="0.25">
      <c r="A692">
        <v>0</v>
      </c>
      <c r="B692" t="s">
        <v>58</v>
      </c>
      <c r="C692" t="s">
        <v>11</v>
      </c>
      <c r="D692">
        <v>160</v>
      </c>
      <c r="E692" t="s">
        <v>75</v>
      </c>
      <c r="F692" s="18">
        <f t="shared" si="20"/>
        <v>16</v>
      </c>
      <c r="G692">
        <v>1928</v>
      </c>
      <c r="H692" s="2">
        <v>4181</v>
      </c>
      <c r="I692" s="2">
        <v>15666.37</v>
      </c>
      <c r="J692" s="2">
        <f>IFERROR(INDEX(HWI!$F$5:$H$132,MATCH(Data!G692,HWI!$A$5:$A$132,0),MATCH(Data!C692,HWI!$F$5:$H$5,0)),0)</f>
        <v>120.5</v>
      </c>
      <c r="K692" s="25">
        <f t="shared" si="21"/>
        <v>1887797.5850000002</v>
      </c>
    </row>
    <row r="693" spans="1:11" customFormat="1" x14ac:dyDescent="0.25">
      <c r="A693">
        <v>0</v>
      </c>
      <c r="B693" t="s">
        <v>58</v>
      </c>
      <c r="C693" t="s">
        <v>11</v>
      </c>
      <c r="D693">
        <v>160</v>
      </c>
      <c r="E693" t="s">
        <v>75</v>
      </c>
      <c r="F693" s="18">
        <f t="shared" si="20"/>
        <v>16</v>
      </c>
      <c r="G693">
        <v>1949</v>
      </c>
      <c r="H693" s="2">
        <v>17</v>
      </c>
      <c r="I693" s="2">
        <v>248.54</v>
      </c>
      <c r="J693" s="2">
        <f>IFERROR(INDEX(HWI!$F$5:$H$132,MATCH(Data!G693,HWI!$A$5:$A$132,0),MATCH(Data!C693,HWI!$F$5:$H$5,0)),0)</f>
        <v>56.233333333333334</v>
      </c>
      <c r="K693" s="25">
        <f t="shared" si="21"/>
        <v>13976.232666666667</v>
      </c>
    </row>
    <row r="694" spans="1:11" customFormat="1" x14ac:dyDescent="0.25">
      <c r="A694">
        <v>0</v>
      </c>
      <c r="B694" t="s">
        <v>58</v>
      </c>
      <c r="C694" t="s">
        <v>11</v>
      </c>
      <c r="D694">
        <v>160</v>
      </c>
      <c r="E694" t="s">
        <v>75</v>
      </c>
      <c r="F694" s="18">
        <f t="shared" si="20"/>
        <v>16</v>
      </c>
      <c r="G694">
        <v>1950</v>
      </c>
      <c r="H694" s="2">
        <v>2093</v>
      </c>
      <c r="I694" s="2">
        <v>22754.32</v>
      </c>
      <c r="J694" s="2">
        <f>IFERROR(INDEX(HWI!$F$5:$H$132,MATCH(Data!G694,HWI!$A$5:$A$132,0),MATCH(Data!C694,HWI!$F$5:$H$5,0)),0)</f>
        <v>54.41935483870968</v>
      </c>
      <c r="K694" s="25">
        <f t="shared" si="21"/>
        <v>1238275.4141935485</v>
      </c>
    </row>
    <row r="695" spans="1:11" customFormat="1" x14ac:dyDescent="0.25">
      <c r="A695">
        <v>0</v>
      </c>
      <c r="B695" t="s">
        <v>58</v>
      </c>
      <c r="C695" t="s">
        <v>11</v>
      </c>
      <c r="D695">
        <v>160</v>
      </c>
      <c r="E695" t="s">
        <v>75</v>
      </c>
      <c r="F695" s="18">
        <f t="shared" si="20"/>
        <v>16</v>
      </c>
      <c r="G695">
        <v>1957</v>
      </c>
      <c r="H695" s="2">
        <v>185</v>
      </c>
      <c r="I695" s="2">
        <v>2963.69</v>
      </c>
      <c r="J695" s="2">
        <f>IFERROR(INDEX(HWI!$F$5:$H$132,MATCH(Data!G695,HWI!$A$5:$A$132,0),MATCH(Data!C695,HWI!$F$5:$H$5,0)),0)</f>
        <v>35.893617021276597</v>
      </c>
      <c r="K695" s="25">
        <f t="shared" si="21"/>
        <v>106377.55382978724</v>
      </c>
    </row>
    <row r="696" spans="1:11" customFormat="1" x14ac:dyDescent="0.25">
      <c r="A696">
        <v>0</v>
      </c>
      <c r="B696" t="s">
        <v>58</v>
      </c>
      <c r="C696" t="s">
        <v>11</v>
      </c>
      <c r="D696">
        <v>160</v>
      </c>
      <c r="E696" t="s">
        <v>75</v>
      </c>
      <c r="F696" s="18">
        <f t="shared" si="20"/>
        <v>16</v>
      </c>
      <c r="G696">
        <v>1961</v>
      </c>
      <c r="H696" s="2">
        <v>770</v>
      </c>
      <c r="I696" s="2">
        <v>3865.46</v>
      </c>
      <c r="J696" s="2">
        <f>IFERROR(INDEX(HWI!$F$5:$H$132,MATCH(Data!G696,HWI!$A$5:$A$132,0),MATCH(Data!C696,HWI!$F$5:$H$5,0)),0)</f>
        <v>30.125</v>
      </c>
      <c r="K696" s="25">
        <f t="shared" si="21"/>
        <v>116446.9825</v>
      </c>
    </row>
    <row r="697" spans="1:11" customFormat="1" x14ac:dyDescent="0.25">
      <c r="A697">
        <v>0</v>
      </c>
      <c r="B697" t="s">
        <v>58</v>
      </c>
      <c r="C697" t="s">
        <v>11</v>
      </c>
      <c r="D697">
        <v>160</v>
      </c>
      <c r="E697" t="s">
        <v>75</v>
      </c>
      <c r="F697" s="18">
        <f t="shared" si="20"/>
        <v>16</v>
      </c>
      <c r="G697">
        <v>1962</v>
      </c>
      <c r="H697" s="2">
        <v>2297</v>
      </c>
      <c r="I697" s="2">
        <v>31618.78</v>
      </c>
      <c r="J697" s="2">
        <f>IFERROR(INDEX(HWI!$F$5:$H$132,MATCH(Data!G697,HWI!$A$5:$A$132,0),MATCH(Data!C697,HWI!$F$5:$H$5,0)),0)</f>
        <v>29.086206896551722</v>
      </c>
      <c r="K697" s="25">
        <f t="shared" si="21"/>
        <v>919670.37689655169</v>
      </c>
    </row>
    <row r="698" spans="1:11" customFormat="1" x14ac:dyDescent="0.25">
      <c r="A698">
        <v>0</v>
      </c>
      <c r="B698" t="s">
        <v>58</v>
      </c>
      <c r="C698" t="s">
        <v>11</v>
      </c>
      <c r="D698">
        <v>160</v>
      </c>
      <c r="E698" t="s">
        <v>75</v>
      </c>
      <c r="F698" s="18">
        <f t="shared" si="20"/>
        <v>16</v>
      </c>
      <c r="G698">
        <v>1963</v>
      </c>
      <c r="H698" s="2">
        <v>397</v>
      </c>
      <c r="I698" s="2">
        <v>4067.2</v>
      </c>
      <c r="J698" s="2">
        <f>IFERROR(INDEX(HWI!$F$5:$H$132,MATCH(Data!G698,HWI!$A$5:$A$132,0),MATCH(Data!C698,HWI!$F$5:$H$5,0)),0)</f>
        <v>28.116666666666667</v>
      </c>
      <c r="K698" s="25">
        <f t="shared" si="21"/>
        <v>114356.10666666666</v>
      </c>
    </row>
    <row r="699" spans="1:11" customFormat="1" x14ac:dyDescent="0.25">
      <c r="A699">
        <v>0</v>
      </c>
      <c r="B699" t="s">
        <v>58</v>
      </c>
      <c r="C699" t="s">
        <v>11</v>
      </c>
      <c r="D699">
        <v>160</v>
      </c>
      <c r="E699" t="s">
        <v>75</v>
      </c>
      <c r="F699" s="18">
        <f t="shared" si="20"/>
        <v>16</v>
      </c>
      <c r="G699">
        <v>1966</v>
      </c>
      <c r="H699" s="2">
        <v>1911</v>
      </c>
      <c r="I699" s="2">
        <v>15912.73</v>
      </c>
      <c r="J699" s="2">
        <f>IFERROR(INDEX(HWI!$F$5:$H$132,MATCH(Data!G699,HWI!$A$5:$A$132,0),MATCH(Data!C699,HWI!$F$5:$H$5,0)),0)</f>
        <v>25.953846153846154</v>
      </c>
      <c r="K699" s="25">
        <f t="shared" si="21"/>
        <v>412996.5463076923</v>
      </c>
    </row>
    <row r="700" spans="1:11" customFormat="1" x14ac:dyDescent="0.25">
      <c r="A700">
        <v>0</v>
      </c>
      <c r="B700" t="s">
        <v>58</v>
      </c>
      <c r="C700" t="s">
        <v>11</v>
      </c>
      <c r="D700">
        <v>160</v>
      </c>
      <c r="E700" t="s">
        <v>75</v>
      </c>
      <c r="F700" s="18">
        <f t="shared" si="20"/>
        <v>16</v>
      </c>
      <c r="G700">
        <v>1967</v>
      </c>
      <c r="H700" s="2">
        <v>227</v>
      </c>
      <c r="I700" s="2">
        <v>6999.04</v>
      </c>
      <c r="J700" s="2">
        <f>IFERROR(INDEX(HWI!$F$5:$H$132,MATCH(Data!G700,HWI!$A$5:$A$132,0),MATCH(Data!C700,HWI!$F$5:$H$5,0)),0)</f>
        <v>24.808823529411764</v>
      </c>
      <c r="K700" s="25">
        <f t="shared" si="21"/>
        <v>173637.94823529411</v>
      </c>
    </row>
    <row r="701" spans="1:11" customFormat="1" x14ac:dyDescent="0.25">
      <c r="A701">
        <v>0</v>
      </c>
      <c r="B701" t="s">
        <v>58</v>
      </c>
      <c r="C701" t="s">
        <v>11</v>
      </c>
      <c r="D701">
        <v>160</v>
      </c>
      <c r="E701" t="s">
        <v>75</v>
      </c>
      <c r="F701" s="18">
        <f t="shared" si="20"/>
        <v>16</v>
      </c>
      <c r="G701">
        <v>1969</v>
      </c>
      <c r="H701" s="2">
        <v>77</v>
      </c>
      <c r="I701" s="2">
        <v>8498.92</v>
      </c>
      <c r="J701" s="2">
        <f>IFERROR(INDEX(HWI!$F$5:$H$132,MATCH(Data!G701,HWI!$A$5:$A$132,0),MATCH(Data!C701,HWI!$F$5:$H$5,0)),0)</f>
        <v>22.19736842105263</v>
      </c>
      <c r="K701" s="25">
        <f t="shared" si="21"/>
        <v>188653.65842105262</v>
      </c>
    </row>
    <row r="702" spans="1:11" customFormat="1" x14ac:dyDescent="0.25">
      <c r="A702">
        <v>0</v>
      </c>
      <c r="B702" t="s">
        <v>58</v>
      </c>
      <c r="C702" t="s">
        <v>11</v>
      </c>
      <c r="D702">
        <v>160</v>
      </c>
      <c r="E702" t="s">
        <v>75</v>
      </c>
      <c r="F702" s="18">
        <f t="shared" si="20"/>
        <v>16</v>
      </c>
      <c r="G702">
        <v>1970</v>
      </c>
      <c r="H702" s="2">
        <v>5622</v>
      </c>
      <c r="I702" s="2">
        <v>97101.53</v>
      </c>
      <c r="J702" s="2">
        <f>IFERROR(INDEX(HWI!$F$5:$H$132,MATCH(Data!G702,HWI!$A$5:$A$132,0),MATCH(Data!C702,HWI!$F$5:$H$5,0)),0)</f>
        <v>20.827160493827162</v>
      </c>
      <c r="K702" s="25">
        <f t="shared" si="21"/>
        <v>2022349.1495061729</v>
      </c>
    </row>
    <row r="703" spans="1:11" customFormat="1" x14ac:dyDescent="0.25">
      <c r="A703">
        <v>0</v>
      </c>
      <c r="B703" t="s">
        <v>58</v>
      </c>
      <c r="C703" t="s">
        <v>11</v>
      </c>
      <c r="D703">
        <v>160</v>
      </c>
      <c r="E703" t="s">
        <v>75</v>
      </c>
      <c r="F703" s="18">
        <f t="shared" si="20"/>
        <v>16</v>
      </c>
      <c r="G703">
        <v>1973</v>
      </c>
      <c r="H703" s="2">
        <v>1889</v>
      </c>
      <c r="I703" s="2">
        <v>63831.67</v>
      </c>
      <c r="J703" s="2">
        <f>IFERROR(INDEX(HWI!$F$5:$H$132,MATCH(Data!G703,HWI!$A$5:$A$132,0),MATCH(Data!C703,HWI!$F$5:$H$5,0)),0)</f>
        <v>16.87</v>
      </c>
      <c r="K703" s="25">
        <f t="shared" si="21"/>
        <v>1076840.2729</v>
      </c>
    </row>
    <row r="704" spans="1:11" customFormat="1" x14ac:dyDescent="0.25">
      <c r="A704">
        <v>0</v>
      </c>
      <c r="B704" t="s">
        <v>58</v>
      </c>
      <c r="C704" t="s">
        <v>11</v>
      </c>
      <c r="D704">
        <v>160</v>
      </c>
      <c r="E704" t="s">
        <v>75</v>
      </c>
      <c r="F704" s="18">
        <f t="shared" si="20"/>
        <v>16</v>
      </c>
      <c r="G704">
        <v>1974</v>
      </c>
      <c r="H704" s="2">
        <v>3420</v>
      </c>
      <c r="I704" s="2">
        <v>77167.360000000001</v>
      </c>
      <c r="J704" s="2">
        <f>IFERROR(INDEX(HWI!$F$5:$H$132,MATCH(Data!G704,HWI!$A$5:$A$132,0),MATCH(Data!C704,HWI!$F$5:$H$5,0)),0)</f>
        <v>14.543103448275861</v>
      </c>
      <c r="K704" s="25">
        <f t="shared" si="21"/>
        <v>1122252.8993103448</v>
      </c>
    </row>
    <row r="705" spans="1:11" customFormat="1" x14ac:dyDescent="0.25">
      <c r="A705">
        <v>0</v>
      </c>
      <c r="B705" t="s">
        <v>58</v>
      </c>
      <c r="C705" t="s">
        <v>11</v>
      </c>
      <c r="D705">
        <v>160</v>
      </c>
      <c r="E705" t="s">
        <v>75</v>
      </c>
      <c r="F705" s="18">
        <f t="shared" si="20"/>
        <v>16</v>
      </c>
      <c r="G705">
        <v>1975</v>
      </c>
      <c r="H705" s="2">
        <v>3097</v>
      </c>
      <c r="I705" s="2">
        <v>78341</v>
      </c>
      <c r="J705" s="2">
        <f>IFERROR(INDEX(HWI!$F$5:$H$132,MATCH(Data!G705,HWI!$A$5:$A$132,0),MATCH(Data!C705,HWI!$F$5:$H$5,0)),0)</f>
        <v>12.976923076923077</v>
      </c>
      <c r="K705" s="25">
        <f t="shared" si="21"/>
        <v>1016625.1307692308</v>
      </c>
    </row>
    <row r="706" spans="1:11" customFormat="1" x14ac:dyDescent="0.25">
      <c r="A706">
        <v>0</v>
      </c>
      <c r="B706" t="s">
        <v>58</v>
      </c>
      <c r="C706" t="s">
        <v>11</v>
      </c>
      <c r="D706">
        <v>160</v>
      </c>
      <c r="E706" t="s">
        <v>75</v>
      </c>
      <c r="F706" s="18">
        <f t="shared" si="20"/>
        <v>16</v>
      </c>
      <c r="G706">
        <v>1976</v>
      </c>
      <c r="H706" s="2">
        <v>693</v>
      </c>
      <c r="I706" s="2">
        <v>21310.92</v>
      </c>
      <c r="J706" s="2">
        <f>IFERROR(INDEX(HWI!$F$5:$H$132,MATCH(Data!G706,HWI!$A$5:$A$132,0),MATCH(Data!C706,HWI!$F$5:$H$5,0)),0)</f>
        <v>12.136690647482014</v>
      </c>
      <c r="K706" s="25">
        <f t="shared" si="21"/>
        <v>258644.04345323739</v>
      </c>
    </row>
    <row r="707" spans="1:11" customFormat="1" x14ac:dyDescent="0.25">
      <c r="A707">
        <v>0</v>
      </c>
      <c r="B707" t="s">
        <v>58</v>
      </c>
      <c r="C707" t="s">
        <v>11</v>
      </c>
      <c r="D707">
        <v>160</v>
      </c>
      <c r="E707" t="s">
        <v>75</v>
      </c>
      <c r="F707" s="18">
        <f t="shared" ref="F707:F770" si="22">_xlfn.XLOOKUP(E707,$O$2:$O$19,$P$2:$P$19)</f>
        <v>16</v>
      </c>
      <c r="G707">
        <v>1978</v>
      </c>
      <c r="H707" s="2">
        <v>4997</v>
      </c>
      <c r="I707" s="2">
        <v>203391.96</v>
      </c>
      <c r="J707" s="2">
        <f>IFERROR(INDEX(HWI!$F$5:$H$132,MATCH(Data!G707,HWI!$A$5:$A$132,0),MATCH(Data!C707,HWI!$F$5:$H$5,0)),0)</f>
        <v>10.224242424242425</v>
      </c>
      <c r="K707" s="25">
        <f t="shared" ref="K707:K770" si="23">I707*J707</f>
        <v>2079528.7061818182</v>
      </c>
    </row>
    <row r="708" spans="1:11" customFormat="1" x14ac:dyDescent="0.25">
      <c r="A708">
        <v>0</v>
      </c>
      <c r="B708" t="s">
        <v>58</v>
      </c>
      <c r="C708" t="s">
        <v>11</v>
      </c>
      <c r="D708">
        <v>160</v>
      </c>
      <c r="E708" t="s">
        <v>75</v>
      </c>
      <c r="F708" s="18">
        <f t="shared" si="22"/>
        <v>16</v>
      </c>
      <c r="G708">
        <v>1979</v>
      </c>
      <c r="H708" s="2">
        <v>605</v>
      </c>
      <c r="I708" s="2">
        <v>28520.05</v>
      </c>
      <c r="J708" s="2">
        <f>IFERROR(INDEX(HWI!$F$5:$H$132,MATCH(Data!G708,HWI!$A$5:$A$132,0),MATCH(Data!C708,HWI!$F$5:$H$5,0)),0)</f>
        <v>9.4245810055865924</v>
      </c>
      <c r="K708" s="25">
        <f t="shared" si="23"/>
        <v>268789.5215083799</v>
      </c>
    </row>
    <row r="709" spans="1:11" customFormat="1" x14ac:dyDescent="0.25">
      <c r="A709">
        <v>0</v>
      </c>
      <c r="B709" t="s">
        <v>58</v>
      </c>
      <c r="C709" t="s">
        <v>11</v>
      </c>
      <c r="D709">
        <v>160</v>
      </c>
      <c r="E709" t="s">
        <v>75</v>
      </c>
      <c r="F709" s="18">
        <f t="shared" si="22"/>
        <v>16</v>
      </c>
      <c r="G709">
        <v>1980</v>
      </c>
      <c r="H709" s="2">
        <v>629</v>
      </c>
      <c r="I709" s="2">
        <v>32385.94</v>
      </c>
      <c r="J709" s="2">
        <f>IFERROR(INDEX(HWI!$F$5:$H$132,MATCH(Data!G709,HWI!$A$5:$A$132,0),MATCH(Data!C709,HWI!$F$5:$H$5,0)),0)</f>
        <v>8.7409326424870475</v>
      </c>
      <c r="K709" s="25">
        <f t="shared" si="23"/>
        <v>283083.32010362693</v>
      </c>
    </row>
    <row r="710" spans="1:11" customFormat="1" x14ac:dyDescent="0.25">
      <c r="A710">
        <v>0</v>
      </c>
      <c r="B710" t="s">
        <v>58</v>
      </c>
      <c r="C710" t="s">
        <v>11</v>
      </c>
      <c r="D710">
        <v>160</v>
      </c>
      <c r="E710" t="s">
        <v>75</v>
      </c>
      <c r="F710" s="18">
        <f t="shared" si="22"/>
        <v>16</v>
      </c>
      <c r="G710">
        <v>1981</v>
      </c>
      <c r="H710" s="2">
        <v>5524</v>
      </c>
      <c r="I710" s="2">
        <v>291397.68</v>
      </c>
      <c r="J710" s="2">
        <f>IFERROR(INDEX(HWI!$F$5:$H$132,MATCH(Data!G710,HWI!$A$5:$A$132,0),MATCH(Data!C710,HWI!$F$5:$H$5,0)),0)</f>
        <v>7.8465116279069766</v>
      </c>
      <c r="K710" s="25">
        <f t="shared" si="23"/>
        <v>2286455.284465116</v>
      </c>
    </row>
    <row r="711" spans="1:11" customFormat="1" x14ac:dyDescent="0.25">
      <c r="A711">
        <v>0</v>
      </c>
      <c r="B711" t="s">
        <v>58</v>
      </c>
      <c r="C711" t="s">
        <v>11</v>
      </c>
      <c r="D711">
        <v>160</v>
      </c>
      <c r="E711" t="s">
        <v>75</v>
      </c>
      <c r="F711" s="18">
        <f t="shared" si="22"/>
        <v>16</v>
      </c>
      <c r="G711">
        <v>1982</v>
      </c>
      <c r="H711" s="2">
        <v>42</v>
      </c>
      <c r="I711" s="2">
        <v>2210.79</v>
      </c>
      <c r="J711" s="2">
        <f>IFERROR(INDEX(HWI!$F$5:$H$132,MATCH(Data!G711,HWI!$A$5:$A$132,0),MATCH(Data!C711,HWI!$F$5:$H$5,0)),0)</f>
        <v>7.3991228070175437</v>
      </c>
      <c r="K711" s="25">
        <f t="shared" si="23"/>
        <v>16357.906710526315</v>
      </c>
    </row>
    <row r="712" spans="1:11" customFormat="1" x14ac:dyDescent="0.25">
      <c r="A712">
        <v>0</v>
      </c>
      <c r="B712" t="s">
        <v>58</v>
      </c>
      <c r="C712" t="s">
        <v>11</v>
      </c>
      <c r="D712">
        <v>160</v>
      </c>
      <c r="E712" t="s">
        <v>75</v>
      </c>
      <c r="F712" s="18">
        <f t="shared" si="22"/>
        <v>16</v>
      </c>
      <c r="G712">
        <v>1983</v>
      </c>
      <c r="H712" s="2">
        <v>1170</v>
      </c>
      <c r="I712" s="2">
        <v>54214.2</v>
      </c>
      <c r="J712" s="2">
        <f>IFERROR(INDEX(HWI!$F$5:$H$132,MATCH(Data!G712,HWI!$A$5:$A$132,0),MATCH(Data!C712,HWI!$F$5:$H$5,0)),0)</f>
        <v>7.2094017094017095</v>
      </c>
      <c r="K712" s="25">
        <f t="shared" si="23"/>
        <v>390851.94615384616</v>
      </c>
    </row>
    <row r="713" spans="1:11" customFormat="1" x14ac:dyDescent="0.25">
      <c r="A713">
        <v>0</v>
      </c>
      <c r="B713" t="s">
        <v>58</v>
      </c>
      <c r="C713" t="s">
        <v>11</v>
      </c>
      <c r="D713">
        <v>160</v>
      </c>
      <c r="E713" t="s">
        <v>75</v>
      </c>
      <c r="F713" s="18">
        <f t="shared" si="22"/>
        <v>16</v>
      </c>
      <c r="G713">
        <v>1986</v>
      </c>
      <c r="H713" s="2">
        <v>1551</v>
      </c>
      <c r="I713" s="2">
        <v>107381.92</v>
      </c>
      <c r="J713" s="2">
        <f>IFERROR(INDEX(HWI!$F$5:$H$132,MATCH(Data!G713,HWI!$A$5:$A$132,0),MATCH(Data!C713,HWI!$F$5:$H$5,0)),0)</f>
        <v>7.53125</v>
      </c>
      <c r="K713" s="25">
        <f t="shared" si="23"/>
        <v>808720.08499999996</v>
      </c>
    </row>
    <row r="714" spans="1:11" customFormat="1" x14ac:dyDescent="0.25">
      <c r="A714">
        <v>0</v>
      </c>
      <c r="B714" t="s">
        <v>58</v>
      </c>
      <c r="C714" t="s">
        <v>11</v>
      </c>
      <c r="D714">
        <v>160</v>
      </c>
      <c r="E714" t="s">
        <v>75</v>
      </c>
      <c r="F714" s="18">
        <f t="shared" si="22"/>
        <v>16</v>
      </c>
      <c r="G714">
        <v>1991</v>
      </c>
      <c r="H714" s="2">
        <v>1204</v>
      </c>
      <c r="I714" s="2">
        <v>89990.52</v>
      </c>
      <c r="J714" s="2">
        <f>IFERROR(INDEX(HWI!$F$5:$H$132,MATCH(Data!G714,HWI!$A$5:$A$132,0),MATCH(Data!C714,HWI!$F$5:$H$5,0)),0)</f>
        <v>6.2889095992544268</v>
      </c>
      <c r="K714" s="25">
        <f t="shared" si="23"/>
        <v>565942.2450698975</v>
      </c>
    </row>
    <row r="715" spans="1:11" customFormat="1" x14ac:dyDescent="0.25">
      <c r="A715">
        <v>0</v>
      </c>
      <c r="B715" t="s">
        <v>58</v>
      </c>
      <c r="C715" t="s">
        <v>11</v>
      </c>
      <c r="D715">
        <v>160</v>
      </c>
      <c r="E715" t="s">
        <v>75</v>
      </c>
      <c r="F715" s="18">
        <f t="shared" si="22"/>
        <v>16</v>
      </c>
      <c r="G715">
        <v>1992</v>
      </c>
      <c r="H715" s="2">
        <v>40</v>
      </c>
      <c r="I715" s="2">
        <v>2015.29</v>
      </c>
      <c r="J715" s="2">
        <f>IFERROR(INDEX(HWI!$F$5:$H$132,MATCH(Data!G715,HWI!$A$5:$A$132,0),MATCH(Data!C715,HWI!$F$5:$H$5,0)),0)</f>
        <v>6.2079116835326591</v>
      </c>
      <c r="K715" s="25">
        <f t="shared" si="23"/>
        <v>12510.742336706533</v>
      </c>
    </row>
    <row r="716" spans="1:11" customFormat="1" x14ac:dyDescent="0.25">
      <c r="A716">
        <v>0</v>
      </c>
      <c r="B716" t="s">
        <v>58</v>
      </c>
      <c r="C716" t="s">
        <v>11</v>
      </c>
      <c r="D716">
        <v>160</v>
      </c>
      <c r="E716" t="s">
        <v>75</v>
      </c>
      <c r="F716" s="18">
        <f t="shared" si="22"/>
        <v>16</v>
      </c>
      <c r="G716">
        <v>1993</v>
      </c>
      <c r="H716" s="2">
        <v>2430</v>
      </c>
      <c r="I716" s="2">
        <v>185526.17</v>
      </c>
      <c r="J716" s="2">
        <f>IFERROR(INDEX(HWI!$F$5:$H$132,MATCH(Data!G716,HWI!$A$5:$A$132,0),MATCH(Data!C716,HWI!$F$5:$H$5,0)),0)</f>
        <v>6.0574506283662481</v>
      </c>
      <c r="K716" s="25">
        <f t="shared" si="23"/>
        <v>1123815.6150448835</v>
      </c>
    </row>
    <row r="717" spans="1:11" customFormat="1" x14ac:dyDescent="0.25">
      <c r="A717">
        <v>0</v>
      </c>
      <c r="B717" t="s">
        <v>58</v>
      </c>
      <c r="C717" t="s">
        <v>11</v>
      </c>
      <c r="D717">
        <v>160</v>
      </c>
      <c r="E717" t="s">
        <v>75</v>
      </c>
      <c r="F717" s="18">
        <f t="shared" si="22"/>
        <v>16</v>
      </c>
      <c r="G717">
        <v>2003</v>
      </c>
      <c r="H717" s="2">
        <v>1835</v>
      </c>
      <c r="I717" s="2">
        <v>1402.18</v>
      </c>
      <c r="J717" s="2">
        <f>IFERROR(INDEX(HWI!$F$5:$H$132,MATCH(Data!G717,HWI!$A$5:$A$132,0),MATCH(Data!C717,HWI!$F$5:$H$5,0)),0)</f>
        <v>4.5656292286874152</v>
      </c>
      <c r="K717" s="25">
        <f t="shared" si="23"/>
        <v>6401.8339918809197</v>
      </c>
    </row>
    <row r="718" spans="1:11" customFormat="1" x14ac:dyDescent="0.25">
      <c r="A718">
        <v>0</v>
      </c>
      <c r="B718" t="s">
        <v>58</v>
      </c>
      <c r="C718" t="s">
        <v>11</v>
      </c>
      <c r="D718">
        <v>160</v>
      </c>
      <c r="E718" t="s">
        <v>75</v>
      </c>
      <c r="F718" s="18">
        <f t="shared" si="22"/>
        <v>16</v>
      </c>
      <c r="G718">
        <v>2006</v>
      </c>
      <c r="H718" s="2">
        <v>571</v>
      </c>
      <c r="I718" s="2">
        <v>-307.91000000000003</v>
      </c>
      <c r="J718" s="2">
        <f>IFERROR(INDEX(HWI!$F$5:$H$132,MATCH(Data!G718,HWI!$A$5:$A$132,0),MATCH(Data!C718,HWI!$F$5:$H$5,0)),0)</f>
        <v>2.9023655913978494</v>
      </c>
      <c r="K718" s="25">
        <f t="shared" si="23"/>
        <v>-893.66738924731192</v>
      </c>
    </row>
    <row r="719" spans="1:11" customFormat="1" x14ac:dyDescent="0.25">
      <c r="A719">
        <v>0</v>
      </c>
      <c r="B719" t="s">
        <v>58</v>
      </c>
      <c r="C719" t="s">
        <v>11</v>
      </c>
      <c r="D719">
        <v>160</v>
      </c>
      <c r="E719" t="s">
        <v>75</v>
      </c>
      <c r="F719" s="18">
        <f t="shared" si="22"/>
        <v>16</v>
      </c>
      <c r="G719">
        <v>2007</v>
      </c>
      <c r="H719" s="2">
        <v>145</v>
      </c>
      <c r="I719" s="2">
        <v>67922.37</v>
      </c>
      <c r="J719" s="2">
        <f>IFERROR(INDEX(HWI!$F$5:$H$132,MATCH(Data!G719,HWI!$A$5:$A$132,0),MATCH(Data!C719,HWI!$F$5:$H$5,0)),0)</f>
        <v>2.9992547239836864</v>
      </c>
      <c r="K719" s="25">
        <f t="shared" si="23"/>
        <v>203716.4890866678</v>
      </c>
    </row>
    <row r="720" spans="1:11" customFormat="1" x14ac:dyDescent="0.25">
      <c r="A720">
        <v>0</v>
      </c>
      <c r="B720" t="s">
        <v>58</v>
      </c>
      <c r="C720" t="s">
        <v>11</v>
      </c>
      <c r="D720">
        <v>160</v>
      </c>
      <c r="E720" t="s">
        <v>75</v>
      </c>
      <c r="F720" s="18">
        <f t="shared" si="22"/>
        <v>16</v>
      </c>
      <c r="G720">
        <v>2016</v>
      </c>
      <c r="H720" s="2">
        <v>4</v>
      </c>
      <c r="I720" s="2">
        <v>2558.4499999999998</v>
      </c>
      <c r="J720" s="2">
        <f>IFERROR(INDEX(HWI!$F$5:$H$132,MATCH(Data!G720,HWI!$A$5:$A$132,0),MATCH(Data!C720,HWI!$F$5:$H$5,0)),0)</f>
        <v>2.3301104972375692</v>
      </c>
      <c r="K720" s="25">
        <f t="shared" si="23"/>
        <v>5961.4712016574586</v>
      </c>
    </row>
    <row r="721" spans="1:11" customFormat="1" x14ac:dyDescent="0.25">
      <c r="A721">
        <v>0</v>
      </c>
      <c r="B721" t="s">
        <v>58</v>
      </c>
      <c r="C721" t="s">
        <v>11</v>
      </c>
      <c r="D721">
        <v>160</v>
      </c>
      <c r="E721" t="s">
        <v>75</v>
      </c>
      <c r="F721" s="18">
        <f t="shared" si="22"/>
        <v>16</v>
      </c>
      <c r="G721">
        <v>2020</v>
      </c>
      <c r="H721" s="2">
        <v>2</v>
      </c>
      <c r="I721" s="2">
        <v>853.5</v>
      </c>
      <c r="J721" s="2">
        <f>IFERROR(INDEX(HWI!$F$5:$H$132,MATCH(Data!G721,HWI!$A$5:$A$132,0),MATCH(Data!C721,HWI!$F$5:$H$5,0)),0)</f>
        <v>1.7600417318727177</v>
      </c>
      <c r="K721" s="25">
        <f t="shared" si="23"/>
        <v>1502.1956181533646</v>
      </c>
    </row>
    <row r="722" spans="1:11" customFormat="1" x14ac:dyDescent="0.25">
      <c r="A722">
        <v>0</v>
      </c>
      <c r="B722" t="s">
        <v>58</v>
      </c>
      <c r="C722" t="s">
        <v>11</v>
      </c>
      <c r="D722">
        <v>200</v>
      </c>
      <c r="E722" t="s">
        <v>76</v>
      </c>
      <c r="F722" s="18">
        <f t="shared" si="22"/>
        <v>20</v>
      </c>
      <c r="G722">
        <v>1956</v>
      </c>
      <c r="H722" s="2">
        <v>1</v>
      </c>
      <c r="I722" s="2">
        <v>145.6</v>
      </c>
      <c r="J722" s="2">
        <f>IFERROR(INDEX(HWI!$F$5:$H$132,MATCH(Data!G722,HWI!$A$5:$A$132,0),MATCH(Data!C722,HWI!$F$5:$H$5,0)),0)</f>
        <v>38.340909090909093</v>
      </c>
      <c r="K722" s="25">
        <f t="shared" si="23"/>
        <v>5582.4363636363641</v>
      </c>
    </row>
    <row r="723" spans="1:11" customFormat="1" x14ac:dyDescent="0.25">
      <c r="A723">
        <v>0</v>
      </c>
      <c r="B723" t="s">
        <v>58</v>
      </c>
      <c r="C723" t="s">
        <v>11</v>
      </c>
      <c r="D723">
        <v>240</v>
      </c>
      <c r="E723" t="s">
        <v>77</v>
      </c>
      <c r="F723" s="18">
        <f t="shared" si="22"/>
        <v>24</v>
      </c>
      <c r="G723">
        <v>1986</v>
      </c>
      <c r="H723" s="2">
        <v>3063</v>
      </c>
      <c r="I723" s="2">
        <v>387626.25</v>
      </c>
      <c r="J723" s="2">
        <f>IFERROR(INDEX(HWI!$F$5:$H$132,MATCH(Data!G723,HWI!$A$5:$A$132,0),MATCH(Data!C723,HWI!$F$5:$H$5,0)),0)</f>
        <v>7.53125</v>
      </c>
      <c r="K723" s="25">
        <f t="shared" si="23"/>
        <v>2919310.1953125</v>
      </c>
    </row>
    <row r="724" spans="1:11" customFormat="1" x14ac:dyDescent="0.25">
      <c r="A724">
        <v>0</v>
      </c>
      <c r="B724" t="s">
        <v>58</v>
      </c>
      <c r="C724" t="s">
        <v>11</v>
      </c>
      <c r="D724">
        <v>240</v>
      </c>
      <c r="E724" t="s">
        <v>77</v>
      </c>
      <c r="F724" s="18">
        <f t="shared" si="22"/>
        <v>24</v>
      </c>
      <c r="G724">
        <v>2021</v>
      </c>
      <c r="H724" s="2">
        <v>100</v>
      </c>
      <c r="I724" s="2">
        <v>67624.42</v>
      </c>
      <c r="J724" s="2">
        <f>IFERROR(INDEX(HWI!$F$5:$H$132,MATCH(Data!G724,HWI!$A$5:$A$132,0),MATCH(Data!C724,HWI!$F$5:$H$5,0)),0)</f>
        <v>1.486998677831644</v>
      </c>
      <c r="K724" s="25">
        <f t="shared" si="23"/>
        <v>100557.42312913178</v>
      </c>
    </row>
    <row r="725" spans="1:11" customFormat="1" x14ac:dyDescent="0.25">
      <c r="A725">
        <v>1</v>
      </c>
      <c r="B725" t="s">
        <v>87</v>
      </c>
      <c r="C725" t="s">
        <v>10</v>
      </c>
      <c r="D725" s="1" t="s">
        <v>64</v>
      </c>
      <c r="E725" t="s">
        <v>61</v>
      </c>
      <c r="F725" s="18">
        <f t="shared" si="22"/>
        <v>1</v>
      </c>
      <c r="G725">
        <v>1970</v>
      </c>
      <c r="H725" s="2">
        <v>194</v>
      </c>
      <c r="I725" s="2">
        <v>282.11</v>
      </c>
      <c r="J725" s="2">
        <f>IFERROR(INDEX(HWI!$F$5:$H$132,MATCH(Data!G725,HWI!$A$5:$A$132,0),MATCH(Data!C725,HWI!$F$5:$H$5,0)),0)</f>
        <v>8.7294117647058815</v>
      </c>
      <c r="K725" s="25">
        <f t="shared" si="23"/>
        <v>2462.6543529411765</v>
      </c>
    </row>
    <row r="726" spans="1:11" customFormat="1" x14ac:dyDescent="0.25">
      <c r="A726">
        <v>1</v>
      </c>
      <c r="B726" t="s">
        <v>87</v>
      </c>
      <c r="C726" t="s">
        <v>10</v>
      </c>
      <c r="D726" s="1" t="s">
        <v>64</v>
      </c>
      <c r="E726" t="s">
        <v>61</v>
      </c>
      <c r="F726" s="18">
        <f t="shared" si="22"/>
        <v>1</v>
      </c>
      <c r="G726">
        <v>1971</v>
      </c>
      <c r="H726" s="2">
        <v>611</v>
      </c>
      <c r="I726" s="2">
        <v>728.53</v>
      </c>
      <c r="J726" s="2">
        <f>IFERROR(INDEX(HWI!$F$5:$H$132,MATCH(Data!G726,HWI!$A$5:$A$132,0),MATCH(Data!C726,HWI!$F$5:$H$5,0)),0)</f>
        <v>8.1538461538461533</v>
      </c>
      <c r="K726" s="25">
        <f t="shared" si="23"/>
        <v>5940.3215384615378</v>
      </c>
    </row>
    <row r="727" spans="1:11" customFormat="1" x14ac:dyDescent="0.25">
      <c r="A727">
        <v>1</v>
      </c>
      <c r="B727" t="s">
        <v>87</v>
      </c>
      <c r="C727" t="s">
        <v>10</v>
      </c>
      <c r="D727" s="1" t="s">
        <v>64</v>
      </c>
      <c r="E727" t="s">
        <v>61</v>
      </c>
      <c r="F727" s="18">
        <f t="shared" si="22"/>
        <v>1</v>
      </c>
      <c r="G727">
        <v>1994</v>
      </c>
      <c r="H727" s="2">
        <v>110</v>
      </c>
      <c r="I727" s="2">
        <v>1944.13</v>
      </c>
      <c r="J727" s="2">
        <f>IFERROR(INDEX(HWI!$F$5:$H$132,MATCH(Data!G727,HWI!$A$5:$A$132,0),MATCH(Data!C727,HWI!$F$5:$H$5,0)),0)</f>
        <v>2.5367521367521366</v>
      </c>
      <c r="K727" s="25">
        <f t="shared" si="23"/>
        <v>4931.7759316239317</v>
      </c>
    </row>
    <row r="728" spans="1:11" customFormat="1" x14ac:dyDescent="0.25">
      <c r="A728">
        <v>1</v>
      </c>
      <c r="B728" t="s">
        <v>87</v>
      </c>
      <c r="C728" t="s">
        <v>10</v>
      </c>
      <c r="D728" s="1" t="s">
        <v>64</v>
      </c>
      <c r="E728" t="s">
        <v>61</v>
      </c>
      <c r="F728" s="18">
        <f t="shared" si="22"/>
        <v>1</v>
      </c>
      <c r="G728">
        <v>1996</v>
      </c>
      <c r="H728" s="2">
        <v>440</v>
      </c>
      <c r="I728" s="2">
        <v>2229.02</v>
      </c>
      <c r="J728" s="2">
        <f>IFERROR(INDEX(HWI!$F$5:$H$132,MATCH(Data!G728,HWI!$A$5:$A$132,0),MATCH(Data!C728,HWI!$F$5:$H$5,0)),0)</f>
        <v>2.4427983539094651</v>
      </c>
      <c r="K728" s="25">
        <f t="shared" si="23"/>
        <v>5445.0463868312754</v>
      </c>
    </row>
    <row r="729" spans="1:11" customFormat="1" x14ac:dyDescent="0.25">
      <c r="A729">
        <v>1</v>
      </c>
      <c r="B729" t="s">
        <v>87</v>
      </c>
      <c r="C729" t="s">
        <v>10</v>
      </c>
      <c r="D729" s="1" t="s">
        <v>64</v>
      </c>
      <c r="E729" t="s">
        <v>61</v>
      </c>
      <c r="F729" s="18">
        <f t="shared" si="22"/>
        <v>1</v>
      </c>
      <c r="G729">
        <v>1997</v>
      </c>
      <c r="H729" s="2">
        <v>0</v>
      </c>
      <c r="I729" s="2">
        <v>0.04</v>
      </c>
      <c r="J729" s="2">
        <f>IFERROR(INDEX(HWI!$F$5:$H$132,MATCH(Data!G729,HWI!$A$5:$A$132,0),MATCH(Data!C729,HWI!$F$5:$H$5,0)),0)</f>
        <v>2.3954802259887007</v>
      </c>
      <c r="K729" s="25">
        <f t="shared" si="23"/>
        <v>9.5819209039548034E-2</v>
      </c>
    </row>
    <row r="730" spans="1:11" customFormat="1" x14ac:dyDescent="0.25">
      <c r="A730">
        <v>1</v>
      </c>
      <c r="B730" t="s">
        <v>87</v>
      </c>
      <c r="C730" t="s">
        <v>10</v>
      </c>
      <c r="D730" s="1" t="s">
        <v>64</v>
      </c>
      <c r="E730" t="s">
        <v>61</v>
      </c>
      <c r="F730" s="18">
        <f t="shared" si="22"/>
        <v>1</v>
      </c>
      <c r="G730">
        <v>2013</v>
      </c>
      <c r="H730" s="2">
        <v>0</v>
      </c>
      <c r="I730" s="2">
        <v>2206.84</v>
      </c>
      <c r="J730" s="2">
        <f>IFERROR(INDEX(HWI!$F$5:$H$132,MATCH(Data!G730,HWI!$A$5:$A$132,0),MATCH(Data!C730,HWI!$F$5:$H$5,0)),0)</f>
        <v>1.5228322216521293</v>
      </c>
      <c r="K730" s="25">
        <f t="shared" si="23"/>
        <v>3360.6470600307853</v>
      </c>
    </row>
    <row r="731" spans="1:11" customFormat="1" x14ac:dyDescent="0.25">
      <c r="A731">
        <v>1</v>
      </c>
      <c r="B731" t="s">
        <v>87</v>
      </c>
      <c r="C731" t="s">
        <v>10</v>
      </c>
      <c r="D731" s="1" t="s">
        <v>64</v>
      </c>
      <c r="E731" t="s">
        <v>61</v>
      </c>
      <c r="F731" s="18">
        <f t="shared" si="22"/>
        <v>1</v>
      </c>
      <c r="G731">
        <v>2016</v>
      </c>
      <c r="H731" s="2">
        <v>0</v>
      </c>
      <c r="I731" s="2">
        <v>339.49</v>
      </c>
      <c r="J731" s="2">
        <f>IFERROR(INDEX(HWI!$F$5:$H$132,MATCH(Data!G731,HWI!$A$5:$A$132,0),MATCH(Data!C731,HWI!$F$5:$H$5,0)),0)</f>
        <v>1.4907081868407834</v>
      </c>
      <c r="K731" s="25">
        <f t="shared" si="23"/>
        <v>506.08052235057755</v>
      </c>
    </row>
    <row r="732" spans="1:11" customFormat="1" x14ac:dyDescent="0.25">
      <c r="A732">
        <v>1</v>
      </c>
      <c r="B732" t="s">
        <v>87</v>
      </c>
      <c r="C732" t="s">
        <v>10</v>
      </c>
      <c r="D732" s="1" t="s">
        <v>64</v>
      </c>
      <c r="E732" t="s">
        <v>61</v>
      </c>
      <c r="F732" s="18">
        <f t="shared" si="22"/>
        <v>1</v>
      </c>
      <c r="G732">
        <v>2019</v>
      </c>
      <c r="H732" s="2">
        <v>11</v>
      </c>
      <c r="I732" s="2">
        <v>14762.46</v>
      </c>
      <c r="J732" s="2">
        <f>IFERROR(INDEX(HWI!$F$5:$H$132,MATCH(Data!G732,HWI!$A$5:$A$132,0),MATCH(Data!C732,HWI!$F$5:$H$5,0)),0)</f>
        <v>1.3779015784586814</v>
      </c>
      <c r="K732" s="25">
        <f t="shared" si="23"/>
        <v>20341.216935933146</v>
      </c>
    </row>
    <row r="733" spans="1:11" customFormat="1" x14ac:dyDescent="0.25">
      <c r="A733">
        <v>1</v>
      </c>
      <c r="B733" t="s">
        <v>87</v>
      </c>
      <c r="C733" t="s">
        <v>10</v>
      </c>
      <c r="D733" s="1" t="s">
        <v>64</v>
      </c>
      <c r="E733" t="s">
        <v>61</v>
      </c>
      <c r="F733" s="18">
        <f t="shared" si="22"/>
        <v>1</v>
      </c>
      <c r="G733">
        <v>2020</v>
      </c>
      <c r="H733" s="2">
        <v>2</v>
      </c>
      <c r="I733" s="2">
        <v>4813.41</v>
      </c>
      <c r="J733" s="2">
        <f>IFERROR(INDEX(HWI!$F$5:$H$132,MATCH(Data!G733,HWI!$A$5:$A$132,0),MATCH(Data!C733,HWI!$F$5:$H$5,0)),0)</f>
        <v>1.3138556883576804</v>
      </c>
      <c r="K733" s="25">
        <f t="shared" si="23"/>
        <v>6324.1261088977426</v>
      </c>
    </row>
    <row r="734" spans="1:11" customFormat="1" x14ac:dyDescent="0.25">
      <c r="A734">
        <v>1</v>
      </c>
      <c r="B734" t="s">
        <v>87</v>
      </c>
      <c r="C734" t="s">
        <v>10</v>
      </c>
      <c r="D734" s="1" t="s">
        <v>64</v>
      </c>
      <c r="E734" t="s">
        <v>61</v>
      </c>
      <c r="F734" s="18">
        <f t="shared" si="22"/>
        <v>1</v>
      </c>
      <c r="G734">
        <v>2022</v>
      </c>
      <c r="H734" s="2">
        <v>500</v>
      </c>
      <c r="I734" s="2">
        <v>17923.330000000002</v>
      </c>
      <c r="J734" s="2">
        <f>IFERROR(INDEX(HWI!$F$5:$H$132,MATCH(Data!G734,HWI!$A$5:$A$132,0),MATCH(Data!C734,HWI!$F$5:$H$5,0)),0)</f>
        <v>1.1548638132295719</v>
      </c>
      <c r="K734" s="25">
        <f t="shared" si="23"/>
        <v>20699.005229571983</v>
      </c>
    </row>
    <row r="735" spans="1:11" customFormat="1" x14ac:dyDescent="0.25">
      <c r="A735">
        <v>1</v>
      </c>
      <c r="B735" t="s">
        <v>87</v>
      </c>
      <c r="C735" t="s">
        <v>10</v>
      </c>
      <c r="D735" s="1" t="s">
        <v>64</v>
      </c>
      <c r="E735" t="s">
        <v>61</v>
      </c>
      <c r="F735" s="18">
        <f t="shared" si="22"/>
        <v>1</v>
      </c>
      <c r="G735">
        <v>2023</v>
      </c>
      <c r="H735" s="2">
        <v>2513</v>
      </c>
      <c r="I735" s="2">
        <v>223011.91</v>
      </c>
      <c r="J735" s="2">
        <f>IFERROR(INDEX(HWI!$F$5:$H$132,MATCH(Data!G735,HWI!$A$5:$A$132,0),MATCH(Data!C735,HWI!$F$5:$H$5,0)),0)</f>
        <v>1.0687792581922939</v>
      </c>
      <c r="K735" s="25">
        <f t="shared" si="23"/>
        <v>238350.50373784662</v>
      </c>
    </row>
    <row r="736" spans="1:11" customFormat="1" x14ac:dyDescent="0.25">
      <c r="A736">
        <v>1</v>
      </c>
      <c r="B736" t="s">
        <v>87</v>
      </c>
      <c r="C736" t="s">
        <v>10</v>
      </c>
      <c r="D736" s="1" t="s">
        <v>88</v>
      </c>
      <c r="E736" t="s">
        <v>78</v>
      </c>
      <c r="F736" s="18">
        <f t="shared" si="22"/>
        <v>1.25</v>
      </c>
      <c r="G736">
        <v>1970</v>
      </c>
      <c r="H736" s="2">
        <v>9</v>
      </c>
      <c r="I736" s="2">
        <v>15.05</v>
      </c>
      <c r="J736" s="2">
        <f>IFERROR(INDEX(HWI!$F$5:$H$132,MATCH(Data!G736,HWI!$A$5:$A$132,0),MATCH(Data!C736,HWI!$F$5:$H$5,0)),0)</f>
        <v>8.7294117647058815</v>
      </c>
      <c r="K736" s="25">
        <f t="shared" si="23"/>
        <v>131.37764705882353</v>
      </c>
    </row>
    <row r="737" spans="1:11" customFormat="1" x14ac:dyDescent="0.25">
      <c r="A737">
        <v>1</v>
      </c>
      <c r="B737" t="s">
        <v>87</v>
      </c>
      <c r="C737" t="s">
        <v>10</v>
      </c>
      <c r="D737" s="1" t="s">
        <v>88</v>
      </c>
      <c r="E737" t="s">
        <v>78</v>
      </c>
      <c r="F737" s="18">
        <f t="shared" si="22"/>
        <v>1.25</v>
      </c>
      <c r="G737">
        <v>1977</v>
      </c>
      <c r="H737" s="2">
        <v>141</v>
      </c>
      <c r="I737" s="2">
        <v>133.69</v>
      </c>
      <c r="J737" s="2">
        <f>IFERROR(INDEX(HWI!$F$5:$H$132,MATCH(Data!G737,HWI!$A$5:$A$132,0),MATCH(Data!C737,HWI!$F$5:$H$5,0)),0)</f>
        <v>5.1527777777777777</v>
      </c>
      <c r="K737" s="25">
        <f t="shared" si="23"/>
        <v>688.87486111111104</v>
      </c>
    </row>
    <row r="738" spans="1:11" customFormat="1" x14ac:dyDescent="0.25">
      <c r="A738">
        <v>1</v>
      </c>
      <c r="B738" t="s">
        <v>87</v>
      </c>
      <c r="C738" t="s">
        <v>10</v>
      </c>
      <c r="D738" s="1" t="s">
        <v>88</v>
      </c>
      <c r="E738" t="s">
        <v>78</v>
      </c>
      <c r="F738" s="18">
        <f t="shared" si="22"/>
        <v>1.25</v>
      </c>
      <c r="G738">
        <v>1978</v>
      </c>
      <c r="H738" s="2">
        <v>640</v>
      </c>
      <c r="I738" s="2">
        <v>670.08</v>
      </c>
      <c r="J738" s="2">
        <f>IFERROR(INDEX(HWI!$F$5:$H$132,MATCH(Data!G738,HWI!$A$5:$A$132,0),MATCH(Data!C738,HWI!$F$5:$H$5,0)),0)</f>
        <v>4.7870967741935484</v>
      </c>
      <c r="K738" s="25">
        <f t="shared" si="23"/>
        <v>3207.7378064516133</v>
      </c>
    </row>
    <row r="739" spans="1:11" customFormat="1" x14ac:dyDescent="0.25">
      <c r="A739">
        <v>1</v>
      </c>
      <c r="B739" t="s">
        <v>87</v>
      </c>
      <c r="C739" t="s">
        <v>10</v>
      </c>
      <c r="D739" s="1" t="s">
        <v>88</v>
      </c>
      <c r="E739" t="s">
        <v>78</v>
      </c>
      <c r="F739" s="18">
        <f t="shared" si="22"/>
        <v>1.25</v>
      </c>
      <c r="G739">
        <v>1980</v>
      </c>
      <c r="H739" s="2">
        <v>110</v>
      </c>
      <c r="I739" s="2">
        <v>171.44</v>
      </c>
      <c r="J739" s="2">
        <f>IFERROR(INDEX(HWI!$F$5:$H$132,MATCH(Data!G739,HWI!$A$5:$A$132,0),MATCH(Data!C739,HWI!$F$5:$H$5,0)),0)</f>
        <v>3.9679144385026737</v>
      </c>
      <c r="K739" s="25">
        <f t="shared" si="23"/>
        <v>680.25925133689839</v>
      </c>
    </row>
    <row r="740" spans="1:11" customFormat="1" x14ac:dyDescent="0.25">
      <c r="A740">
        <v>1</v>
      </c>
      <c r="B740" t="s">
        <v>87</v>
      </c>
      <c r="C740" t="s">
        <v>10</v>
      </c>
      <c r="D740" s="1" t="s">
        <v>88</v>
      </c>
      <c r="E740" t="s">
        <v>78</v>
      </c>
      <c r="F740" s="18">
        <f t="shared" si="22"/>
        <v>1.25</v>
      </c>
      <c r="G740">
        <v>1989</v>
      </c>
      <c r="H740" s="2">
        <v>45</v>
      </c>
      <c r="I740" s="2">
        <v>41.1</v>
      </c>
      <c r="J740" s="2">
        <f>IFERROR(INDEX(HWI!$F$5:$H$132,MATCH(Data!G740,HWI!$A$5:$A$132,0),MATCH(Data!C740,HWI!$F$5:$H$5,0)),0)</f>
        <v>2.7790262172284645</v>
      </c>
      <c r="K740" s="25">
        <f t="shared" si="23"/>
        <v>114.2179775280899</v>
      </c>
    </row>
    <row r="741" spans="1:11" customFormat="1" x14ac:dyDescent="0.25">
      <c r="A741">
        <v>1</v>
      </c>
      <c r="B741" t="s">
        <v>87</v>
      </c>
      <c r="C741" t="s">
        <v>10</v>
      </c>
      <c r="D741" s="1" t="s">
        <v>88</v>
      </c>
      <c r="E741" t="s">
        <v>78</v>
      </c>
      <c r="F741" s="18">
        <f t="shared" si="22"/>
        <v>1.25</v>
      </c>
      <c r="G741">
        <v>1997</v>
      </c>
      <c r="H741" s="2">
        <v>62</v>
      </c>
      <c r="I741" s="2">
        <v>1674.07</v>
      </c>
      <c r="J741" s="2">
        <f>IFERROR(INDEX(HWI!$F$5:$H$132,MATCH(Data!G741,HWI!$A$5:$A$132,0),MATCH(Data!C741,HWI!$F$5:$H$5,0)),0)</f>
        <v>2.3954802259887007</v>
      </c>
      <c r="K741" s="25">
        <f t="shared" si="23"/>
        <v>4010.2015819209041</v>
      </c>
    </row>
    <row r="742" spans="1:11" customFormat="1" x14ac:dyDescent="0.25">
      <c r="A742">
        <v>1</v>
      </c>
      <c r="B742" t="s">
        <v>87</v>
      </c>
      <c r="C742" t="s">
        <v>10</v>
      </c>
      <c r="D742" s="1" t="s">
        <v>88</v>
      </c>
      <c r="E742" t="s">
        <v>78</v>
      </c>
      <c r="F742" s="18">
        <f t="shared" si="22"/>
        <v>1.25</v>
      </c>
      <c r="G742">
        <v>2005</v>
      </c>
      <c r="H742" s="2">
        <v>260</v>
      </c>
      <c r="I742" s="2">
        <v>2870.15</v>
      </c>
      <c r="J742" s="2">
        <f>IFERROR(INDEX(HWI!$F$5:$H$132,MATCH(Data!G742,HWI!$A$5:$A$132,0),MATCH(Data!C742,HWI!$F$5:$H$5,0)),0)</f>
        <v>1.9235255994815295</v>
      </c>
      <c r="K742" s="25">
        <f t="shared" si="23"/>
        <v>5520.8069993519121</v>
      </c>
    </row>
    <row r="743" spans="1:11" customFormat="1" x14ac:dyDescent="0.25">
      <c r="A743">
        <v>1</v>
      </c>
      <c r="B743" t="s">
        <v>87</v>
      </c>
      <c r="C743" t="s">
        <v>10</v>
      </c>
      <c r="D743" s="1" t="s">
        <v>88</v>
      </c>
      <c r="E743" t="s">
        <v>78</v>
      </c>
      <c r="F743" s="18">
        <f t="shared" si="22"/>
        <v>1.25</v>
      </c>
      <c r="G743">
        <v>2021</v>
      </c>
      <c r="H743" s="2">
        <v>140</v>
      </c>
      <c r="I743" s="2">
        <v>14360.34</v>
      </c>
      <c r="J743" s="2">
        <f>IFERROR(INDEX(HWI!$F$5:$H$132,MATCH(Data!G743,HWI!$A$5:$A$132,0),MATCH(Data!C743,HWI!$F$5:$H$5,0)),0)</f>
        <v>1.2475830180748213</v>
      </c>
      <c r="K743" s="25">
        <f t="shared" si="23"/>
        <v>17915.716317780578</v>
      </c>
    </row>
    <row r="744" spans="1:11" customFormat="1" x14ac:dyDescent="0.25">
      <c r="A744">
        <v>1</v>
      </c>
      <c r="B744" t="s">
        <v>87</v>
      </c>
      <c r="C744" t="s">
        <v>10</v>
      </c>
      <c r="D744" s="1" t="s">
        <v>88</v>
      </c>
      <c r="E744" t="s">
        <v>78</v>
      </c>
      <c r="F744" s="18">
        <f t="shared" si="22"/>
        <v>1.25</v>
      </c>
      <c r="G744">
        <v>2025</v>
      </c>
      <c r="H744" s="2">
        <v>280</v>
      </c>
      <c r="I744" s="2">
        <v>2200.27</v>
      </c>
      <c r="J744" s="2">
        <f>IFERROR(INDEX(HWI!$F$5:$H$132,MATCH(Data!G744,HWI!$A$5:$A$132,0),MATCH(Data!C744,HWI!$F$5:$H$5,0)),0)</f>
        <v>1</v>
      </c>
      <c r="K744" s="25">
        <f t="shared" si="23"/>
        <v>2200.27</v>
      </c>
    </row>
    <row r="745" spans="1:11" customFormat="1" x14ac:dyDescent="0.25">
      <c r="A745">
        <v>1</v>
      </c>
      <c r="B745" t="s">
        <v>87</v>
      </c>
      <c r="C745" t="s">
        <v>10</v>
      </c>
      <c r="D745" s="1" t="s">
        <v>80</v>
      </c>
      <c r="E745" t="s">
        <v>63</v>
      </c>
      <c r="F745" s="18">
        <f t="shared" si="22"/>
        <v>1.5</v>
      </c>
      <c r="G745">
        <v>2015</v>
      </c>
      <c r="H745" s="2">
        <v>36</v>
      </c>
      <c r="I745" s="2">
        <v>3015.49</v>
      </c>
      <c r="J745" s="2">
        <f>IFERROR(INDEX(HWI!$F$5:$H$132,MATCH(Data!G745,HWI!$A$5:$A$132,0),MATCH(Data!C745,HWI!$F$5:$H$5,0)),0)</f>
        <v>1.5081300813008129</v>
      </c>
      <c r="K745" s="25">
        <f t="shared" si="23"/>
        <v>4547.7511788617885</v>
      </c>
    </row>
    <row r="746" spans="1:11" customFormat="1" x14ac:dyDescent="0.25">
      <c r="A746">
        <v>1</v>
      </c>
      <c r="B746" t="s">
        <v>87</v>
      </c>
      <c r="C746" t="s">
        <v>10</v>
      </c>
      <c r="D746" s="1" t="s">
        <v>81</v>
      </c>
      <c r="E746" t="s">
        <v>65</v>
      </c>
      <c r="F746" s="18">
        <f t="shared" si="22"/>
        <v>2</v>
      </c>
      <c r="G746">
        <v>1968</v>
      </c>
      <c r="H746" s="2">
        <v>17306</v>
      </c>
      <c r="I746" s="2">
        <v>26526.06</v>
      </c>
      <c r="J746" s="2">
        <f>IFERROR(INDEX(HWI!$F$5:$H$132,MATCH(Data!G746,HWI!$A$5:$A$132,0),MATCH(Data!C746,HWI!$F$5:$H$5,0)),0)</f>
        <v>9.5128205128205128</v>
      </c>
      <c r="K746" s="25">
        <f t="shared" si="23"/>
        <v>252337.64769230771</v>
      </c>
    </row>
    <row r="747" spans="1:11" customFormat="1" x14ac:dyDescent="0.25">
      <c r="A747">
        <v>1</v>
      </c>
      <c r="B747" t="s">
        <v>87</v>
      </c>
      <c r="C747" t="s">
        <v>10</v>
      </c>
      <c r="D747" s="1" t="s">
        <v>81</v>
      </c>
      <c r="E747" t="s">
        <v>65</v>
      </c>
      <c r="F747" s="18">
        <f t="shared" si="22"/>
        <v>2</v>
      </c>
      <c r="G747">
        <v>1969</v>
      </c>
      <c r="H747" s="2">
        <v>107351</v>
      </c>
      <c r="I747" s="2">
        <v>167309.63</v>
      </c>
      <c r="J747" s="2">
        <f>IFERROR(INDEX(HWI!$F$5:$H$132,MATCH(Data!G747,HWI!$A$5:$A$132,0),MATCH(Data!C747,HWI!$F$5:$H$5,0)),0)</f>
        <v>9.1604938271604937</v>
      </c>
      <c r="K747" s="25">
        <f t="shared" si="23"/>
        <v>1532638.8328395062</v>
      </c>
    </row>
    <row r="748" spans="1:11" customFormat="1" x14ac:dyDescent="0.25">
      <c r="A748">
        <v>1</v>
      </c>
      <c r="B748" t="s">
        <v>87</v>
      </c>
      <c r="C748" t="s">
        <v>10</v>
      </c>
      <c r="D748" s="1" t="s">
        <v>81</v>
      </c>
      <c r="E748" t="s">
        <v>65</v>
      </c>
      <c r="F748" s="18">
        <f t="shared" si="22"/>
        <v>2</v>
      </c>
      <c r="G748">
        <v>1970</v>
      </c>
      <c r="H748" s="2">
        <v>46631</v>
      </c>
      <c r="I748" s="2">
        <v>80270.45</v>
      </c>
      <c r="J748" s="2">
        <f>IFERROR(INDEX(HWI!$F$5:$H$132,MATCH(Data!G748,HWI!$A$5:$A$132,0),MATCH(Data!C748,HWI!$F$5:$H$5,0)),0)</f>
        <v>8.7294117647058815</v>
      </c>
      <c r="K748" s="25">
        <f t="shared" si="23"/>
        <v>700713.81058823515</v>
      </c>
    </row>
    <row r="749" spans="1:11" customFormat="1" x14ac:dyDescent="0.25">
      <c r="A749">
        <v>1</v>
      </c>
      <c r="B749" t="s">
        <v>87</v>
      </c>
      <c r="C749" t="s">
        <v>10</v>
      </c>
      <c r="D749" s="1" t="s">
        <v>81</v>
      </c>
      <c r="E749" t="s">
        <v>65</v>
      </c>
      <c r="F749" s="18">
        <f t="shared" si="22"/>
        <v>2</v>
      </c>
      <c r="G749">
        <v>1971</v>
      </c>
      <c r="H749" s="2">
        <v>79317</v>
      </c>
      <c r="I749" s="2">
        <v>133718.49</v>
      </c>
      <c r="J749" s="2">
        <f>IFERROR(INDEX(HWI!$F$5:$H$132,MATCH(Data!G749,HWI!$A$5:$A$132,0),MATCH(Data!C749,HWI!$F$5:$H$5,0)),0)</f>
        <v>8.1538461538461533</v>
      </c>
      <c r="K749" s="25">
        <f t="shared" si="23"/>
        <v>1090319.9953846151</v>
      </c>
    </row>
    <row r="750" spans="1:11" customFormat="1" x14ac:dyDescent="0.25">
      <c r="A750">
        <v>1</v>
      </c>
      <c r="B750" t="s">
        <v>87</v>
      </c>
      <c r="C750" t="s">
        <v>10</v>
      </c>
      <c r="D750" s="1" t="s">
        <v>81</v>
      </c>
      <c r="E750" t="s">
        <v>65</v>
      </c>
      <c r="F750" s="18">
        <f t="shared" si="22"/>
        <v>2</v>
      </c>
      <c r="G750">
        <v>1972</v>
      </c>
      <c r="H750" s="2">
        <v>61352</v>
      </c>
      <c r="I750" s="2">
        <v>115186.34</v>
      </c>
      <c r="J750" s="2">
        <f>IFERROR(INDEX(HWI!$F$5:$H$132,MATCH(Data!G750,HWI!$A$5:$A$132,0),MATCH(Data!C750,HWI!$F$5:$H$5,0)),0)</f>
        <v>7.729166666666667</v>
      </c>
      <c r="K750" s="25">
        <f t="shared" si="23"/>
        <v>890294.41958333331</v>
      </c>
    </row>
    <row r="751" spans="1:11" customFormat="1" x14ac:dyDescent="0.25">
      <c r="A751">
        <v>1</v>
      </c>
      <c r="B751" t="s">
        <v>87</v>
      </c>
      <c r="C751" t="s">
        <v>10</v>
      </c>
      <c r="D751" s="1" t="s">
        <v>81</v>
      </c>
      <c r="E751" t="s">
        <v>65</v>
      </c>
      <c r="F751" s="18">
        <f t="shared" si="22"/>
        <v>2</v>
      </c>
      <c r="G751">
        <v>1973</v>
      </c>
      <c r="H751" s="2">
        <v>8245</v>
      </c>
      <c r="I751" s="2">
        <v>18003.32</v>
      </c>
      <c r="J751" s="2">
        <f>IFERROR(INDEX(HWI!$F$5:$H$132,MATCH(Data!G751,HWI!$A$5:$A$132,0),MATCH(Data!C751,HWI!$F$5:$H$5,0)),0)</f>
        <v>7.42</v>
      </c>
      <c r="K751" s="25">
        <f t="shared" si="23"/>
        <v>133584.63440000001</v>
      </c>
    </row>
    <row r="752" spans="1:11" customFormat="1" x14ac:dyDescent="0.25">
      <c r="A752">
        <v>1</v>
      </c>
      <c r="B752" t="s">
        <v>87</v>
      </c>
      <c r="C752" t="s">
        <v>10</v>
      </c>
      <c r="D752" s="1" t="s">
        <v>81</v>
      </c>
      <c r="E752" t="s">
        <v>65</v>
      </c>
      <c r="F752" s="18">
        <f t="shared" si="22"/>
        <v>2</v>
      </c>
      <c r="G752">
        <v>1974</v>
      </c>
      <c r="H752" s="2">
        <v>3324</v>
      </c>
      <c r="I752" s="2">
        <v>16373.14</v>
      </c>
      <c r="J752" s="2">
        <f>IFERROR(INDEX(HWI!$F$5:$H$132,MATCH(Data!G752,HWI!$A$5:$A$132,0),MATCH(Data!C752,HWI!$F$5:$H$5,0)),0)</f>
        <v>6.625</v>
      </c>
      <c r="K752" s="25">
        <f t="shared" si="23"/>
        <v>108472.05249999999</v>
      </c>
    </row>
    <row r="753" spans="1:11" customFormat="1" x14ac:dyDescent="0.25">
      <c r="A753">
        <v>1</v>
      </c>
      <c r="B753" t="s">
        <v>87</v>
      </c>
      <c r="C753" t="s">
        <v>10</v>
      </c>
      <c r="D753" s="1" t="s">
        <v>81</v>
      </c>
      <c r="E753" t="s">
        <v>65</v>
      </c>
      <c r="F753" s="18">
        <f t="shared" si="22"/>
        <v>2</v>
      </c>
      <c r="G753">
        <v>1975</v>
      </c>
      <c r="H753" s="2">
        <v>2621</v>
      </c>
      <c r="I753" s="2">
        <v>19926.37</v>
      </c>
      <c r="J753" s="2">
        <f>IFERROR(INDEX(HWI!$F$5:$H$132,MATCH(Data!G753,HWI!$A$5:$A$132,0),MATCH(Data!C753,HWI!$F$5:$H$5,0)),0)</f>
        <v>5.8425196850393704</v>
      </c>
      <c r="K753" s="25">
        <f t="shared" si="23"/>
        <v>116420.20897637795</v>
      </c>
    </row>
    <row r="754" spans="1:11" customFormat="1" x14ac:dyDescent="0.25">
      <c r="A754">
        <v>1</v>
      </c>
      <c r="B754" t="s">
        <v>87</v>
      </c>
      <c r="C754" t="s">
        <v>10</v>
      </c>
      <c r="D754" s="1" t="s">
        <v>81</v>
      </c>
      <c r="E754" t="s">
        <v>65</v>
      </c>
      <c r="F754" s="18">
        <f t="shared" si="22"/>
        <v>2</v>
      </c>
      <c r="G754">
        <v>1976</v>
      </c>
      <c r="H754" s="2">
        <v>3850</v>
      </c>
      <c r="I754" s="2">
        <v>29331.96</v>
      </c>
      <c r="J754" s="2">
        <f>IFERROR(INDEX(HWI!$F$5:$H$132,MATCH(Data!G754,HWI!$A$5:$A$132,0),MATCH(Data!C754,HWI!$F$5:$H$5,0)),0)</f>
        <v>5.496296296296296</v>
      </c>
      <c r="K754" s="25">
        <f t="shared" si="23"/>
        <v>161217.1431111111</v>
      </c>
    </row>
    <row r="755" spans="1:11" customFormat="1" x14ac:dyDescent="0.25">
      <c r="A755">
        <v>1</v>
      </c>
      <c r="B755" t="s">
        <v>87</v>
      </c>
      <c r="C755" t="s">
        <v>10</v>
      </c>
      <c r="D755" s="1" t="s">
        <v>81</v>
      </c>
      <c r="E755" t="s">
        <v>65</v>
      </c>
      <c r="F755" s="18">
        <f t="shared" si="22"/>
        <v>2</v>
      </c>
      <c r="G755">
        <v>1977</v>
      </c>
      <c r="H755" s="2">
        <v>5023</v>
      </c>
      <c r="I755" s="2">
        <v>45160.09</v>
      </c>
      <c r="J755" s="2">
        <f>IFERROR(INDEX(HWI!$F$5:$H$132,MATCH(Data!G755,HWI!$A$5:$A$132,0),MATCH(Data!C755,HWI!$F$5:$H$5,0)),0)</f>
        <v>5.1527777777777777</v>
      </c>
      <c r="K755" s="25">
        <f t="shared" si="23"/>
        <v>232699.90819444443</v>
      </c>
    </row>
    <row r="756" spans="1:11" customFormat="1" x14ac:dyDescent="0.25">
      <c r="A756">
        <v>1</v>
      </c>
      <c r="B756" t="s">
        <v>87</v>
      </c>
      <c r="C756" t="s">
        <v>10</v>
      </c>
      <c r="D756" s="1" t="s">
        <v>81</v>
      </c>
      <c r="E756" t="s">
        <v>65</v>
      </c>
      <c r="F756" s="18">
        <f t="shared" si="22"/>
        <v>2</v>
      </c>
      <c r="G756">
        <v>1978</v>
      </c>
      <c r="H756" s="2">
        <v>5371</v>
      </c>
      <c r="I756" s="2">
        <v>42348.38</v>
      </c>
      <c r="J756" s="2">
        <f>IFERROR(INDEX(HWI!$F$5:$H$132,MATCH(Data!G756,HWI!$A$5:$A$132,0),MATCH(Data!C756,HWI!$F$5:$H$5,0)),0)</f>
        <v>4.7870967741935484</v>
      </c>
      <c r="K756" s="25">
        <f t="shared" si="23"/>
        <v>202725.79329032256</v>
      </c>
    </row>
    <row r="757" spans="1:11" customFormat="1" x14ac:dyDescent="0.25">
      <c r="A757">
        <v>1</v>
      </c>
      <c r="B757" t="s">
        <v>87</v>
      </c>
      <c r="C757" t="s">
        <v>10</v>
      </c>
      <c r="D757" s="1" t="s">
        <v>81</v>
      </c>
      <c r="E757" t="s">
        <v>65</v>
      </c>
      <c r="F757" s="18">
        <f t="shared" si="22"/>
        <v>2</v>
      </c>
      <c r="G757">
        <v>1979</v>
      </c>
      <c r="H757" s="2">
        <v>26363</v>
      </c>
      <c r="I757" s="2">
        <v>120320.88</v>
      </c>
      <c r="J757" s="2">
        <f>IFERROR(INDEX(HWI!$F$5:$H$132,MATCH(Data!G757,HWI!$A$5:$A$132,0),MATCH(Data!C757,HWI!$F$5:$H$5,0)),0)</f>
        <v>4.390532544378698</v>
      </c>
      <c r="K757" s="25">
        <f t="shared" si="23"/>
        <v>528272.73940828396</v>
      </c>
    </row>
    <row r="758" spans="1:11" customFormat="1" x14ac:dyDescent="0.25">
      <c r="A758">
        <v>1</v>
      </c>
      <c r="B758" t="s">
        <v>87</v>
      </c>
      <c r="C758" t="s">
        <v>10</v>
      </c>
      <c r="D758" s="1" t="s">
        <v>81</v>
      </c>
      <c r="E758" t="s">
        <v>65</v>
      </c>
      <c r="F758" s="18">
        <f t="shared" si="22"/>
        <v>2</v>
      </c>
      <c r="G758">
        <v>1980</v>
      </c>
      <c r="H758" s="2">
        <v>29809</v>
      </c>
      <c r="I758" s="2">
        <v>160489.42000000001</v>
      </c>
      <c r="J758" s="2">
        <f>IFERROR(INDEX(HWI!$F$5:$H$132,MATCH(Data!G758,HWI!$A$5:$A$132,0),MATCH(Data!C758,HWI!$F$5:$H$5,0)),0)</f>
        <v>3.9679144385026737</v>
      </c>
      <c r="K758" s="25">
        <f t="shared" si="23"/>
        <v>636808.28684491978</v>
      </c>
    </row>
    <row r="759" spans="1:11" customFormat="1" x14ac:dyDescent="0.25">
      <c r="A759">
        <v>1</v>
      </c>
      <c r="B759" t="s">
        <v>87</v>
      </c>
      <c r="C759" t="s">
        <v>10</v>
      </c>
      <c r="D759" s="1" t="s">
        <v>81</v>
      </c>
      <c r="E759" t="s">
        <v>65</v>
      </c>
      <c r="F759" s="18">
        <f t="shared" si="22"/>
        <v>2</v>
      </c>
      <c r="G759">
        <v>1981</v>
      </c>
      <c r="H759" s="2">
        <v>39868</v>
      </c>
      <c r="I759" s="2">
        <v>216087.56</v>
      </c>
      <c r="J759" s="2">
        <f>IFERROR(INDEX(HWI!$F$5:$H$132,MATCH(Data!G759,HWI!$A$5:$A$132,0),MATCH(Data!C759,HWI!$F$5:$H$5,0)),0)</f>
        <v>3.6195121951219513</v>
      </c>
      <c r="K759" s="25">
        <f t="shared" si="23"/>
        <v>782131.55863414635</v>
      </c>
    </row>
    <row r="760" spans="1:11" customFormat="1" x14ac:dyDescent="0.25">
      <c r="A760">
        <v>1</v>
      </c>
      <c r="B760" t="s">
        <v>87</v>
      </c>
      <c r="C760" t="s">
        <v>10</v>
      </c>
      <c r="D760" s="1" t="s">
        <v>81</v>
      </c>
      <c r="E760" t="s">
        <v>65</v>
      </c>
      <c r="F760" s="18">
        <f t="shared" si="22"/>
        <v>2</v>
      </c>
      <c r="G760">
        <v>1982</v>
      </c>
      <c r="H760" s="2">
        <v>30154</v>
      </c>
      <c r="I760" s="2">
        <v>218291.63</v>
      </c>
      <c r="J760" s="2">
        <f>IFERROR(INDEX(HWI!$F$5:$H$132,MATCH(Data!G760,HWI!$A$5:$A$132,0),MATCH(Data!C760,HWI!$F$5:$H$5,0)),0)</f>
        <v>3.4193548387096775</v>
      </c>
      <c r="K760" s="25">
        <f t="shared" si="23"/>
        <v>746416.54129032267</v>
      </c>
    </row>
    <row r="761" spans="1:11" customFormat="1" x14ac:dyDescent="0.25">
      <c r="A761">
        <v>1</v>
      </c>
      <c r="B761" t="s">
        <v>87</v>
      </c>
      <c r="C761" t="s">
        <v>10</v>
      </c>
      <c r="D761" s="1" t="s">
        <v>81</v>
      </c>
      <c r="E761" t="s">
        <v>65</v>
      </c>
      <c r="F761" s="18">
        <f t="shared" si="22"/>
        <v>2</v>
      </c>
      <c r="G761">
        <v>1983</v>
      </c>
      <c r="H761" s="2">
        <v>38432</v>
      </c>
      <c r="I761" s="2">
        <v>260993.69</v>
      </c>
      <c r="J761" s="2">
        <f>IFERROR(INDEX(HWI!$F$5:$H$132,MATCH(Data!G761,HWI!$A$5:$A$132,0),MATCH(Data!C761,HWI!$F$5:$H$5,0)),0)</f>
        <v>3.2977777777777777</v>
      </c>
      <c r="K761" s="25">
        <f t="shared" si="23"/>
        <v>860699.19102222216</v>
      </c>
    </row>
    <row r="762" spans="1:11" customFormat="1" x14ac:dyDescent="0.25">
      <c r="A762">
        <v>1</v>
      </c>
      <c r="B762" t="s">
        <v>87</v>
      </c>
      <c r="C762" t="s">
        <v>10</v>
      </c>
      <c r="D762" s="1" t="s">
        <v>81</v>
      </c>
      <c r="E762" t="s">
        <v>65</v>
      </c>
      <c r="F762" s="18">
        <f t="shared" si="22"/>
        <v>2</v>
      </c>
      <c r="G762">
        <v>1984</v>
      </c>
      <c r="H762" s="2">
        <v>67676</v>
      </c>
      <c r="I762" s="2">
        <v>475040.85</v>
      </c>
      <c r="J762" s="2">
        <f>IFERROR(INDEX(HWI!$F$5:$H$132,MATCH(Data!G762,HWI!$A$5:$A$132,0),MATCH(Data!C762,HWI!$F$5:$H$5,0)),0)</f>
        <v>3.2401746724890828</v>
      </c>
      <c r="K762" s="25">
        <f t="shared" si="23"/>
        <v>1539215.3305676854</v>
      </c>
    </row>
    <row r="763" spans="1:11" customFormat="1" x14ac:dyDescent="0.25">
      <c r="A763">
        <v>1</v>
      </c>
      <c r="B763" t="s">
        <v>87</v>
      </c>
      <c r="C763" t="s">
        <v>10</v>
      </c>
      <c r="D763" s="1" t="s">
        <v>81</v>
      </c>
      <c r="E763" t="s">
        <v>65</v>
      </c>
      <c r="F763" s="18">
        <f t="shared" si="22"/>
        <v>2</v>
      </c>
      <c r="G763">
        <v>1985</v>
      </c>
      <c r="H763" s="2">
        <v>83409</v>
      </c>
      <c r="I763" s="2">
        <v>575148.92000000004</v>
      </c>
      <c r="J763" s="2">
        <f>IFERROR(INDEX(HWI!$F$5:$H$132,MATCH(Data!G763,HWI!$A$5:$A$132,0),MATCH(Data!C763,HWI!$F$5:$H$5,0)),0)</f>
        <v>3.2260869565217392</v>
      </c>
      <c r="K763" s="25">
        <f t="shared" si="23"/>
        <v>1855480.4288695655</v>
      </c>
    </row>
    <row r="764" spans="1:11" customFormat="1" x14ac:dyDescent="0.25">
      <c r="A764">
        <v>1</v>
      </c>
      <c r="B764" t="s">
        <v>87</v>
      </c>
      <c r="C764" t="s">
        <v>10</v>
      </c>
      <c r="D764" s="1" t="s">
        <v>81</v>
      </c>
      <c r="E764" t="s">
        <v>65</v>
      </c>
      <c r="F764" s="18">
        <f t="shared" si="22"/>
        <v>2</v>
      </c>
      <c r="G764">
        <v>1986</v>
      </c>
      <c r="H764" s="2">
        <v>129899</v>
      </c>
      <c r="I764" s="2">
        <v>815964.19</v>
      </c>
      <c r="J764" s="2">
        <f>IFERROR(INDEX(HWI!$F$5:$H$132,MATCH(Data!G764,HWI!$A$5:$A$132,0),MATCH(Data!C764,HWI!$F$5:$H$5,0)),0)</f>
        <v>3.1982758620689653</v>
      </c>
      <c r="K764" s="25">
        <f t="shared" si="23"/>
        <v>2609678.5731896549</v>
      </c>
    </row>
    <row r="765" spans="1:11" customFormat="1" x14ac:dyDescent="0.25">
      <c r="A765">
        <v>1</v>
      </c>
      <c r="B765" t="s">
        <v>87</v>
      </c>
      <c r="C765" t="s">
        <v>10</v>
      </c>
      <c r="D765" s="1" t="s">
        <v>81</v>
      </c>
      <c r="E765" t="s">
        <v>65</v>
      </c>
      <c r="F765" s="18">
        <f t="shared" si="22"/>
        <v>2</v>
      </c>
      <c r="G765">
        <v>1987</v>
      </c>
      <c r="H765" s="2">
        <v>202064</v>
      </c>
      <c r="I765" s="2">
        <v>1242425.28</v>
      </c>
      <c r="J765" s="2">
        <f>IFERROR(INDEX(HWI!$F$5:$H$132,MATCH(Data!G765,HWI!$A$5:$A$132,0),MATCH(Data!C765,HWI!$F$5:$H$5,0)),0)</f>
        <v>3.130801687763713</v>
      </c>
      <c r="K765" s="25">
        <f t="shared" si="23"/>
        <v>3889787.1635443037</v>
      </c>
    </row>
    <row r="766" spans="1:11" customFormat="1" x14ac:dyDescent="0.25">
      <c r="A766">
        <v>1</v>
      </c>
      <c r="B766" t="s">
        <v>87</v>
      </c>
      <c r="C766" t="s">
        <v>10</v>
      </c>
      <c r="D766" s="1" t="s">
        <v>81</v>
      </c>
      <c r="E766" t="s">
        <v>65</v>
      </c>
      <c r="F766" s="18">
        <f t="shared" si="22"/>
        <v>2</v>
      </c>
      <c r="G766">
        <v>1988</v>
      </c>
      <c r="H766" s="2">
        <v>149403</v>
      </c>
      <c r="I766" s="2">
        <v>920906.86</v>
      </c>
      <c r="J766" s="2">
        <f>IFERROR(INDEX(HWI!$F$5:$H$132,MATCH(Data!G766,HWI!$A$5:$A$132,0),MATCH(Data!C766,HWI!$F$5:$H$5,0)),0)</f>
        <v>2.9769307923771313</v>
      </c>
      <c r="K766" s="25">
        <f t="shared" si="23"/>
        <v>2741475.988445336</v>
      </c>
    </row>
    <row r="767" spans="1:11" customFormat="1" x14ac:dyDescent="0.25">
      <c r="A767">
        <v>1</v>
      </c>
      <c r="B767" t="s">
        <v>87</v>
      </c>
      <c r="C767" t="s">
        <v>10</v>
      </c>
      <c r="D767" s="1" t="s">
        <v>81</v>
      </c>
      <c r="E767" t="s">
        <v>65</v>
      </c>
      <c r="F767" s="18">
        <f t="shared" si="22"/>
        <v>2</v>
      </c>
      <c r="G767">
        <v>1989</v>
      </c>
      <c r="H767" s="2">
        <v>107539</v>
      </c>
      <c r="I767" s="2">
        <v>703729.31</v>
      </c>
      <c r="J767" s="2">
        <f>IFERROR(INDEX(HWI!$F$5:$H$132,MATCH(Data!G767,HWI!$A$5:$A$132,0),MATCH(Data!C767,HWI!$F$5:$H$5,0)),0)</f>
        <v>2.7790262172284645</v>
      </c>
      <c r="K767" s="25">
        <f t="shared" si="23"/>
        <v>1955682.2023220977</v>
      </c>
    </row>
    <row r="768" spans="1:11" customFormat="1" x14ac:dyDescent="0.25">
      <c r="A768">
        <v>1</v>
      </c>
      <c r="B768" t="s">
        <v>87</v>
      </c>
      <c r="C768" t="s">
        <v>10</v>
      </c>
      <c r="D768" s="1" t="s">
        <v>81</v>
      </c>
      <c r="E768" t="s">
        <v>65</v>
      </c>
      <c r="F768" s="18">
        <f t="shared" si="22"/>
        <v>2</v>
      </c>
      <c r="G768">
        <v>1990</v>
      </c>
      <c r="H768" s="2">
        <v>129862</v>
      </c>
      <c r="I768" s="2">
        <v>807257.88</v>
      </c>
      <c r="J768" s="2">
        <f>IFERROR(INDEX(HWI!$F$5:$H$132,MATCH(Data!G768,HWI!$A$5:$A$132,0),MATCH(Data!C768,HWI!$F$5:$H$5,0)),0)</f>
        <v>2.7080291970802919</v>
      </c>
      <c r="K768" s="25">
        <f t="shared" si="23"/>
        <v>2186077.9086131388</v>
      </c>
    </row>
    <row r="769" spans="1:11" customFormat="1" x14ac:dyDescent="0.25">
      <c r="A769">
        <v>1</v>
      </c>
      <c r="B769" t="s">
        <v>87</v>
      </c>
      <c r="C769" t="s">
        <v>10</v>
      </c>
      <c r="D769" s="1" t="s">
        <v>81</v>
      </c>
      <c r="E769" t="s">
        <v>65</v>
      </c>
      <c r="F769" s="18">
        <f t="shared" si="22"/>
        <v>2</v>
      </c>
      <c r="G769">
        <v>1991</v>
      </c>
      <c r="H769" s="2">
        <v>69080</v>
      </c>
      <c r="I769" s="2">
        <v>430592.99</v>
      </c>
      <c r="J769" s="2">
        <f>IFERROR(INDEX(HWI!$F$5:$H$132,MATCH(Data!G769,HWI!$A$5:$A$132,0),MATCH(Data!C769,HWI!$F$5:$H$5,0)),0)</f>
        <v>2.6594982078853047</v>
      </c>
      <c r="K769" s="25">
        <f t="shared" si="23"/>
        <v>1145161.2852329749</v>
      </c>
    </row>
    <row r="770" spans="1:11" customFormat="1" x14ac:dyDescent="0.25">
      <c r="A770">
        <v>1</v>
      </c>
      <c r="B770" t="s">
        <v>87</v>
      </c>
      <c r="C770" t="s">
        <v>10</v>
      </c>
      <c r="D770" s="1" t="s">
        <v>81</v>
      </c>
      <c r="E770" t="s">
        <v>65</v>
      </c>
      <c r="F770" s="18">
        <f t="shared" si="22"/>
        <v>2</v>
      </c>
      <c r="G770">
        <v>1992</v>
      </c>
      <c r="H770" s="2">
        <v>107244</v>
      </c>
      <c r="I770" s="2">
        <v>730077.38</v>
      </c>
      <c r="J770" s="2">
        <f>IFERROR(INDEX(HWI!$F$5:$H$132,MATCH(Data!G770,HWI!$A$5:$A$132,0),MATCH(Data!C770,HWI!$F$5:$H$5,0)),0)</f>
        <v>2.6452762923351161</v>
      </c>
      <c r="K770" s="25">
        <f t="shared" si="23"/>
        <v>1931256.3848841356</v>
      </c>
    </row>
    <row r="771" spans="1:11" customFormat="1" x14ac:dyDescent="0.25">
      <c r="A771">
        <v>1</v>
      </c>
      <c r="B771" t="s">
        <v>87</v>
      </c>
      <c r="C771" t="s">
        <v>10</v>
      </c>
      <c r="D771" s="1" t="s">
        <v>81</v>
      </c>
      <c r="E771" t="s">
        <v>65</v>
      </c>
      <c r="F771" s="18">
        <f t="shared" ref="F771:F803" si="24">_xlfn.XLOOKUP(E771,$O$2:$O$19,$P$2:$P$19)</f>
        <v>2</v>
      </c>
      <c r="G771">
        <v>1993</v>
      </c>
      <c r="H771" s="2">
        <v>146834</v>
      </c>
      <c r="I771" s="2">
        <v>839994.77</v>
      </c>
      <c r="J771" s="2">
        <f>IFERROR(INDEX(HWI!$F$5:$H$132,MATCH(Data!G771,HWI!$A$5:$A$132,0),MATCH(Data!C771,HWI!$F$5:$H$5,0)),0)</f>
        <v>2.5831157528285464</v>
      </c>
      <c r="K771" s="25">
        <f t="shared" ref="K771:K803" si="25">I771*J771</f>
        <v>2169803.722680592</v>
      </c>
    </row>
    <row r="772" spans="1:11" customFormat="1" x14ac:dyDescent="0.25">
      <c r="A772">
        <v>1</v>
      </c>
      <c r="B772" t="s">
        <v>87</v>
      </c>
      <c r="C772" t="s">
        <v>10</v>
      </c>
      <c r="D772" s="1" t="s">
        <v>81</v>
      </c>
      <c r="E772" t="s">
        <v>65</v>
      </c>
      <c r="F772" s="18">
        <f t="shared" si="24"/>
        <v>2</v>
      </c>
      <c r="G772">
        <v>1994</v>
      </c>
      <c r="H772" s="2">
        <v>139673</v>
      </c>
      <c r="I772" s="2">
        <v>900135.86</v>
      </c>
      <c r="J772" s="2">
        <f>IFERROR(INDEX(HWI!$F$5:$H$132,MATCH(Data!G772,HWI!$A$5:$A$132,0),MATCH(Data!C772,HWI!$F$5:$H$5,0)),0)</f>
        <v>2.5367521367521366</v>
      </c>
      <c r="K772" s="25">
        <f t="shared" si="25"/>
        <v>2283421.5662222221</v>
      </c>
    </row>
    <row r="773" spans="1:11" customFormat="1" x14ac:dyDescent="0.25">
      <c r="A773">
        <v>1</v>
      </c>
      <c r="B773" t="s">
        <v>87</v>
      </c>
      <c r="C773" t="s">
        <v>10</v>
      </c>
      <c r="D773" s="1" t="s">
        <v>81</v>
      </c>
      <c r="E773" t="s">
        <v>65</v>
      </c>
      <c r="F773" s="18">
        <f t="shared" si="24"/>
        <v>2</v>
      </c>
      <c r="G773">
        <v>1995</v>
      </c>
      <c r="H773" s="2">
        <v>133536</v>
      </c>
      <c r="I773" s="2">
        <v>955750.11</v>
      </c>
      <c r="J773" s="2">
        <f>IFERROR(INDEX(HWI!$F$5:$H$132,MATCH(Data!G773,HWI!$A$5:$A$132,0),MATCH(Data!C773,HWI!$F$5:$H$5,0)),0)</f>
        <v>2.4920235096557515</v>
      </c>
      <c r="K773" s="25">
        <f t="shared" si="25"/>
        <v>2381751.7434760705</v>
      </c>
    </row>
    <row r="774" spans="1:11" customFormat="1" x14ac:dyDescent="0.25">
      <c r="A774">
        <v>1</v>
      </c>
      <c r="B774" t="s">
        <v>87</v>
      </c>
      <c r="C774" t="s">
        <v>10</v>
      </c>
      <c r="D774" s="1" t="s">
        <v>81</v>
      </c>
      <c r="E774" t="s">
        <v>65</v>
      </c>
      <c r="F774" s="18">
        <f t="shared" si="24"/>
        <v>2</v>
      </c>
      <c r="G774">
        <v>1996</v>
      </c>
      <c r="H774" s="2">
        <v>129194</v>
      </c>
      <c r="I774" s="2">
        <v>910201.85</v>
      </c>
      <c r="J774" s="2">
        <f>IFERROR(INDEX(HWI!$F$5:$H$132,MATCH(Data!G774,HWI!$A$5:$A$132,0),MATCH(Data!C774,HWI!$F$5:$H$5,0)),0)</f>
        <v>2.4427983539094651</v>
      </c>
      <c r="K774" s="25">
        <f t="shared" si="25"/>
        <v>2223439.5809053499</v>
      </c>
    </row>
    <row r="775" spans="1:11" customFormat="1" x14ac:dyDescent="0.25">
      <c r="A775">
        <v>1</v>
      </c>
      <c r="B775" t="s">
        <v>87</v>
      </c>
      <c r="C775" t="s">
        <v>10</v>
      </c>
      <c r="D775" s="1" t="s">
        <v>81</v>
      </c>
      <c r="E775" t="s">
        <v>65</v>
      </c>
      <c r="F775" s="18">
        <f t="shared" si="24"/>
        <v>2</v>
      </c>
      <c r="G775">
        <v>1997</v>
      </c>
      <c r="H775" s="2">
        <v>207750</v>
      </c>
      <c r="I775" s="2">
        <v>1383012.11</v>
      </c>
      <c r="J775" s="2">
        <f>IFERROR(INDEX(HWI!$F$5:$H$132,MATCH(Data!G775,HWI!$A$5:$A$132,0),MATCH(Data!C775,HWI!$F$5:$H$5,0)),0)</f>
        <v>2.3954802259887007</v>
      </c>
      <c r="K775" s="25">
        <f t="shared" si="25"/>
        <v>3312978.1618079101</v>
      </c>
    </row>
    <row r="776" spans="1:11" customFormat="1" x14ac:dyDescent="0.25">
      <c r="A776">
        <v>1</v>
      </c>
      <c r="B776" t="s">
        <v>87</v>
      </c>
      <c r="C776" t="s">
        <v>10</v>
      </c>
      <c r="D776" s="1" t="s">
        <v>81</v>
      </c>
      <c r="E776" t="s">
        <v>65</v>
      </c>
      <c r="F776" s="18">
        <f t="shared" si="24"/>
        <v>2</v>
      </c>
      <c r="G776">
        <v>1998</v>
      </c>
      <c r="H776" s="2">
        <v>169493</v>
      </c>
      <c r="I776" s="2">
        <v>1162170.1599999999</v>
      </c>
      <c r="J776" s="2">
        <f>IFERROR(INDEX(HWI!$F$5:$H$132,MATCH(Data!G776,HWI!$A$5:$A$132,0),MATCH(Data!C776,HWI!$F$5:$H$5,0)),0)</f>
        <v>2.3425414364640882</v>
      </c>
      <c r="K776" s="25">
        <f t="shared" si="25"/>
        <v>2722431.7560220989</v>
      </c>
    </row>
    <row r="777" spans="1:11" customFormat="1" x14ac:dyDescent="0.25">
      <c r="A777">
        <v>1</v>
      </c>
      <c r="B777" t="s">
        <v>87</v>
      </c>
      <c r="C777" t="s">
        <v>10</v>
      </c>
      <c r="D777" s="1" t="s">
        <v>81</v>
      </c>
      <c r="E777" t="s">
        <v>65</v>
      </c>
      <c r="F777" s="18">
        <f t="shared" si="24"/>
        <v>2</v>
      </c>
      <c r="G777">
        <v>1999</v>
      </c>
      <c r="H777" s="2">
        <v>146605</v>
      </c>
      <c r="I777" s="2">
        <v>1055601.07</v>
      </c>
      <c r="J777" s="2">
        <f>IFERROR(INDEX(HWI!$F$5:$H$132,MATCH(Data!G777,HWI!$A$5:$A$132,0),MATCH(Data!C777,HWI!$F$5:$H$5,0)),0)</f>
        <v>2.3007751937984495</v>
      </c>
      <c r="K777" s="25">
        <f t="shared" si="25"/>
        <v>2428700.7564031007</v>
      </c>
    </row>
    <row r="778" spans="1:11" customFormat="1" x14ac:dyDescent="0.25">
      <c r="A778">
        <v>1</v>
      </c>
      <c r="B778" t="s">
        <v>87</v>
      </c>
      <c r="C778" t="s">
        <v>10</v>
      </c>
      <c r="D778" s="1" t="s">
        <v>81</v>
      </c>
      <c r="E778" t="s">
        <v>65</v>
      </c>
      <c r="F778" s="18">
        <f t="shared" si="24"/>
        <v>2</v>
      </c>
      <c r="G778">
        <v>2000</v>
      </c>
      <c r="H778" s="2">
        <v>163740</v>
      </c>
      <c r="I778" s="2">
        <v>1164846.8999999999</v>
      </c>
      <c r="J778" s="2">
        <f>IFERROR(INDEX(HWI!$F$5:$H$132,MATCH(Data!G778,HWI!$A$5:$A$132,0),MATCH(Data!C778,HWI!$F$5:$H$5,0)),0)</f>
        <v>2.2570342205323195</v>
      </c>
      <c r="K778" s="25">
        <f t="shared" si="25"/>
        <v>2629099.3149809884</v>
      </c>
    </row>
    <row r="779" spans="1:11" customFormat="1" x14ac:dyDescent="0.25">
      <c r="A779">
        <v>1</v>
      </c>
      <c r="B779" t="s">
        <v>87</v>
      </c>
      <c r="C779" t="s">
        <v>10</v>
      </c>
      <c r="D779" s="1" t="s">
        <v>81</v>
      </c>
      <c r="E779" t="s">
        <v>65</v>
      </c>
      <c r="F779" s="18">
        <f t="shared" si="24"/>
        <v>2</v>
      </c>
      <c r="G779">
        <v>2001</v>
      </c>
      <c r="H779" s="2">
        <v>84990</v>
      </c>
      <c r="I779" s="2">
        <v>670615.91</v>
      </c>
      <c r="J779" s="2">
        <f>IFERROR(INDEX(HWI!$F$5:$H$132,MATCH(Data!G779,HWI!$A$5:$A$132,0),MATCH(Data!C779,HWI!$F$5:$H$5,0)),0)</f>
        <v>2.2050520059435366</v>
      </c>
      <c r="K779" s="25">
        <f t="shared" si="25"/>
        <v>1478742.9575631502</v>
      </c>
    </row>
    <row r="780" spans="1:11" customFormat="1" x14ac:dyDescent="0.25">
      <c r="A780">
        <v>1</v>
      </c>
      <c r="B780" t="s">
        <v>87</v>
      </c>
      <c r="C780" t="s">
        <v>10</v>
      </c>
      <c r="D780" s="1" t="s">
        <v>81</v>
      </c>
      <c r="E780" t="s">
        <v>65</v>
      </c>
      <c r="F780" s="18">
        <f t="shared" si="24"/>
        <v>2</v>
      </c>
      <c r="G780">
        <v>2002</v>
      </c>
      <c r="H780" s="2">
        <v>84959</v>
      </c>
      <c r="I780" s="2">
        <v>660930.71</v>
      </c>
      <c r="J780" s="2">
        <f>IFERROR(INDEX(HWI!$F$5:$H$132,MATCH(Data!G780,HWI!$A$5:$A$132,0),MATCH(Data!C780,HWI!$F$5:$H$5,0)),0)</f>
        <v>2.1569767441860463</v>
      </c>
      <c r="K780" s="25">
        <f t="shared" si="25"/>
        <v>1425612.1709883718</v>
      </c>
    </row>
    <row r="781" spans="1:11" customFormat="1" x14ac:dyDescent="0.25">
      <c r="A781">
        <v>1</v>
      </c>
      <c r="B781" t="s">
        <v>87</v>
      </c>
      <c r="C781" t="s">
        <v>10</v>
      </c>
      <c r="D781" s="1" t="s">
        <v>81</v>
      </c>
      <c r="E781" t="s">
        <v>65</v>
      </c>
      <c r="F781" s="18">
        <f t="shared" si="24"/>
        <v>2</v>
      </c>
      <c r="G781">
        <v>2003</v>
      </c>
      <c r="H781" s="2">
        <v>78996</v>
      </c>
      <c r="I781" s="2">
        <v>726399.24</v>
      </c>
      <c r="J781" s="2">
        <f>IFERROR(INDEX(HWI!$F$5:$H$132,MATCH(Data!G781,HWI!$A$5:$A$132,0),MATCH(Data!C781,HWI!$F$5:$H$5,0)),0)</f>
        <v>2.1275985663082437</v>
      </c>
      <c r="K781" s="25">
        <f t="shared" si="25"/>
        <v>1545485.9815913979</v>
      </c>
    </row>
    <row r="782" spans="1:11" customFormat="1" x14ac:dyDescent="0.25">
      <c r="A782">
        <v>1</v>
      </c>
      <c r="B782" t="s">
        <v>87</v>
      </c>
      <c r="C782" t="s">
        <v>10</v>
      </c>
      <c r="D782" s="1" t="s">
        <v>81</v>
      </c>
      <c r="E782" t="s">
        <v>65</v>
      </c>
      <c r="F782" s="18">
        <f t="shared" si="24"/>
        <v>2</v>
      </c>
      <c r="G782">
        <v>2004</v>
      </c>
      <c r="H782" s="2">
        <v>85829</v>
      </c>
      <c r="I782" s="2">
        <v>414015.43</v>
      </c>
      <c r="J782" s="2">
        <f>IFERROR(INDEX(HWI!$F$5:$H$132,MATCH(Data!G782,HWI!$A$5:$A$132,0),MATCH(Data!C782,HWI!$F$5:$H$5,0)),0)</f>
        <v>2.0412654745529575</v>
      </c>
      <c r="K782" s="25">
        <f t="shared" si="25"/>
        <v>845115.40319119673</v>
      </c>
    </row>
    <row r="783" spans="1:11" customFormat="1" x14ac:dyDescent="0.25">
      <c r="A783">
        <v>1</v>
      </c>
      <c r="B783" t="s">
        <v>87</v>
      </c>
      <c r="C783" t="s">
        <v>10</v>
      </c>
      <c r="D783" s="1" t="s">
        <v>81</v>
      </c>
      <c r="E783" t="s">
        <v>65</v>
      </c>
      <c r="F783" s="18">
        <f t="shared" si="24"/>
        <v>2</v>
      </c>
      <c r="G783">
        <v>2005</v>
      </c>
      <c r="H783" s="2">
        <v>68751</v>
      </c>
      <c r="I783" s="2">
        <v>550879.43000000005</v>
      </c>
      <c r="J783" s="2">
        <f>IFERROR(INDEX(HWI!$F$5:$H$132,MATCH(Data!G783,HWI!$A$5:$A$132,0),MATCH(Data!C783,HWI!$F$5:$H$5,0)),0)</f>
        <v>1.9235255994815295</v>
      </c>
      <c r="K783" s="25">
        <f t="shared" si="25"/>
        <v>1059630.6858327934</v>
      </c>
    </row>
    <row r="784" spans="1:11" customFormat="1" x14ac:dyDescent="0.25">
      <c r="A784">
        <v>1</v>
      </c>
      <c r="B784" t="s">
        <v>87</v>
      </c>
      <c r="C784" t="s">
        <v>10</v>
      </c>
      <c r="D784" s="1" t="s">
        <v>81</v>
      </c>
      <c r="E784" t="s">
        <v>65</v>
      </c>
      <c r="F784" s="18">
        <f t="shared" si="24"/>
        <v>2</v>
      </c>
      <c r="G784">
        <v>2006</v>
      </c>
      <c r="H784" s="2">
        <v>53158</v>
      </c>
      <c r="I784" s="2">
        <v>589841.07999999996</v>
      </c>
      <c r="J784" s="2">
        <f>IFERROR(INDEX(HWI!$F$5:$H$132,MATCH(Data!G784,HWI!$A$5:$A$132,0),MATCH(Data!C784,HWI!$F$5:$H$5,0)),0)</f>
        <v>1.8186274509803921</v>
      </c>
      <c r="K784" s="25">
        <f t="shared" si="25"/>
        <v>1072701.1798039214</v>
      </c>
    </row>
    <row r="785" spans="1:11" customFormat="1" x14ac:dyDescent="0.25">
      <c r="A785">
        <v>1</v>
      </c>
      <c r="B785" t="s">
        <v>87</v>
      </c>
      <c r="C785" t="s">
        <v>10</v>
      </c>
      <c r="D785" s="1" t="s">
        <v>81</v>
      </c>
      <c r="E785" t="s">
        <v>65</v>
      </c>
      <c r="F785" s="18">
        <f t="shared" si="24"/>
        <v>2</v>
      </c>
      <c r="G785">
        <v>2007</v>
      </c>
      <c r="H785" s="2">
        <v>61603</v>
      </c>
      <c r="I785" s="2">
        <v>536764.39</v>
      </c>
      <c r="J785" s="2">
        <f>IFERROR(INDEX(HWI!$F$5:$H$132,MATCH(Data!G785,HWI!$A$5:$A$132,0),MATCH(Data!C785,HWI!$F$5:$H$5,0)),0)</f>
        <v>1.7175549753023149</v>
      </c>
      <c r="K785" s="25">
        <f t="shared" si="25"/>
        <v>921922.34860961221</v>
      </c>
    </row>
    <row r="786" spans="1:11" customFormat="1" x14ac:dyDescent="0.25">
      <c r="A786">
        <v>1</v>
      </c>
      <c r="B786" t="s">
        <v>87</v>
      </c>
      <c r="C786" t="s">
        <v>10</v>
      </c>
      <c r="D786" s="1" t="s">
        <v>81</v>
      </c>
      <c r="E786" t="s">
        <v>65</v>
      </c>
      <c r="F786" s="18">
        <f t="shared" si="24"/>
        <v>2</v>
      </c>
      <c r="G786">
        <v>2008</v>
      </c>
      <c r="H786" s="2">
        <v>64697</v>
      </c>
      <c r="I786" s="2">
        <v>1687648.63</v>
      </c>
      <c r="J786" s="2">
        <f>IFERROR(INDEX(HWI!$F$5:$H$132,MATCH(Data!G786,HWI!$A$5:$A$132,0),MATCH(Data!C786,HWI!$F$5:$H$5,0)),0)</f>
        <v>1.6544035674470456</v>
      </c>
      <c r="K786" s="25">
        <f t="shared" si="25"/>
        <v>2792051.9140691189</v>
      </c>
    </row>
    <row r="787" spans="1:11" customFormat="1" x14ac:dyDescent="0.25">
      <c r="A787">
        <v>1</v>
      </c>
      <c r="B787" t="s">
        <v>87</v>
      </c>
      <c r="C787" t="s">
        <v>10</v>
      </c>
      <c r="D787" s="1" t="s">
        <v>81</v>
      </c>
      <c r="E787" t="s">
        <v>65</v>
      </c>
      <c r="F787" s="18">
        <f t="shared" si="24"/>
        <v>2</v>
      </c>
      <c r="G787">
        <v>2009</v>
      </c>
      <c r="H787" s="2">
        <v>68948</v>
      </c>
      <c r="I787" s="2">
        <v>1551178.62</v>
      </c>
      <c r="J787" s="2">
        <f>IFERROR(INDEX(HWI!$F$5:$H$132,MATCH(Data!G787,HWI!$A$5:$A$132,0),MATCH(Data!C787,HWI!$F$5:$H$5,0)),0)</f>
        <v>1.5897161221210498</v>
      </c>
      <c r="K787" s="25">
        <f t="shared" si="25"/>
        <v>2465933.660503482</v>
      </c>
    </row>
    <row r="788" spans="1:11" customFormat="1" x14ac:dyDescent="0.25">
      <c r="A788">
        <v>1</v>
      </c>
      <c r="B788" t="s">
        <v>87</v>
      </c>
      <c r="C788" t="s">
        <v>10</v>
      </c>
      <c r="D788" s="1" t="s">
        <v>81</v>
      </c>
      <c r="E788" t="s">
        <v>65</v>
      </c>
      <c r="F788" s="18">
        <f t="shared" si="24"/>
        <v>2</v>
      </c>
      <c r="G788">
        <v>2010</v>
      </c>
      <c r="H788" s="2">
        <v>16522</v>
      </c>
      <c r="I788" s="2">
        <v>703227.71</v>
      </c>
      <c r="J788" s="2">
        <f>IFERROR(INDEX(HWI!$F$5:$H$132,MATCH(Data!G788,HWI!$A$5:$A$132,0),MATCH(Data!C788,HWI!$F$5:$H$5,0)),0)</f>
        <v>1.6343612334801763</v>
      </c>
      <c r="K788" s="25">
        <f t="shared" si="25"/>
        <v>1149328.1075330395</v>
      </c>
    </row>
    <row r="789" spans="1:11" customFormat="1" x14ac:dyDescent="0.25">
      <c r="A789">
        <v>1</v>
      </c>
      <c r="B789" t="s">
        <v>87</v>
      </c>
      <c r="C789" t="s">
        <v>10</v>
      </c>
      <c r="D789" s="1" t="s">
        <v>81</v>
      </c>
      <c r="E789" t="s">
        <v>65</v>
      </c>
      <c r="F789" s="18">
        <f t="shared" si="24"/>
        <v>2</v>
      </c>
      <c r="G789">
        <v>2011</v>
      </c>
      <c r="H789" s="2">
        <v>63083</v>
      </c>
      <c r="I789" s="2">
        <v>1844404.06</v>
      </c>
      <c r="J789" s="2">
        <f>IFERROR(INDEX(HWI!$F$5:$H$132,MATCH(Data!G789,HWI!$A$5:$A$132,0),MATCH(Data!C789,HWI!$F$5:$H$5,0)),0)</f>
        <v>1.5914209115281501</v>
      </c>
      <c r="K789" s="25">
        <f t="shared" si="25"/>
        <v>2935223.1903914209</v>
      </c>
    </row>
    <row r="790" spans="1:11" customFormat="1" x14ac:dyDescent="0.25">
      <c r="A790">
        <v>1</v>
      </c>
      <c r="B790" t="s">
        <v>87</v>
      </c>
      <c r="C790" t="s">
        <v>10</v>
      </c>
      <c r="D790" s="1" t="s">
        <v>81</v>
      </c>
      <c r="E790" t="s">
        <v>65</v>
      </c>
      <c r="F790" s="18">
        <f t="shared" si="24"/>
        <v>2</v>
      </c>
      <c r="G790">
        <v>2012</v>
      </c>
      <c r="H790" s="2">
        <v>83357</v>
      </c>
      <c r="I790" s="2">
        <v>3633938.01</v>
      </c>
      <c r="J790" s="2">
        <f>IFERROR(INDEX(HWI!$F$5:$H$132,MATCH(Data!G790,HWI!$A$5:$A$132,0),MATCH(Data!C790,HWI!$F$5:$H$5,0)),0)</f>
        <v>1.525179856115108</v>
      </c>
      <c r="K790" s="25">
        <f t="shared" si="25"/>
        <v>5542409.0512230219</v>
      </c>
    </row>
    <row r="791" spans="1:11" customFormat="1" x14ac:dyDescent="0.25">
      <c r="A791">
        <v>1</v>
      </c>
      <c r="B791" t="s">
        <v>87</v>
      </c>
      <c r="C791" t="s">
        <v>10</v>
      </c>
      <c r="D791" s="1" t="s">
        <v>81</v>
      </c>
      <c r="E791" t="s">
        <v>65</v>
      </c>
      <c r="F791" s="18">
        <f t="shared" si="24"/>
        <v>2</v>
      </c>
      <c r="G791">
        <v>2013</v>
      </c>
      <c r="H791" s="2">
        <v>56747</v>
      </c>
      <c r="I791" s="2">
        <v>4226479.79</v>
      </c>
      <c r="J791" s="2">
        <f>IFERROR(INDEX(HWI!$F$5:$H$132,MATCH(Data!G791,HWI!$A$5:$A$132,0),MATCH(Data!C791,HWI!$F$5:$H$5,0)),0)</f>
        <v>1.5228322216521293</v>
      </c>
      <c r="K791" s="25">
        <f t="shared" si="25"/>
        <v>6436219.6083735246</v>
      </c>
    </row>
    <row r="792" spans="1:11" customFormat="1" x14ac:dyDescent="0.25">
      <c r="A792">
        <v>1</v>
      </c>
      <c r="B792" t="s">
        <v>87</v>
      </c>
      <c r="C792" t="s">
        <v>10</v>
      </c>
      <c r="D792" s="1" t="s">
        <v>81</v>
      </c>
      <c r="E792" t="s">
        <v>65</v>
      </c>
      <c r="F792" s="18">
        <f t="shared" si="24"/>
        <v>2</v>
      </c>
      <c r="G792">
        <v>2014</v>
      </c>
      <c r="H792" s="2">
        <v>80473</v>
      </c>
      <c r="I792" s="2">
        <v>5316111.8600000003</v>
      </c>
      <c r="J792" s="2">
        <f>IFERROR(INDEX(HWI!$F$5:$H$132,MATCH(Data!G792,HWI!$A$5:$A$132,0),MATCH(Data!C792,HWI!$F$5:$H$5,0)),0)</f>
        <v>1.5197132616487454</v>
      </c>
      <c r="K792" s="25">
        <f t="shared" si="25"/>
        <v>8078965.6940501789</v>
      </c>
    </row>
    <row r="793" spans="1:11" customFormat="1" x14ac:dyDescent="0.25">
      <c r="A793">
        <v>1</v>
      </c>
      <c r="B793" t="s">
        <v>87</v>
      </c>
      <c r="C793" t="s">
        <v>10</v>
      </c>
      <c r="D793" s="1" t="s">
        <v>81</v>
      </c>
      <c r="E793" t="s">
        <v>65</v>
      </c>
      <c r="F793" s="18">
        <f t="shared" si="24"/>
        <v>2</v>
      </c>
      <c r="G793">
        <v>2015</v>
      </c>
      <c r="H793" s="2">
        <v>53002</v>
      </c>
      <c r="I793" s="2">
        <v>3839592.78</v>
      </c>
      <c r="J793" s="2">
        <f>IFERROR(INDEX(HWI!$F$5:$H$132,MATCH(Data!G793,HWI!$A$5:$A$132,0),MATCH(Data!C793,HWI!$F$5:$H$5,0)),0)</f>
        <v>1.5081300813008129</v>
      </c>
      <c r="K793" s="25">
        <f t="shared" si="25"/>
        <v>5790605.3714634143</v>
      </c>
    </row>
    <row r="794" spans="1:11" customFormat="1" x14ac:dyDescent="0.25">
      <c r="A794">
        <v>1</v>
      </c>
      <c r="B794" t="s">
        <v>87</v>
      </c>
      <c r="C794" t="s">
        <v>10</v>
      </c>
      <c r="D794" s="1" t="s">
        <v>81</v>
      </c>
      <c r="E794" t="s">
        <v>65</v>
      </c>
      <c r="F794" s="18">
        <f t="shared" si="24"/>
        <v>2</v>
      </c>
      <c r="G794">
        <v>2016</v>
      </c>
      <c r="H794" s="2">
        <v>74794</v>
      </c>
      <c r="I794" s="2">
        <v>4350766.29</v>
      </c>
      <c r="J794" s="2">
        <f>IFERROR(INDEX(HWI!$F$5:$H$132,MATCH(Data!G794,HWI!$A$5:$A$132,0),MATCH(Data!C794,HWI!$F$5:$H$5,0)),0)</f>
        <v>1.4907081868407834</v>
      </c>
      <c r="K794" s="25">
        <f t="shared" si="25"/>
        <v>6485722.9275339022</v>
      </c>
    </row>
    <row r="795" spans="1:11" customFormat="1" x14ac:dyDescent="0.25">
      <c r="A795">
        <v>1</v>
      </c>
      <c r="B795" t="s">
        <v>87</v>
      </c>
      <c r="C795" t="s">
        <v>10</v>
      </c>
      <c r="D795" s="1" t="s">
        <v>81</v>
      </c>
      <c r="E795" t="s">
        <v>65</v>
      </c>
      <c r="F795" s="18">
        <f t="shared" si="24"/>
        <v>2</v>
      </c>
      <c r="G795">
        <v>2017</v>
      </c>
      <c r="H795" s="2">
        <v>89776</v>
      </c>
      <c r="I795" s="2">
        <v>8549352.0999999996</v>
      </c>
      <c r="J795" s="2">
        <f>IFERROR(INDEX(HWI!$F$5:$H$132,MATCH(Data!G795,HWI!$A$5:$A$132,0),MATCH(Data!C795,HWI!$F$5:$H$5,0)),0)</f>
        <v>1.4649555774925962</v>
      </c>
      <c r="K795" s="25">
        <f t="shared" si="25"/>
        <v>12524421.04284304</v>
      </c>
    </row>
    <row r="796" spans="1:11" customFormat="1" x14ac:dyDescent="0.25">
      <c r="A796">
        <v>1</v>
      </c>
      <c r="B796" t="s">
        <v>87</v>
      </c>
      <c r="C796" t="s">
        <v>10</v>
      </c>
      <c r="D796" s="1" t="s">
        <v>81</v>
      </c>
      <c r="E796" t="s">
        <v>65</v>
      </c>
      <c r="F796" s="18">
        <f t="shared" si="24"/>
        <v>2</v>
      </c>
      <c r="G796">
        <v>2018</v>
      </c>
      <c r="H796" s="2">
        <v>110385</v>
      </c>
      <c r="I796" s="2">
        <v>6576202.0499999998</v>
      </c>
      <c r="J796" s="2">
        <f>IFERROR(INDEX(HWI!$F$5:$H$132,MATCH(Data!G796,HWI!$A$5:$A$132,0),MATCH(Data!C796,HWI!$F$5:$H$5,0)),0)</f>
        <v>1.4393792434529582</v>
      </c>
      <c r="K796" s="25">
        <f t="shared" si="25"/>
        <v>9465648.731522793</v>
      </c>
    </row>
    <row r="797" spans="1:11" customFormat="1" x14ac:dyDescent="0.25">
      <c r="A797">
        <v>1</v>
      </c>
      <c r="B797" t="s">
        <v>87</v>
      </c>
      <c r="C797" t="s">
        <v>10</v>
      </c>
      <c r="D797" s="1" t="s">
        <v>81</v>
      </c>
      <c r="E797" t="s">
        <v>65</v>
      </c>
      <c r="F797" s="18">
        <f t="shared" si="24"/>
        <v>2</v>
      </c>
      <c r="G797">
        <v>2019</v>
      </c>
      <c r="H797" s="2">
        <v>146834</v>
      </c>
      <c r="I797" s="2">
        <v>11613142.67</v>
      </c>
      <c r="J797" s="2">
        <f>IFERROR(INDEX(HWI!$F$5:$H$132,MATCH(Data!G797,HWI!$A$5:$A$132,0),MATCH(Data!C797,HWI!$F$5:$H$5,0)),0)</f>
        <v>1.3779015784586814</v>
      </c>
      <c r="K797" s="25">
        <f t="shared" si="25"/>
        <v>16001767.615858866</v>
      </c>
    </row>
    <row r="798" spans="1:11" customFormat="1" x14ac:dyDescent="0.25">
      <c r="A798">
        <v>1</v>
      </c>
      <c r="B798" t="s">
        <v>87</v>
      </c>
      <c r="C798" t="s">
        <v>10</v>
      </c>
      <c r="D798" s="1" t="s">
        <v>81</v>
      </c>
      <c r="E798" t="s">
        <v>65</v>
      </c>
      <c r="F798" s="18">
        <f t="shared" si="24"/>
        <v>2</v>
      </c>
      <c r="G798">
        <v>2020</v>
      </c>
      <c r="H798" s="2">
        <v>125941</v>
      </c>
      <c r="I798" s="2">
        <v>13071959.529999999</v>
      </c>
      <c r="J798" s="2">
        <f>IFERROR(INDEX(HWI!$F$5:$H$132,MATCH(Data!G798,HWI!$A$5:$A$132,0),MATCH(Data!C798,HWI!$F$5:$H$5,0)),0)</f>
        <v>1.3138556883576804</v>
      </c>
      <c r="K798" s="25">
        <f t="shared" si="25"/>
        <v>17174668.38647189</v>
      </c>
    </row>
    <row r="799" spans="1:11" customFormat="1" x14ac:dyDescent="0.25">
      <c r="A799">
        <v>1</v>
      </c>
      <c r="B799" t="s">
        <v>87</v>
      </c>
      <c r="C799" t="s">
        <v>10</v>
      </c>
      <c r="D799" s="1" t="s">
        <v>81</v>
      </c>
      <c r="E799" t="s">
        <v>65</v>
      </c>
      <c r="F799" s="18">
        <f t="shared" si="24"/>
        <v>2</v>
      </c>
      <c r="G799">
        <v>2021</v>
      </c>
      <c r="H799" s="2">
        <v>148209</v>
      </c>
      <c r="I799" s="2">
        <v>19992770.91</v>
      </c>
      <c r="J799" s="2">
        <f>IFERROR(INDEX(HWI!$F$5:$H$132,MATCH(Data!G799,HWI!$A$5:$A$132,0),MATCH(Data!C799,HWI!$F$5:$H$5,0)),0)</f>
        <v>1.2475830180748213</v>
      </c>
      <c r="K799" s="25">
        <f t="shared" si="25"/>
        <v>24942641.471576292</v>
      </c>
    </row>
    <row r="800" spans="1:11" customFormat="1" x14ac:dyDescent="0.25">
      <c r="A800">
        <v>1</v>
      </c>
      <c r="B800" t="s">
        <v>87</v>
      </c>
      <c r="C800" t="s">
        <v>10</v>
      </c>
      <c r="D800" s="1" t="s">
        <v>81</v>
      </c>
      <c r="E800" t="s">
        <v>65</v>
      </c>
      <c r="F800" s="18">
        <f t="shared" si="24"/>
        <v>2</v>
      </c>
      <c r="G800">
        <v>2022</v>
      </c>
      <c r="H800" s="2">
        <v>97323</v>
      </c>
      <c r="I800" s="2">
        <v>9946916.0299999993</v>
      </c>
      <c r="J800" s="2">
        <f>IFERROR(INDEX(HWI!$F$5:$H$132,MATCH(Data!G800,HWI!$A$5:$A$132,0),MATCH(Data!C800,HWI!$F$5:$H$5,0)),0)</f>
        <v>1.1548638132295719</v>
      </c>
      <c r="K800" s="25">
        <f t="shared" si="25"/>
        <v>11487333.376280153</v>
      </c>
    </row>
    <row r="801" spans="1:14" x14ac:dyDescent="0.25">
      <c r="A801">
        <v>1</v>
      </c>
      <c r="B801" t="s">
        <v>87</v>
      </c>
      <c r="C801" t="s">
        <v>10</v>
      </c>
      <c r="D801" s="1" t="s">
        <v>81</v>
      </c>
      <c r="E801" t="s">
        <v>65</v>
      </c>
      <c r="F801" s="18">
        <f t="shared" si="24"/>
        <v>2</v>
      </c>
      <c r="G801">
        <v>2023</v>
      </c>
      <c r="H801" s="2">
        <v>150185</v>
      </c>
      <c r="I801" s="2">
        <v>22609287.079999998</v>
      </c>
      <c r="J801" s="2">
        <f>IFERROR(INDEX(HWI!$F$5:$H$132,MATCH(Data!G801,HWI!$A$5:$A$132,0),MATCH(Data!C801,HWI!$F$5:$H$5,0)),0)</f>
        <v>1.0687792581922939</v>
      </c>
      <c r="K801" s="25">
        <f t="shared" si="25"/>
        <v>24164337.073619012</v>
      </c>
      <c r="N801"/>
    </row>
    <row r="802" spans="1:14" x14ac:dyDescent="0.25">
      <c r="A802">
        <v>1</v>
      </c>
      <c r="B802" t="s">
        <v>87</v>
      </c>
      <c r="C802" t="s">
        <v>10</v>
      </c>
      <c r="D802" s="1" t="s">
        <v>81</v>
      </c>
      <c r="E802" t="s">
        <v>65</v>
      </c>
      <c r="F802" s="18">
        <f t="shared" si="24"/>
        <v>2</v>
      </c>
      <c r="G802">
        <v>2024</v>
      </c>
      <c r="H802" s="2">
        <v>89569</v>
      </c>
      <c r="I802" s="2">
        <v>12540952.800000001</v>
      </c>
      <c r="J802" s="2">
        <f>IFERROR(INDEX(HWI!$F$5:$H$132,MATCH(Data!G802,HWI!$A$5:$A$132,0),MATCH(Data!C802,HWI!$F$5:$H$5,0)),0)</f>
        <v>1.0352284618067666</v>
      </c>
      <c r="K802" s="25">
        <f t="shared" si="25"/>
        <v>12982751.276735265</v>
      </c>
      <c r="N802"/>
    </row>
    <row r="803" spans="1:14" x14ac:dyDescent="0.25">
      <c r="A803">
        <v>1</v>
      </c>
      <c r="B803" t="s">
        <v>87</v>
      </c>
      <c r="C803" t="s">
        <v>10</v>
      </c>
      <c r="D803" s="1" t="s">
        <v>81</v>
      </c>
      <c r="E803" t="s">
        <v>65</v>
      </c>
      <c r="F803" s="18">
        <f t="shared" si="24"/>
        <v>2</v>
      </c>
      <c r="G803">
        <v>2025</v>
      </c>
      <c r="H803" s="2">
        <v>22918</v>
      </c>
      <c r="I803" s="2">
        <v>2461447.9900000002</v>
      </c>
      <c r="J803" s="2">
        <f>IFERROR(INDEX(HWI!$F$5:$H$132,MATCH(Data!G803,HWI!$A$5:$A$132,0),MATCH(Data!C803,HWI!$F$5:$H$5,0)),0)</f>
        <v>1</v>
      </c>
      <c r="K803" s="25">
        <f t="shared" si="25"/>
        <v>2461447.9900000002</v>
      </c>
      <c r="N803"/>
    </row>
    <row r="804" spans="1:14" x14ac:dyDescent="0.25">
      <c r="A804">
        <v>1</v>
      </c>
      <c r="B804" t="s">
        <v>87</v>
      </c>
      <c r="C804" t="s">
        <v>10</v>
      </c>
      <c r="D804" s="1" t="s">
        <v>82</v>
      </c>
      <c r="E804" t="s">
        <v>66</v>
      </c>
      <c r="F804" s="18">
        <f t="shared" ref="F804:F835" si="26">_xlfn.XLOOKUP(E804,$O$2:$O$19,$P$2:$P$19)</f>
        <v>3</v>
      </c>
      <c r="G804">
        <v>1967</v>
      </c>
      <c r="H804" s="2">
        <v>9128</v>
      </c>
      <c r="I804" s="2">
        <v>24600.21</v>
      </c>
      <c r="J804" s="2">
        <f>IFERROR(INDEX(HWI!$F$5:$H$132,MATCH(Data!G804,HWI!$A$5:$A$132,0),MATCH(Data!C804,HWI!$F$5:$H$5,0)),0)</f>
        <v>9.7631578947368425</v>
      </c>
      <c r="K804" s="25">
        <f t="shared" ref="K804:K835" si="27">I804*J804</f>
        <v>240175.73447368422</v>
      </c>
      <c r="M804" s="130"/>
      <c r="N804" s="4"/>
    </row>
    <row r="805" spans="1:14" x14ac:dyDescent="0.25">
      <c r="A805">
        <v>1</v>
      </c>
      <c r="B805" t="s">
        <v>87</v>
      </c>
      <c r="C805" t="s">
        <v>10</v>
      </c>
      <c r="D805" s="1" t="s">
        <v>82</v>
      </c>
      <c r="E805" t="s">
        <v>66</v>
      </c>
      <c r="F805" s="18">
        <f t="shared" si="26"/>
        <v>3</v>
      </c>
      <c r="G805">
        <v>1968</v>
      </c>
      <c r="H805" s="2">
        <v>26749</v>
      </c>
      <c r="I805" s="2">
        <v>61751.23</v>
      </c>
      <c r="J805" s="2">
        <f>IFERROR(INDEX(HWI!$F$5:$H$132,MATCH(Data!G805,HWI!$A$5:$A$132,0),MATCH(Data!C805,HWI!$F$5:$H$5,0)),0)</f>
        <v>9.5128205128205128</v>
      </c>
      <c r="K805" s="25">
        <f t="shared" si="27"/>
        <v>587428.36743589747</v>
      </c>
      <c r="M805" s="130"/>
      <c r="N805" s="4"/>
    </row>
    <row r="806" spans="1:14" x14ac:dyDescent="0.25">
      <c r="A806">
        <v>1</v>
      </c>
      <c r="B806" t="s">
        <v>87</v>
      </c>
      <c r="C806" t="s">
        <v>10</v>
      </c>
      <c r="D806" s="1" t="s">
        <v>82</v>
      </c>
      <c r="E806" t="s">
        <v>66</v>
      </c>
      <c r="F806" s="18">
        <f t="shared" si="26"/>
        <v>3</v>
      </c>
      <c r="G806">
        <v>1969</v>
      </c>
      <c r="H806" s="2">
        <v>64364</v>
      </c>
      <c r="I806" s="2">
        <v>155888.54999999999</v>
      </c>
      <c r="J806" s="2">
        <f>IFERROR(INDEX(HWI!$F$5:$H$132,MATCH(Data!G806,HWI!$A$5:$A$132,0),MATCH(Data!C806,HWI!$F$5:$H$5,0)),0)</f>
        <v>9.1604938271604937</v>
      </c>
      <c r="K806" s="25">
        <f t="shared" si="27"/>
        <v>1428016.0999999999</v>
      </c>
      <c r="M806" s="130"/>
      <c r="N806" s="4"/>
    </row>
    <row r="807" spans="1:14" x14ac:dyDescent="0.25">
      <c r="A807">
        <v>1</v>
      </c>
      <c r="B807" t="s">
        <v>87</v>
      </c>
      <c r="C807" t="s">
        <v>10</v>
      </c>
      <c r="D807" s="1" t="s">
        <v>82</v>
      </c>
      <c r="E807" t="s">
        <v>66</v>
      </c>
      <c r="F807" s="18">
        <f t="shared" si="26"/>
        <v>3</v>
      </c>
      <c r="G807">
        <v>1970</v>
      </c>
      <c r="H807" s="2">
        <v>23623</v>
      </c>
      <c r="I807" s="2">
        <v>71153.7</v>
      </c>
      <c r="J807" s="2">
        <f>IFERROR(INDEX(HWI!$F$5:$H$132,MATCH(Data!G807,HWI!$A$5:$A$132,0),MATCH(Data!C807,HWI!$F$5:$H$5,0)),0)</f>
        <v>8.7294117647058815</v>
      </c>
      <c r="K807" s="25">
        <f t="shared" si="27"/>
        <v>621129.94588235288</v>
      </c>
      <c r="M807" s="130"/>
      <c r="N807" s="4"/>
    </row>
    <row r="808" spans="1:14" x14ac:dyDescent="0.25">
      <c r="A808">
        <v>1</v>
      </c>
      <c r="B808" t="s">
        <v>87</v>
      </c>
      <c r="C808" t="s">
        <v>10</v>
      </c>
      <c r="D808" s="1" t="s">
        <v>82</v>
      </c>
      <c r="E808" t="s">
        <v>66</v>
      </c>
      <c r="F808" s="18">
        <f t="shared" si="26"/>
        <v>3</v>
      </c>
      <c r="G808">
        <v>1971</v>
      </c>
      <c r="H808" s="2">
        <v>23691</v>
      </c>
      <c r="I808" s="2">
        <v>78285.820000000007</v>
      </c>
      <c r="J808" s="2">
        <f>IFERROR(INDEX(HWI!$F$5:$H$132,MATCH(Data!G808,HWI!$A$5:$A$132,0),MATCH(Data!C808,HWI!$F$5:$H$5,0)),0)</f>
        <v>8.1538461538461533</v>
      </c>
      <c r="K808" s="25">
        <f t="shared" si="27"/>
        <v>638330.53230769234</v>
      </c>
      <c r="M808" s="130"/>
      <c r="N808" s="4"/>
    </row>
    <row r="809" spans="1:14" x14ac:dyDescent="0.25">
      <c r="A809">
        <v>1</v>
      </c>
      <c r="B809" t="s">
        <v>87</v>
      </c>
      <c r="C809" t="s">
        <v>10</v>
      </c>
      <c r="D809" s="1" t="s">
        <v>82</v>
      </c>
      <c r="E809" t="s">
        <v>66</v>
      </c>
      <c r="F809" s="18">
        <f t="shared" si="26"/>
        <v>3</v>
      </c>
      <c r="G809">
        <v>1972</v>
      </c>
      <c r="H809" s="2">
        <v>20525</v>
      </c>
      <c r="I809" s="2">
        <v>61650.02</v>
      </c>
      <c r="J809" s="2">
        <f>IFERROR(INDEX(HWI!$F$5:$H$132,MATCH(Data!G809,HWI!$A$5:$A$132,0),MATCH(Data!C809,HWI!$F$5:$H$5,0)),0)</f>
        <v>7.729166666666667</v>
      </c>
      <c r="K809" s="25">
        <f t="shared" si="27"/>
        <v>476503.27958333335</v>
      </c>
      <c r="M809" s="130"/>
      <c r="N809" s="4"/>
    </row>
    <row r="810" spans="1:14" x14ac:dyDescent="0.25">
      <c r="A810">
        <v>1</v>
      </c>
      <c r="B810" t="s">
        <v>87</v>
      </c>
      <c r="C810" t="s">
        <v>10</v>
      </c>
      <c r="D810" s="1" t="s">
        <v>82</v>
      </c>
      <c r="E810" t="s">
        <v>66</v>
      </c>
      <c r="F810" s="18">
        <f t="shared" si="26"/>
        <v>3</v>
      </c>
      <c r="G810">
        <v>1973</v>
      </c>
      <c r="H810" s="2">
        <v>4233</v>
      </c>
      <c r="I810" s="2">
        <v>15208.14</v>
      </c>
      <c r="J810" s="2">
        <f>IFERROR(INDEX(HWI!$F$5:$H$132,MATCH(Data!G810,HWI!$A$5:$A$132,0),MATCH(Data!C810,HWI!$F$5:$H$5,0)),0)</f>
        <v>7.42</v>
      </c>
      <c r="K810" s="25">
        <f t="shared" si="27"/>
        <v>112844.3988</v>
      </c>
      <c r="M810" s="130"/>
      <c r="N810" s="4"/>
    </row>
    <row r="811" spans="1:14" x14ac:dyDescent="0.25">
      <c r="A811">
        <v>1</v>
      </c>
      <c r="B811" t="s">
        <v>87</v>
      </c>
      <c r="C811" t="s">
        <v>10</v>
      </c>
      <c r="D811" s="1" t="s">
        <v>82</v>
      </c>
      <c r="E811" t="s">
        <v>66</v>
      </c>
      <c r="F811" s="18">
        <f t="shared" si="26"/>
        <v>3</v>
      </c>
      <c r="G811">
        <v>1974</v>
      </c>
      <c r="H811" s="2">
        <v>661</v>
      </c>
      <c r="I811" s="2">
        <v>8334.73</v>
      </c>
      <c r="J811" s="2">
        <f>IFERROR(INDEX(HWI!$F$5:$H$132,MATCH(Data!G811,HWI!$A$5:$A$132,0),MATCH(Data!C811,HWI!$F$5:$H$5,0)),0)</f>
        <v>6.625</v>
      </c>
      <c r="K811" s="25">
        <f t="shared" si="27"/>
        <v>55217.58625</v>
      </c>
      <c r="M811" s="130"/>
      <c r="N811" s="4"/>
    </row>
    <row r="812" spans="1:14" x14ac:dyDescent="0.25">
      <c r="A812">
        <v>1</v>
      </c>
      <c r="B812" t="s">
        <v>87</v>
      </c>
      <c r="C812" t="s">
        <v>10</v>
      </c>
      <c r="D812" s="1" t="s">
        <v>82</v>
      </c>
      <c r="E812" t="s">
        <v>66</v>
      </c>
      <c r="F812" s="18">
        <f t="shared" si="26"/>
        <v>3</v>
      </c>
      <c r="G812">
        <v>1975</v>
      </c>
      <c r="H812" s="2">
        <v>1253</v>
      </c>
      <c r="I812" s="2">
        <v>14872.69</v>
      </c>
      <c r="J812" s="2">
        <f>IFERROR(INDEX(HWI!$F$5:$H$132,MATCH(Data!G812,HWI!$A$5:$A$132,0),MATCH(Data!C812,HWI!$F$5:$H$5,0)),0)</f>
        <v>5.8425196850393704</v>
      </c>
      <c r="K812" s="25">
        <f t="shared" si="27"/>
        <v>86893.984094488202</v>
      </c>
      <c r="M812" s="130"/>
      <c r="N812" s="4"/>
    </row>
    <row r="813" spans="1:14" x14ac:dyDescent="0.25">
      <c r="A813">
        <v>1</v>
      </c>
      <c r="B813" t="s">
        <v>87</v>
      </c>
      <c r="C813" t="s">
        <v>10</v>
      </c>
      <c r="D813" s="1" t="s">
        <v>82</v>
      </c>
      <c r="E813" t="s">
        <v>66</v>
      </c>
      <c r="F813" s="18">
        <f t="shared" si="26"/>
        <v>3</v>
      </c>
      <c r="G813">
        <v>1976</v>
      </c>
      <c r="H813" s="2">
        <v>2307</v>
      </c>
      <c r="I813" s="2">
        <v>20915.830000000002</v>
      </c>
      <c r="J813" s="2">
        <f>IFERROR(INDEX(HWI!$F$5:$H$132,MATCH(Data!G813,HWI!$A$5:$A$132,0),MATCH(Data!C813,HWI!$F$5:$H$5,0)),0)</f>
        <v>5.496296296296296</v>
      </c>
      <c r="K813" s="25">
        <f t="shared" si="27"/>
        <v>114959.59896296296</v>
      </c>
      <c r="M813" s="130"/>
      <c r="N813" s="4"/>
    </row>
    <row r="814" spans="1:14" x14ac:dyDescent="0.25">
      <c r="A814">
        <v>1</v>
      </c>
      <c r="B814" t="s">
        <v>87</v>
      </c>
      <c r="C814" t="s">
        <v>10</v>
      </c>
      <c r="D814" s="1" t="s">
        <v>82</v>
      </c>
      <c r="E814" t="s">
        <v>66</v>
      </c>
      <c r="F814" s="18">
        <f t="shared" si="26"/>
        <v>3</v>
      </c>
      <c r="G814">
        <v>1977</v>
      </c>
      <c r="H814" s="2">
        <v>6298</v>
      </c>
      <c r="I814" s="2">
        <v>95505.16</v>
      </c>
      <c r="J814" s="2">
        <f>IFERROR(INDEX(HWI!$F$5:$H$132,MATCH(Data!G814,HWI!$A$5:$A$132,0),MATCH(Data!C814,HWI!$F$5:$H$5,0)),0)</f>
        <v>5.1527777777777777</v>
      </c>
      <c r="K814" s="25">
        <f t="shared" si="27"/>
        <v>492116.86611111113</v>
      </c>
      <c r="M814" s="130"/>
      <c r="N814" s="4"/>
    </row>
    <row r="815" spans="1:14" x14ac:dyDescent="0.25">
      <c r="A815">
        <v>1</v>
      </c>
      <c r="B815" t="s">
        <v>87</v>
      </c>
      <c r="C815" t="s">
        <v>10</v>
      </c>
      <c r="D815" s="1" t="s">
        <v>82</v>
      </c>
      <c r="E815" t="s">
        <v>66</v>
      </c>
      <c r="F815" s="18">
        <f t="shared" si="26"/>
        <v>3</v>
      </c>
      <c r="G815">
        <v>1978</v>
      </c>
      <c r="H815" s="2">
        <v>6048</v>
      </c>
      <c r="I815" s="2">
        <v>89464.24</v>
      </c>
      <c r="J815" s="2">
        <f>IFERROR(INDEX(HWI!$F$5:$H$132,MATCH(Data!G815,HWI!$A$5:$A$132,0),MATCH(Data!C815,HWI!$F$5:$H$5,0)),0)</f>
        <v>4.7870967741935484</v>
      </c>
      <c r="K815" s="25">
        <f t="shared" si="27"/>
        <v>428273.97470967745</v>
      </c>
      <c r="M815" s="130"/>
      <c r="N815" s="4"/>
    </row>
    <row r="816" spans="1:14" x14ac:dyDescent="0.25">
      <c r="A816">
        <v>1</v>
      </c>
      <c r="B816" t="s">
        <v>87</v>
      </c>
      <c r="C816" t="s">
        <v>10</v>
      </c>
      <c r="D816" s="1" t="s">
        <v>82</v>
      </c>
      <c r="E816" t="s">
        <v>66</v>
      </c>
      <c r="F816" s="18">
        <f t="shared" si="26"/>
        <v>3</v>
      </c>
      <c r="G816">
        <v>1979</v>
      </c>
      <c r="H816" s="2">
        <v>15794</v>
      </c>
      <c r="I816" s="2">
        <v>181141.39</v>
      </c>
      <c r="J816" s="2">
        <f>IFERROR(INDEX(HWI!$F$5:$H$132,MATCH(Data!G816,HWI!$A$5:$A$132,0),MATCH(Data!C816,HWI!$F$5:$H$5,0)),0)</f>
        <v>4.390532544378698</v>
      </c>
      <c r="K816" s="25">
        <f t="shared" si="27"/>
        <v>795307.16792899405</v>
      </c>
      <c r="M816" s="130"/>
      <c r="N816" s="4"/>
    </row>
    <row r="817" spans="1:14" x14ac:dyDescent="0.25">
      <c r="A817">
        <v>1</v>
      </c>
      <c r="B817" t="s">
        <v>87</v>
      </c>
      <c r="C817" t="s">
        <v>10</v>
      </c>
      <c r="D817" s="1" t="s">
        <v>82</v>
      </c>
      <c r="E817" t="s">
        <v>66</v>
      </c>
      <c r="F817" s="18">
        <f t="shared" si="26"/>
        <v>3</v>
      </c>
      <c r="G817">
        <v>1980</v>
      </c>
      <c r="H817" s="2">
        <v>23964</v>
      </c>
      <c r="I817" s="2">
        <v>289926.71000000002</v>
      </c>
      <c r="J817" s="2">
        <f>IFERROR(INDEX(HWI!$F$5:$H$132,MATCH(Data!G817,HWI!$A$5:$A$132,0),MATCH(Data!C817,HWI!$F$5:$H$5,0)),0)</f>
        <v>3.9679144385026737</v>
      </c>
      <c r="K817" s="25">
        <f t="shared" si="27"/>
        <v>1150404.3787165775</v>
      </c>
      <c r="M817" s="130"/>
      <c r="N817" s="4"/>
    </row>
    <row r="818" spans="1:14" x14ac:dyDescent="0.25">
      <c r="A818">
        <v>1</v>
      </c>
      <c r="B818" t="s">
        <v>87</v>
      </c>
      <c r="C818" t="s">
        <v>10</v>
      </c>
      <c r="D818" s="1" t="s">
        <v>82</v>
      </c>
      <c r="E818" t="s">
        <v>66</v>
      </c>
      <c r="F818" s="18">
        <f t="shared" si="26"/>
        <v>3</v>
      </c>
      <c r="G818">
        <v>1981</v>
      </c>
      <c r="H818" s="2">
        <v>21118</v>
      </c>
      <c r="I818" s="2">
        <v>327366.55</v>
      </c>
      <c r="J818" s="2">
        <f>IFERROR(INDEX(HWI!$F$5:$H$132,MATCH(Data!G818,HWI!$A$5:$A$132,0),MATCH(Data!C818,HWI!$F$5:$H$5,0)),0)</f>
        <v>3.6195121951219513</v>
      </c>
      <c r="K818" s="25">
        <f t="shared" si="27"/>
        <v>1184907.22</v>
      </c>
      <c r="M818" s="130"/>
      <c r="N818" s="4"/>
    </row>
    <row r="819" spans="1:14" x14ac:dyDescent="0.25">
      <c r="A819">
        <v>1</v>
      </c>
      <c r="B819" t="s">
        <v>87</v>
      </c>
      <c r="C819" t="s">
        <v>10</v>
      </c>
      <c r="D819" s="1" t="s">
        <v>82</v>
      </c>
      <c r="E819" t="s">
        <v>66</v>
      </c>
      <c r="F819" s="18">
        <f t="shared" si="26"/>
        <v>3</v>
      </c>
      <c r="G819">
        <v>1982</v>
      </c>
      <c r="H819" s="2">
        <v>13064</v>
      </c>
      <c r="I819" s="2">
        <v>253930.58</v>
      </c>
      <c r="J819" s="2">
        <f>IFERROR(INDEX(HWI!$F$5:$H$132,MATCH(Data!G819,HWI!$A$5:$A$132,0),MATCH(Data!C819,HWI!$F$5:$H$5,0)),0)</f>
        <v>3.4193548387096775</v>
      </c>
      <c r="K819" s="25">
        <f t="shared" si="27"/>
        <v>868278.75741935486</v>
      </c>
      <c r="M819" s="130"/>
      <c r="N819" s="4"/>
    </row>
    <row r="820" spans="1:14" x14ac:dyDescent="0.25">
      <c r="A820">
        <v>1</v>
      </c>
      <c r="B820" t="s">
        <v>87</v>
      </c>
      <c r="C820" t="s">
        <v>10</v>
      </c>
      <c r="D820" s="1" t="s">
        <v>82</v>
      </c>
      <c r="E820" t="s">
        <v>66</v>
      </c>
      <c r="F820" s="18">
        <f t="shared" si="26"/>
        <v>3</v>
      </c>
      <c r="G820">
        <v>1983</v>
      </c>
      <c r="H820" s="2">
        <v>17440</v>
      </c>
      <c r="I820" s="2">
        <v>266841.86</v>
      </c>
      <c r="J820" s="2">
        <f>IFERROR(INDEX(HWI!$F$5:$H$132,MATCH(Data!G820,HWI!$A$5:$A$132,0),MATCH(Data!C820,HWI!$F$5:$H$5,0)),0)</f>
        <v>3.2977777777777777</v>
      </c>
      <c r="K820" s="25">
        <f t="shared" si="27"/>
        <v>879985.15608888888</v>
      </c>
      <c r="M820" s="130"/>
      <c r="N820" s="4"/>
    </row>
    <row r="821" spans="1:14" x14ac:dyDescent="0.25">
      <c r="A821">
        <v>1</v>
      </c>
      <c r="B821" t="s">
        <v>87</v>
      </c>
      <c r="C821" t="s">
        <v>10</v>
      </c>
      <c r="D821" s="1" t="s">
        <v>82</v>
      </c>
      <c r="E821" t="s">
        <v>66</v>
      </c>
      <c r="F821" s="18">
        <f t="shared" si="26"/>
        <v>3</v>
      </c>
      <c r="G821">
        <v>1984</v>
      </c>
      <c r="H821" s="2">
        <v>32022</v>
      </c>
      <c r="I821" s="2">
        <v>484902.91</v>
      </c>
      <c r="J821" s="2">
        <f>IFERROR(INDEX(HWI!$F$5:$H$132,MATCH(Data!G821,HWI!$A$5:$A$132,0),MATCH(Data!C821,HWI!$F$5:$H$5,0)),0)</f>
        <v>3.2401746724890828</v>
      </c>
      <c r="K821" s="25">
        <f t="shared" si="27"/>
        <v>1571170.1275982531</v>
      </c>
      <c r="M821" s="130"/>
      <c r="N821" s="4"/>
    </row>
    <row r="822" spans="1:14" x14ac:dyDescent="0.25">
      <c r="A822">
        <v>1</v>
      </c>
      <c r="B822" t="s">
        <v>87</v>
      </c>
      <c r="C822" t="s">
        <v>10</v>
      </c>
      <c r="D822" s="1" t="s">
        <v>82</v>
      </c>
      <c r="E822" t="s">
        <v>66</v>
      </c>
      <c r="F822" s="18">
        <f t="shared" si="26"/>
        <v>3</v>
      </c>
      <c r="G822">
        <v>1985</v>
      </c>
      <c r="H822" s="2">
        <v>24414</v>
      </c>
      <c r="I822" s="2">
        <v>367363.37</v>
      </c>
      <c r="J822" s="2">
        <f>IFERROR(INDEX(HWI!$F$5:$H$132,MATCH(Data!G822,HWI!$A$5:$A$132,0),MATCH(Data!C822,HWI!$F$5:$H$5,0)),0)</f>
        <v>3.2260869565217392</v>
      </c>
      <c r="K822" s="25">
        <f t="shared" si="27"/>
        <v>1185146.1762608695</v>
      </c>
      <c r="M822" s="130"/>
      <c r="N822" s="4"/>
    </row>
    <row r="823" spans="1:14" x14ac:dyDescent="0.25">
      <c r="A823">
        <v>1</v>
      </c>
      <c r="B823" t="s">
        <v>87</v>
      </c>
      <c r="C823" t="s">
        <v>10</v>
      </c>
      <c r="D823" s="1" t="s">
        <v>82</v>
      </c>
      <c r="E823" t="s">
        <v>66</v>
      </c>
      <c r="F823" s="18">
        <f t="shared" si="26"/>
        <v>3</v>
      </c>
      <c r="G823">
        <v>1986</v>
      </c>
      <c r="H823" s="2">
        <v>27518</v>
      </c>
      <c r="I823" s="2">
        <v>345582.69</v>
      </c>
      <c r="J823" s="2">
        <f>IFERROR(INDEX(HWI!$F$5:$H$132,MATCH(Data!G823,HWI!$A$5:$A$132,0),MATCH(Data!C823,HWI!$F$5:$H$5,0)),0)</f>
        <v>3.1982758620689653</v>
      </c>
      <c r="K823" s="25">
        <f t="shared" si="27"/>
        <v>1105268.7757758619</v>
      </c>
      <c r="M823" s="130"/>
      <c r="N823" s="4"/>
    </row>
    <row r="824" spans="1:14" x14ac:dyDescent="0.25">
      <c r="A824">
        <v>1</v>
      </c>
      <c r="B824" t="s">
        <v>87</v>
      </c>
      <c r="C824" t="s">
        <v>10</v>
      </c>
      <c r="D824" s="1" t="s">
        <v>82</v>
      </c>
      <c r="E824" t="s">
        <v>66</v>
      </c>
      <c r="F824" s="18">
        <f t="shared" si="26"/>
        <v>3</v>
      </c>
      <c r="G824">
        <v>1987</v>
      </c>
      <c r="H824" s="2">
        <v>54387</v>
      </c>
      <c r="I824" s="2">
        <v>620180.79</v>
      </c>
      <c r="J824" s="2">
        <f>IFERROR(INDEX(HWI!$F$5:$H$132,MATCH(Data!G824,HWI!$A$5:$A$132,0),MATCH(Data!C824,HWI!$F$5:$H$5,0)),0)</f>
        <v>3.130801687763713</v>
      </c>
      <c r="K824" s="25">
        <f t="shared" si="27"/>
        <v>1941663.064050633</v>
      </c>
      <c r="M824" s="130"/>
      <c r="N824" s="4"/>
    </row>
    <row r="825" spans="1:14" x14ac:dyDescent="0.25">
      <c r="A825">
        <v>1</v>
      </c>
      <c r="B825" t="s">
        <v>87</v>
      </c>
      <c r="C825" t="s">
        <v>10</v>
      </c>
      <c r="D825" s="1" t="s">
        <v>82</v>
      </c>
      <c r="E825" t="s">
        <v>66</v>
      </c>
      <c r="F825" s="18">
        <f t="shared" si="26"/>
        <v>3</v>
      </c>
      <c r="G825">
        <v>1988</v>
      </c>
      <c r="H825" s="2">
        <v>48942</v>
      </c>
      <c r="I825" s="2">
        <v>600557.73</v>
      </c>
      <c r="J825" s="2">
        <f>IFERROR(INDEX(HWI!$F$5:$H$132,MATCH(Data!G825,HWI!$A$5:$A$132,0),MATCH(Data!C825,HWI!$F$5:$H$5,0)),0)</f>
        <v>2.9769307923771313</v>
      </c>
      <c r="K825" s="25">
        <f t="shared" si="27"/>
        <v>1787818.7990371112</v>
      </c>
      <c r="M825" s="130"/>
      <c r="N825" s="4"/>
    </row>
    <row r="826" spans="1:14" x14ac:dyDescent="0.25">
      <c r="A826">
        <v>1</v>
      </c>
      <c r="B826" t="s">
        <v>87</v>
      </c>
      <c r="C826" t="s">
        <v>10</v>
      </c>
      <c r="D826" s="1" t="s">
        <v>82</v>
      </c>
      <c r="E826" t="s">
        <v>66</v>
      </c>
      <c r="F826" s="18">
        <f t="shared" si="26"/>
        <v>3</v>
      </c>
      <c r="G826">
        <v>1989</v>
      </c>
      <c r="H826" s="2">
        <v>31484</v>
      </c>
      <c r="I826" s="2">
        <v>401120.48</v>
      </c>
      <c r="J826" s="2">
        <f>IFERROR(INDEX(HWI!$F$5:$H$132,MATCH(Data!G826,HWI!$A$5:$A$132,0),MATCH(Data!C826,HWI!$F$5:$H$5,0)),0)</f>
        <v>2.7790262172284645</v>
      </c>
      <c r="K826" s="25">
        <f t="shared" si="27"/>
        <v>1114724.330187266</v>
      </c>
      <c r="M826" s="130"/>
      <c r="N826" s="4"/>
    </row>
    <row r="827" spans="1:14" x14ac:dyDescent="0.25">
      <c r="A827">
        <v>1</v>
      </c>
      <c r="B827" t="s">
        <v>87</v>
      </c>
      <c r="C827" t="s">
        <v>10</v>
      </c>
      <c r="D827" s="1" t="s">
        <v>82</v>
      </c>
      <c r="E827" t="s">
        <v>66</v>
      </c>
      <c r="F827" s="18">
        <f t="shared" si="26"/>
        <v>3</v>
      </c>
      <c r="G827">
        <v>1990</v>
      </c>
      <c r="H827" s="2">
        <v>27261</v>
      </c>
      <c r="I827" s="2">
        <v>388181.02</v>
      </c>
      <c r="J827" s="2">
        <f>IFERROR(INDEX(HWI!$F$5:$H$132,MATCH(Data!G827,HWI!$A$5:$A$132,0),MATCH(Data!C827,HWI!$F$5:$H$5,0)),0)</f>
        <v>2.7080291970802919</v>
      </c>
      <c r="K827" s="25">
        <f t="shared" si="27"/>
        <v>1051205.5359124087</v>
      </c>
      <c r="M827" s="130"/>
      <c r="N827" s="4"/>
    </row>
    <row r="828" spans="1:14" x14ac:dyDescent="0.25">
      <c r="A828">
        <v>1</v>
      </c>
      <c r="B828" t="s">
        <v>87</v>
      </c>
      <c r="C828" t="s">
        <v>10</v>
      </c>
      <c r="D828" s="1" t="s">
        <v>82</v>
      </c>
      <c r="E828" t="s">
        <v>66</v>
      </c>
      <c r="F828" s="18">
        <f t="shared" si="26"/>
        <v>3</v>
      </c>
      <c r="G828">
        <v>1991</v>
      </c>
      <c r="H828" s="2">
        <v>12847</v>
      </c>
      <c r="I828" s="2">
        <v>173817.62</v>
      </c>
      <c r="J828" s="2">
        <f>IFERROR(INDEX(HWI!$F$5:$H$132,MATCH(Data!G828,HWI!$A$5:$A$132,0),MATCH(Data!C828,HWI!$F$5:$H$5,0)),0)</f>
        <v>2.6594982078853047</v>
      </c>
      <c r="K828" s="25">
        <f t="shared" si="27"/>
        <v>462267.64888888889</v>
      </c>
      <c r="M828" s="130"/>
      <c r="N828" s="4"/>
    </row>
    <row r="829" spans="1:14" x14ac:dyDescent="0.25">
      <c r="A829">
        <v>1</v>
      </c>
      <c r="B829" t="s">
        <v>87</v>
      </c>
      <c r="C829" t="s">
        <v>10</v>
      </c>
      <c r="D829" s="1" t="s">
        <v>82</v>
      </c>
      <c r="E829" t="s">
        <v>66</v>
      </c>
      <c r="F829" s="18">
        <f t="shared" si="26"/>
        <v>3</v>
      </c>
      <c r="G829">
        <v>1992</v>
      </c>
      <c r="H829" s="2">
        <v>22556</v>
      </c>
      <c r="I829" s="2">
        <v>324514.03000000003</v>
      </c>
      <c r="J829" s="2">
        <f>IFERROR(INDEX(HWI!$F$5:$H$132,MATCH(Data!G829,HWI!$A$5:$A$132,0),MATCH(Data!C829,HWI!$F$5:$H$5,0)),0)</f>
        <v>2.6452762923351161</v>
      </c>
      <c r="K829" s="25">
        <f t="shared" si="27"/>
        <v>858429.27008912666</v>
      </c>
      <c r="M829" s="130"/>
      <c r="N829" s="4"/>
    </row>
    <row r="830" spans="1:14" x14ac:dyDescent="0.25">
      <c r="A830">
        <v>1</v>
      </c>
      <c r="B830" t="s">
        <v>87</v>
      </c>
      <c r="C830" t="s">
        <v>10</v>
      </c>
      <c r="D830" s="1" t="s">
        <v>82</v>
      </c>
      <c r="E830" t="s">
        <v>66</v>
      </c>
      <c r="F830" s="18">
        <f t="shared" si="26"/>
        <v>3</v>
      </c>
      <c r="G830">
        <v>1993</v>
      </c>
      <c r="H830" s="2">
        <v>32036</v>
      </c>
      <c r="I830" s="2">
        <v>594771.54</v>
      </c>
      <c r="J830" s="2">
        <f>IFERROR(INDEX(HWI!$F$5:$H$132,MATCH(Data!G830,HWI!$A$5:$A$132,0),MATCH(Data!C830,HWI!$F$5:$H$5,0)),0)</f>
        <v>2.5831157528285464</v>
      </c>
      <c r="K830" s="25">
        <f t="shared" si="27"/>
        <v>1536363.734308094</v>
      </c>
      <c r="M830" s="130"/>
      <c r="N830" s="4"/>
    </row>
    <row r="831" spans="1:14" x14ac:dyDescent="0.25">
      <c r="A831">
        <v>1</v>
      </c>
      <c r="B831" t="s">
        <v>87</v>
      </c>
      <c r="C831" t="s">
        <v>10</v>
      </c>
      <c r="D831" s="1" t="s">
        <v>82</v>
      </c>
      <c r="E831" t="s">
        <v>66</v>
      </c>
      <c r="F831" s="18">
        <f t="shared" si="26"/>
        <v>3</v>
      </c>
      <c r="G831">
        <v>1994</v>
      </c>
      <c r="H831" s="2">
        <v>48436</v>
      </c>
      <c r="I831" s="2">
        <v>667951.74</v>
      </c>
      <c r="J831" s="2">
        <f>IFERROR(INDEX(HWI!$F$5:$H$132,MATCH(Data!G831,HWI!$A$5:$A$132,0),MATCH(Data!C831,HWI!$F$5:$H$5,0)),0)</f>
        <v>2.5367521367521366</v>
      </c>
      <c r="K831" s="25">
        <f t="shared" si="27"/>
        <v>1694428.0036923075</v>
      </c>
      <c r="M831" s="130"/>
      <c r="N831" s="4"/>
    </row>
    <row r="832" spans="1:14" x14ac:dyDescent="0.25">
      <c r="A832">
        <v>1</v>
      </c>
      <c r="B832" t="s">
        <v>87</v>
      </c>
      <c r="C832" t="s">
        <v>10</v>
      </c>
      <c r="D832" s="1" t="s">
        <v>82</v>
      </c>
      <c r="E832" t="s">
        <v>66</v>
      </c>
      <c r="F832" s="18">
        <f t="shared" si="26"/>
        <v>3</v>
      </c>
      <c r="G832">
        <v>1995</v>
      </c>
      <c r="H832" s="2">
        <v>38305</v>
      </c>
      <c r="I832" s="2">
        <v>709717.68</v>
      </c>
      <c r="J832" s="2">
        <f>IFERROR(INDEX(HWI!$F$5:$H$132,MATCH(Data!G832,HWI!$A$5:$A$132,0),MATCH(Data!C832,HWI!$F$5:$H$5,0)),0)</f>
        <v>2.4920235096557515</v>
      </c>
      <c r="K832" s="25">
        <f t="shared" si="27"/>
        <v>1768633.1437783376</v>
      </c>
      <c r="M832" s="130"/>
      <c r="N832" s="4"/>
    </row>
    <row r="833" spans="1:14" x14ac:dyDescent="0.25">
      <c r="A833">
        <v>1</v>
      </c>
      <c r="B833" t="s">
        <v>87</v>
      </c>
      <c r="C833" t="s">
        <v>10</v>
      </c>
      <c r="D833" s="1" t="s">
        <v>82</v>
      </c>
      <c r="E833" t="s">
        <v>66</v>
      </c>
      <c r="F833" s="18">
        <f t="shared" si="26"/>
        <v>3</v>
      </c>
      <c r="G833">
        <v>1996</v>
      </c>
      <c r="H833" s="2">
        <v>20440</v>
      </c>
      <c r="I833" s="2">
        <v>330243.31</v>
      </c>
      <c r="J833" s="2">
        <f>IFERROR(INDEX(HWI!$F$5:$H$132,MATCH(Data!G833,HWI!$A$5:$A$132,0),MATCH(Data!C833,HWI!$F$5:$H$5,0)),0)</f>
        <v>2.4427983539094651</v>
      </c>
      <c r="K833" s="25">
        <f t="shared" si="27"/>
        <v>806717.81405761314</v>
      </c>
      <c r="M833" s="130"/>
      <c r="N833" s="4"/>
    </row>
    <row r="834" spans="1:14" x14ac:dyDescent="0.25">
      <c r="A834">
        <v>1</v>
      </c>
      <c r="B834" t="s">
        <v>87</v>
      </c>
      <c r="C834" t="s">
        <v>10</v>
      </c>
      <c r="D834" s="1" t="s">
        <v>82</v>
      </c>
      <c r="E834" t="s">
        <v>66</v>
      </c>
      <c r="F834" s="18">
        <f t="shared" si="26"/>
        <v>3</v>
      </c>
      <c r="G834">
        <v>1997</v>
      </c>
      <c r="H834" s="2">
        <v>10781</v>
      </c>
      <c r="I834" s="2">
        <v>130370.4</v>
      </c>
      <c r="J834" s="2">
        <f>IFERROR(INDEX(HWI!$F$5:$H$132,MATCH(Data!G834,HWI!$A$5:$A$132,0),MATCH(Data!C834,HWI!$F$5:$H$5,0)),0)</f>
        <v>2.3954802259887007</v>
      </c>
      <c r="K834" s="25">
        <f t="shared" si="27"/>
        <v>312299.71525423729</v>
      </c>
      <c r="M834" s="130"/>
      <c r="N834" s="4"/>
    </row>
    <row r="835" spans="1:14" x14ac:dyDescent="0.25">
      <c r="A835">
        <v>1</v>
      </c>
      <c r="B835" t="s">
        <v>87</v>
      </c>
      <c r="C835" t="s">
        <v>10</v>
      </c>
      <c r="D835" s="1" t="s">
        <v>82</v>
      </c>
      <c r="E835" t="s">
        <v>66</v>
      </c>
      <c r="F835" s="18">
        <f t="shared" si="26"/>
        <v>3</v>
      </c>
      <c r="G835">
        <v>1998</v>
      </c>
      <c r="H835" s="2">
        <v>10188</v>
      </c>
      <c r="I835" s="2">
        <v>125010.07</v>
      </c>
      <c r="J835" s="2">
        <f>IFERROR(INDEX(HWI!$F$5:$H$132,MATCH(Data!G835,HWI!$A$5:$A$132,0),MATCH(Data!C835,HWI!$F$5:$H$5,0)),0)</f>
        <v>2.3425414364640882</v>
      </c>
      <c r="K835" s="25">
        <f t="shared" si="27"/>
        <v>292841.26895027625</v>
      </c>
      <c r="M835" s="130"/>
      <c r="N835" s="4"/>
    </row>
    <row r="836" spans="1:14" x14ac:dyDescent="0.25">
      <c r="A836">
        <v>1</v>
      </c>
      <c r="B836" t="s">
        <v>87</v>
      </c>
      <c r="C836" t="s">
        <v>10</v>
      </c>
      <c r="D836" s="1" t="s">
        <v>82</v>
      </c>
      <c r="E836" t="s">
        <v>66</v>
      </c>
      <c r="F836" s="18">
        <f t="shared" ref="F836:F862" si="28">_xlfn.XLOOKUP(E836,$O$2:$O$19,$P$2:$P$19)</f>
        <v>3</v>
      </c>
      <c r="G836">
        <v>1999</v>
      </c>
      <c r="H836" s="2">
        <v>1511</v>
      </c>
      <c r="I836" s="2">
        <v>27762.54</v>
      </c>
      <c r="J836" s="2">
        <f>IFERROR(INDEX(HWI!$F$5:$H$132,MATCH(Data!G836,HWI!$A$5:$A$132,0),MATCH(Data!C836,HWI!$F$5:$H$5,0)),0)</f>
        <v>2.3007751937984495</v>
      </c>
      <c r="K836" s="25">
        <f t="shared" ref="K836:K862" si="29">I836*J836</f>
        <v>63875.363348837207</v>
      </c>
      <c r="M836" s="130"/>
      <c r="N836" s="4"/>
    </row>
    <row r="837" spans="1:14" x14ac:dyDescent="0.25">
      <c r="A837">
        <v>1</v>
      </c>
      <c r="B837" t="s">
        <v>87</v>
      </c>
      <c r="C837" t="s">
        <v>10</v>
      </c>
      <c r="D837" s="1" t="s">
        <v>82</v>
      </c>
      <c r="E837" t="s">
        <v>66</v>
      </c>
      <c r="F837" s="18">
        <f t="shared" si="28"/>
        <v>3</v>
      </c>
      <c r="G837">
        <v>2000</v>
      </c>
      <c r="H837" s="2">
        <v>1966</v>
      </c>
      <c r="I837" s="2">
        <v>47562.87</v>
      </c>
      <c r="J837" s="2">
        <f>IFERROR(INDEX(HWI!$F$5:$H$132,MATCH(Data!G837,HWI!$A$5:$A$132,0),MATCH(Data!C837,HWI!$F$5:$H$5,0)),0)</f>
        <v>2.2570342205323195</v>
      </c>
      <c r="K837" s="25">
        <f t="shared" si="29"/>
        <v>107351.02521673005</v>
      </c>
      <c r="M837" s="130"/>
      <c r="N837" s="4"/>
    </row>
    <row r="838" spans="1:14" x14ac:dyDescent="0.25">
      <c r="A838">
        <v>1</v>
      </c>
      <c r="B838" t="s">
        <v>87</v>
      </c>
      <c r="C838" t="s">
        <v>10</v>
      </c>
      <c r="D838" s="1" t="s">
        <v>82</v>
      </c>
      <c r="E838" t="s">
        <v>66</v>
      </c>
      <c r="F838" s="18">
        <f t="shared" si="28"/>
        <v>3</v>
      </c>
      <c r="G838">
        <v>2001</v>
      </c>
      <c r="H838" s="2">
        <v>191</v>
      </c>
      <c r="I838" s="2">
        <v>25708.35</v>
      </c>
      <c r="J838" s="2">
        <f>IFERROR(INDEX(HWI!$F$5:$H$132,MATCH(Data!G838,HWI!$A$5:$A$132,0),MATCH(Data!C838,HWI!$F$5:$H$5,0)),0)</f>
        <v>2.2050520059435366</v>
      </c>
      <c r="K838" s="25">
        <f t="shared" si="29"/>
        <v>56688.248736998517</v>
      </c>
      <c r="M838" s="130"/>
      <c r="N838" s="4"/>
    </row>
    <row r="839" spans="1:14" x14ac:dyDescent="0.25">
      <c r="A839">
        <v>1</v>
      </c>
      <c r="B839" t="s">
        <v>87</v>
      </c>
      <c r="C839" t="s">
        <v>10</v>
      </c>
      <c r="D839" s="1" t="s">
        <v>82</v>
      </c>
      <c r="E839" t="s">
        <v>66</v>
      </c>
      <c r="F839" s="18">
        <f t="shared" si="28"/>
        <v>3</v>
      </c>
      <c r="G839">
        <v>2002</v>
      </c>
      <c r="H839" s="2">
        <v>243</v>
      </c>
      <c r="I839" s="2">
        <v>22439.05</v>
      </c>
      <c r="J839" s="2">
        <f>IFERROR(INDEX(HWI!$F$5:$H$132,MATCH(Data!G839,HWI!$A$5:$A$132,0),MATCH(Data!C839,HWI!$F$5:$H$5,0)),0)</f>
        <v>2.1569767441860463</v>
      </c>
      <c r="K839" s="25">
        <f t="shared" si="29"/>
        <v>48400.509011627903</v>
      </c>
      <c r="M839" s="130"/>
      <c r="N839" s="4"/>
    </row>
    <row r="840" spans="1:14" x14ac:dyDescent="0.25">
      <c r="A840">
        <v>1</v>
      </c>
      <c r="B840" t="s">
        <v>87</v>
      </c>
      <c r="C840" t="s">
        <v>10</v>
      </c>
      <c r="D840" s="1" t="s">
        <v>82</v>
      </c>
      <c r="E840" t="s">
        <v>66</v>
      </c>
      <c r="F840" s="18">
        <f t="shared" si="28"/>
        <v>3</v>
      </c>
      <c r="G840">
        <v>2003</v>
      </c>
      <c r="H840" s="2">
        <v>1463</v>
      </c>
      <c r="I840" s="2">
        <v>57811.23</v>
      </c>
      <c r="J840" s="2">
        <f>IFERROR(INDEX(HWI!$F$5:$H$132,MATCH(Data!G840,HWI!$A$5:$A$132,0),MATCH(Data!C840,HWI!$F$5:$H$5,0)),0)</f>
        <v>2.1275985663082437</v>
      </c>
      <c r="K840" s="25">
        <f t="shared" si="29"/>
        <v>122999.09006451613</v>
      </c>
      <c r="M840" s="130"/>
      <c r="N840" s="4"/>
    </row>
    <row r="841" spans="1:14" x14ac:dyDescent="0.25">
      <c r="A841">
        <v>1</v>
      </c>
      <c r="B841" t="s">
        <v>87</v>
      </c>
      <c r="C841" t="s">
        <v>10</v>
      </c>
      <c r="D841" s="1" t="s">
        <v>82</v>
      </c>
      <c r="E841" t="s">
        <v>66</v>
      </c>
      <c r="F841" s="18">
        <f t="shared" si="28"/>
        <v>3</v>
      </c>
      <c r="G841">
        <v>2004</v>
      </c>
      <c r="H841" s="2">
        <v>10551</v>
      </c>
      <c r="I841" s="2">
        <v>43172.05</v>
      </c>
      <c r="J841" s="2">
        <f>IFERROR(INDEX(HWI!$F$5:$H$132,MATCH(Data!G841,HWI!$A$5:$A$132,0),MATCH(Data!C841,HWI!$F$5:$H$5,0)),0)</f>
        <v>2.0412654745529575</v>
      </c>
      <c r="K841" s="25">
        <f t="shared" si="29"/>
        <v>88125.615130674021</v>
      </c>
      <c r="M841" s="130"/>
      <c r="N841" s="4"/>
    </row>
    <row r="842" spans="1:14" x14ac:dyDescent="0.25">
      <c r="A842">
        <v>1</v>
      </c>
      <c r="B842" t="s">
        <v>87</v>
      </c>
      <c r="C842" t="s">
        <v>10</v>
      </c>
      <c r="D842" s="1" t="s">
        <v>82</v>
      </c>
      <c r="E842" t="s">
        <v>66</v>
      </c>
      <c r="F842" s="18">
        <f t="shared" si="28"/>
        <v>3</v>
      </c>
      <c r="G842">
        <v>2005</v>
      </c>
      <c r="H842" s="2">
        <v>2530</v>
      </c>
      <c r="I842" s="2">
        <v>80125.36</v>
      </c>
      <c r="J842" s="2">
        <f>IFERROR(INDEX(HWI!$F$5:$H$132,MATCH(Data!G842,HWI!$A$5:$A$132,0),MATCH(Data!C842,HWI!$F$5:$H$5,0)),0)</f>
        <v>1.9235255994815295</v>
      </c>
      <c r="K842" s="25">
        <f t="shared" si="29"/>
        <v>154123.18112767336</v>
      </c>
      <c r="M842" s="130"/>
      <c r="N842" s="4"/>
    </row>
    <row r="843" spans="1:14" x14ac:dyDescent="0.25">
      <c r="A843">
        <v>1</v>
      </c>
      <c r="B843" t="s">
        <v>87</v>
      </c>
      <c r="C843" t="s">
        <v>10</v>
      </c>
      <c r="D843" s="1" t="s">
        <v>82</v>
      </c>
      <c r="E843" t="s">
        <v>66</v>
      </c>
      <c r="F843" s="18">
        <f t="shared" si="28"/>
        <v>3</v>
      </c>
      <c r="G843">
        <v>2006</v>
      </c>
      <c r="H843" s="2">
        <v>1564</v>
      </c>
      <c r="I843" s="2">
        <v>79128.899999999994</v>
      </c>
      <c r="J843" s="2">
        <f>IFERROR(INDEX(HWI!$F$5:$H$132,MATCH(Data!G843,HWI!$A$5:$A$132,0),MATCH(Data!C843,HWI!$F$5:$H$5,0)),0)</f>
        <v>1.8186274509803921</v>
      </c>
      <c r="K843" s="25">
        <f t="shared" si="29"/>
        <v>143905.98970588233</v>
      </c>
      <c r="M843" s="130"/>
      <c r="N843" s="4"/>
    </row>
    <row r="844" spans="1:14" x14ac:dyDescent="0.25">
      <c r="A844">
        <v>1</v>
      </c>
      <c r="B844" t="s">
        <v>87</v>
      </c>
      <c r="C844" t="s">
        <v>10</v>
      </c>
      <c r="D844" s="1" t="s">
        <v>82</v>
      </c>
      <c r="E844" t="s">
        <v>66</v>
      </c>
      <c r="F844" s="18">
        <f t="shared" si="28"/>
        <v>3</v>
      </c>
      <c r="G844">
        <v>2007</v>
      </c>
      <c r="H844" s="2">
        <v>1986</v>
      </c>
      <c r="I844" s="2">
        <v>45511.64</v>
      </c>
      <c r="J844" s="2">
        <f>IFERROR(INDEX(HWI!$F$5:$H$132,MATCH(Data!G844,HWI!$A$5:$A$132,0),MATCH(Data!C844,HWI!$F$5:$H$5,0)),0)</f>
        <v>1.7175549753023149</v>
      </c>
      <c r="K844" s="25">
        <f t="shared" si="29"/>
        <v>78168.743716167854</v>
      </c>
      <c r="M844" s="130"/>
      <c r="N844" s="4"/>
    </row>
    <row r="845" spans="1:14" x14ac:dyDescent="0.25">
      <c r="A845">
        <v>1</v>
      </c>
      <c r="B845" t="s">
        <v>87</v>
      </c>
      <c r="C845" t="s">
        <v>10</v>
      </c>
      <c r="D845" s="1" t="s">
        <v>82</v>
      </c>
      <c r="E845" t="s">
        <v>66</v>
      </c>
      <c r="F845" s="18">
        <f t="shared" si="28"/>
        <v>3</v>
      </c>
      <c r="G845">
        <v>2008</v>
      </c>
      <c r="H845" s="2">
        <v>10967</v>
      </c>
      <c r="I845" s="2">
        <v>287212.06</v>
      </c>
      <c r="J845" s="2">
        <f>IFERROR(INDEX(HWI!$F$5:$H$132,MATCH(Data!G845,HWI!$A$5:$A$132,0),MATCH(Data!C845,HWI!$F$5:$H$5,0)),0)</f>
        <v>1.6544035674470456</v>
      </c>
      <c r="K845" s="25">
        <f t="shared" si="29"/>
        <v>475164.6566778149</v>
      </c>
      <c r="M845" s="130"/>
      <c r="N845" s="4"/>
    </row>
    <row r="846" spans="1:14" x14ac:dyDescent="0.25">
      <c r="A846">
        <v>1</v>
      </c>
      <c r="B846" t="s">
        <v>87</v>
      </c>
      <c r="C846" t="s">
        <v>10</v>
      </c>
      <c r="D846" s="1" t="s">
        <v>82</v>
      </c>
      <c r="E846" t="s">
        <v>66</v>
      </c>
      <c r="F846" s="18">
        <f t="shared" si="28"/>
        <v>3</v>
      </c>
      <c r="G846">
        <v>2009</v>
      </c>
      <c r="H846" s="2">
        <v>878</v>
      </c>
      <c r="I846" s="2">
        <v>21068.75</v>
      </c>
      <c r="J846" s="2">
        <f>IFERROR(INDEX(HWI!$F$5:$H$132,MATCH(Data!G846,HWI!$A$5:$A$132,0),MATCH(Data!C846,HWI!$F$5:$H$5,0)),0)</f>
        <v>1.5897161221210498</v>
      </c>
      <c r="K846" s="25">
        <f t="shared" si="29"/>
        <v>33493.331547937873</v>
      </c>
      <c r="M846" s="130"/>
      <c r="N846" s="4"/>
    </row>
    <row r="847" spans="1:14" x14ac:dyDescent="0.25">
      <c r="A847">
        <v>1</v>
      </c>
      <c r="B847" t="s">
        <v>87</v>
      </c>
      <c r="C847" t="s">
        <v>10</v>
      </c>
      <c r="D847" s="1" t="s">
        <v>82</v>
      </c>
      <c r="E847" t="s">
        <v>66</v>
      </c>
      <c r="F847" s="18">
        <f t="shared" si="28"/>
        <v>3</v>
      </c>
      <c r="G847">
        <v>2010</v>
      </c>
      <c r="H847" s="2">
        <v>506</v>
      </c>
      <c r="I847" s="2">
        <v>48503</v>
      </c>
      <c r="J847" s="2">
        <f>IFERROR(INDEX(HWI!$F$5:$H$132,MATCH(Data!G847,HWI!$A$5:$A$132,0),MATCH(Data!C847,HWI!$F$5:$H$5,0)),0)</f>
        <v>1.6343612334801763</v>
      </c>
      <c r="K847" s="25">
        <f t="shared" si="29"/>
        <v>79271.422907488988</v>
      </c>
      <c r="M847" s="130"/>
      <c r="N847" s="4"/>
    </row>
    <row r="848" spans="1:14" x14ac:dyDescent="0.25">
      <c r="A848">
        <v>1</v>
      </c>
      <c r="B848" t="s">
        <v>87</v>
      </c>
      <c r="C848" t="s">
        <v>10</v>
      </c>
      <c r="D848" s="1" t="s">
        <v>82</v>
      </c>
      <c r="E848" t="s">
        <v>66</v>
      </c>
      <c r="F848" s="18">
        <f t="shared" si="28"/>
        <v>3</v>
      </c>
      <c r="G848">
        <v>2011</v>
      </c>
      <c r="H848" s="2">
        <v>94</v>
      </c>
      <c r="I848" s="2">
        <v>8122.38</v>
      </c>
      <c r="J848" s="2">
        <f>IFERROR(INDEX(HWI!$F$5:$H$132,MATCH(Data!G848,HWI!$A$5:$A$132,0),MATCH(Data!C848,HWI!$F$5:$H$5,0)),0)</f>
        <v>1.5914209115281501</v>
      </c>
      <c r="K848" s="25">
        <f t="shared" si="29"/>
        <v>12926.125383378016</v>
      </c>
      <c r="M848" s="130"/>
      <c r="N848" s="4"/>
    </row>
    <row r="849" spans="1:14" x14ac:dyDescent="0.25">
      <c r="A849">
        <v>1</v>
      </c>
      <c r="B849" t="s">
        <v>87</v>
      </c>
      <c r="C849" t="s">
        <v>10</v>
      </c>
      <c r="D849" s="1" t="s">
        <v>82</v>
      </c>
      <c r="E849" t="s">
        <v>66</v>
      </c>
      <c r="F849" s="18">
        <f t="shared" si="28"/>
        <v>3</v>
      </c>
      <c r="G849">
        <v>2012</v>
      </c>
      <c r="H849" s="2">
        <v>53</v>
      </c>
      <c r="I849" s="2">
        <v>13131.46</v>
      </c>
      <c r="J849" s="2">
        <f>IFERROR(INDEX(HWI!$F$5:$H$132,MATCH(Data!G849,HWI!$A$5:$A$132,0),MATCH(Data!C849,HWI!$F$5:$H$5,0)),0)</f>
        <v>1.525179856115108</v>
      </c>
      <c r="K849" s="25">
        <f t="shared" si="29"/>
        <v>20027.838273381294</v>
      </c>
      <c r="M849" s="130"/>
      <c r="N849" s="4"/>
    </row>
    <row r="850" spans="1:14" x14ac:dyDescent="0.25">
      <c r="A850">
        <v>1</v>
      </c>
      <c r="B850" t="s">
        <v>87</v>
      </c>
      <c r="C850" t="s">
        <v>10</v>
      </c>
      <c r="D850" s="1" t="s">
        <v>82</v>
      </c>
      <c r="E850" t="s">
        <v>66</v>
      </c>
      <c r="F850" s="18">
        <f t="shared" si="28"/>
        <v>3</v>
      </c>
      <c r="G850">
        <v>2013</v>
      </c>
      <c r="H850" s="2">
        <v>87</v>
      </c>
      <c r="I850" s="2">
        <v>52461.3</v>
      </c>
      <c r="J850" s="2">
        <f>IFERROR(INDEX(HWI!$F$5:$H$132,MATCH(Data!G850,HWI!$A$5:$A$132,0),MATCH(Data!C850,HWI!$F$5:$H$5,0)),0)</f>
        <v>1.5228322216521293</v>
      </c>
      <c r="K850" s="25">
        <f t="shared" si="29"/>
        <v>79889.758029758857</v>
      </c>
      <c r="M850" s="130"/>
      <c r="N850" s="4"/>
    </row>
    <row r="851" spans="1:14" x14ac:dyDescent="0.25">
      <c r="A851">
        <v>1</v>
      </c>
      <c r="B851" t="s">
        <v>87</v>
      </c>
      <c r="C851" t="s">
        <v>10</v>
      </c>
      <c r="D851" s="1" t="s">
        <v>82</v>
      </c>
      <c r="E851" t="s">
        <v>66</v>
      </c>
      <c r="F851" s="18">
        <f t="shared" si="28"/>
        <v>3</v>
      </c>
      <c r="G851">
        <v>2014</v>
      </c>
      <c r="H851" s="2">
        <v>160</v>
      </c>
      <c r="I851" s="2">
        <v>49853.17</v>
      </c>
      <c r="J851" s="2">
        <f>IFERROR(INDEX(HWI!$F$5:$H$132,MATCH(Data!G851,HWI!$A$5:$A$132,0),MATCH(Data!C851,HWI!$F$5:$H$5,0)),0)</f>
        <v>1.5197132616487454</v>
      </c>
      <c r="K851" s="25">
        <f t="shared" si="29"/>
        <v>75762.523584229377</v>
      </c>
      <c r="M851" s="130"/>
      <c r="N851" s="4"/>
    </row>
    <row r="852" spans="1:14" x14ac:dyDescent="0.25">
      <c r="A852">
        <v>1</v>
      </c>
      <c r="B852" t="s">
        <v>87</v>
      </c>
      <c r="C852" t="s">
        <v>10</v>
      </c>
      <c r="D852" s="1" t="s">
        <v>82</v>
      </c>
      <c r="E852" t="s">
        <v>66</v>
      </c>
      <c r="F852" s="18">
        <f t="shared" si="28"/>
        <v>3</v>
      </c>
      <c r="G852">
        <v>2015</v>
      </c>
      <c r="H852" s="2">
        <v>309</v>
      </c>
      <c r="I852" s="2">
        <v>79841.59</v>
      </c>
      <c r="J852" s="2">
        <f>IFERROR(INDEX(HWI!$F$5:$H$132,MATCH(Data!G852,HWI!$A$5:$A$132,0),MATCH(Data!C852,HWI!$F$5:$H$5,0)),0)</f>
        <v>1.5081300813008129</v>
      </c>
      <c r="K852" s="25">
        <f t="shared" si="29"/>
        <v>120411.50361788616</v>
      </c>
      <c r="M852" s="130"/>
      <c r="N852" s="4"/>
    </row>
    <row r="853" spans="1:14" x14ac:dyDescent="0.25">
      <c r="A853">
        <v>1</v>
      </c>
      <c r="B853" t="s">
        <v>87</v>
      </c>
      <c r="C853" t="s">
        <v>10</v>
      </c>
      <c r="D853" s="1" t="s">
        <v>82</v>
      </c>
      <c r="E853" t="s">
        <v>66</v>
      </c>
      <c r="F853" s="18">
        <f t="shared" si="28"/>
        <v>3</v>
      </c>
      <c r="G853">
        <v>2016</v>
      </c>
      <c r="H853" s="2">
        <v>100</v>
      </c>
      <c r="I853" s="2">
        <v>16303.51</v>
      </c>
      <c r="J853" s="2">
        <f>IFERROR(INDEX(HWI!$F$5:$H$132,MATCH(Data!G853,HWI!$A$5:$A$132,0),MATCH(Data!C853,HWI!$F$5:$H$5,0)),0)</f>
        <v>1.4907081868407834</v>
      </c>
      <c r="K853" s="25">
        <f t="shared" si="29"/>
        <v>24303.775831240582</v>
      </c>
      <c r="M853" s="130"/>
      <c r="N853" s="4"/>
    </row>
    <row r="854" spans="1:14" x14ac:dyDescent="0.25">
      <c r="A854">
        <v>1</v>
      </c>
      <c r="B854" t="s">
        <v>87</v>
      </c>
      <c r="C854" t="s">
        <v>10</v>
      </c>
      <c r="D854" s="1" t="s">
        <v>82</v>
      </c>
      <c r="E854" t="s">
        <v>66</v>
      </c>
      <c r="F854" s="18">
        <f t="shared" si="28"/>
        <v>3</v>
      </c>
      <c r="G854">
        <v>2017</v>
      </c>
      <c r="H854" s="2">
        <v>175</v>
      </c>
      <c r="I854" s="2">
        <v>4230.83</v>
      </c>
      <c r="J854" s="2">
        <f>IFERROR(INDEX(HWI!$F$5:$H$132,MATCH(Data!G854,HWI!$A$5:$A$132,0),MATCH(Data!C854,HWI!$F$5:$H$5,0)),0)</f>
        <v>1.4649555774925962</v>
      </c>
      <c r="K854" s="25">
        <f t="shared" si="29"/>
        <v>6197.9780059230006</v>
      </c>
      <c r="M854" s="130"/>
      <c r="N854" s="4"/>
    </row>
    <row r="855" spans="1:14" x14ac:dyDescent="0.25">
      <c r="A855">
        <v>1</v>
      </c>
      <c r="B855" t="s">
        <v>87</v>
      </c>
      <c r="C855" t="s">
        <v>10</v>
      </c>
      <c r="D855" s="1" t="s">
        <v>82</v>
      </c>
      <c r="E855" t="s">
        <v>66</v>
      </c>
      <c r="F855" s="18">
        <f t="shared" si="28"/>
        <v>3</v>
      </c>
      <c r="G855">
        <v>2018</v>
      </c>
      <c r="H855" s="2">
        <v>622</v>
      </c>
      <c r="I855" s="2">
        <v>192011.25</v>
      </c>
      <c r="J855" s="2">
        <f>IFERROR(INDEX(HWI!$F$5:$H$132,MATCH(Data!G855,HWI!$A$5:$A$132,0),MATCH(Data!C855,HWI!$F$5:$H$5,0)),0)</f>
        <v>1.4393792434529582</v>
      </c>
      <c r="K855" s="25">
        <f t="shared" si="29"/>
        <v>276377.00775945681</v>
      </c>
      <c r="M855" s="130"/>
      <c r="N855" s="4"/>
    </row>
    <row r="856" spans="1:14" x14ac:dyDescent="0.25">
      <c r="A856">
        <v>1</v>
      </c>
      <c r="B856" t="s">
        <v>87</v>
      </c>
      <c r="C856" t="s">
        <v>10</v>
      </c>
      <c r="D856" s="1" t="s">
        <v>82</v>
      </c>
      <c r="E856" t="s">
        <v>66</v>
      </c>
      <c r="F856" s="18">
        <f t="shared" si="28"/>
        <v>3</v>
      </c>
      <c r="G856">
        <v>2019</v>
      </c>
      <c r="H856" s="2">
        <v>499</v>
      </c>
      <c r="I856" s="2">
        <v>265708.79999999999</v>
      </c>
      <c r="J856" s="2">
        <f>IFERROR(INDEX(HWI!$F$5:$H$132,MATCH(Data!G856,HWI!$A$5:$A$132,0),MATCH(Data!C856,HWI!$F$5:$H$5,0)),0)</f>
        <v>1.3779015784586814</v>
      </c>
      <c r="K856" s="25">
        <f t="shared" si="29"/>
        <v>366120.57493036205</v>
      </c>
      <c r="M856" s="130"/>
      <c r="N856" s="4"/>
    </row>
    <row r="857" spans="1:14" x14ac:dyDescent="0.25">
      <c r="A857">
        <v>1</v>
      </c>
      <c r="B857" t="s">
        <v>87</v>
      </c>
      <c r="C857" t="s">
        <v>10</v>
      </c>
      <c r="D857" s="1" t="s">
        <v>82</v>
      </c>
      <c r="E857" t="s">
        <v>66</v>
      </c>
      <c r="F857" s="18">
        <f t="shared" si="28"/>
        <v>3</v>
      </c>
      <c r="G857">
        <v>2020</v>
      </c>
      <c r="H857" s="2">
        <v>227</v>
      </c>
      <c r="I857" s="2">
        <v>122572.84</v>
      </c>
      <c r="J857" s="2">
        <f>IFERROR(INDEX(HWI!$F$5:$H$132,MATCH(Data!G857,HWI!$A$5:$A$132,0),MATCH(Data!C857,HWI!$F$5:$H$5,0)),0)</f>
        <v>1.3138556883576804</v>
      </c>
      <c r="K857" s="25">
        <f t="shared" si="29"/>
        <v>161043.02307215583</v>
      </c>
      <c r="M857" s="130"/>
      <c r="N857" s="4"/>
    </row>
    <row r="858" spans="1:14" x14ac:dyDescent="0.25">
      <c r="A858">
        <v>1</v>
      </c>
      <c r="B858" t="s">
        <v>87</v>
      </c>
      <c r="C858" t="s">
        <v>10</v>
      </c>
      <c r="D858" s="1" t="s">
        <v>82</v>
      </c>
      <c r="E858" t="s">
        <v>66</v>
      </c>
      <c r="F858" s="18">
        <f t="shared" si="28"/>
        <v>3</v>
      </c>
      <c r="G858">
        <v>2021</v>
      </c>
      <c r="H858" s="2">
        <v>92</v>
      </c>
      <c r="I858" s="2">
        <v>40314.29</v>
      </c>
      <c r="J858" s="2">
        <f>IFERROR(INDEX(HWI!$F$5:$H$132,MATCH(Data!G858,HWI!$A$5:$A$132,0),MATCH(Data!C858,HWI!$F$5:$H$5,0)),0)</f>
        <v>1.2475830180748213</v>
      </c>
      <c r="K858" s="25">
        <f t="shared" si="29"/>
        <v>50295.423589743586</v>
      </c>
      <c r="M858" s="130"/>
      <c r="N858" s="4"/>
    </row>
    <row r="859" spans="1:14" x14ac:dyDescent="0.25">
      <c r="A859">
        <v>1</v>
      </c>
      <c r="B859" t="s">
        <v>87</v>
      </c>
      <c r="C859" t="s">
        <v>10</v>
      </c>
      <c r="D859" s="1" t="s">
        <v>82</v>
      </c>
      <c r="E859" t="s">
        <v>66</v>
      </c>
      <c r="F859" s="18">
        <f t="shared" si="28"/>
        <v>3</v>
      </c>
      <c r="G859">
        <v>2022</v>
      </c>
      <c r="H859" s="2">
        <v>224</v>
      </c>
      <c r="I859" s="2">
        <v>155813.81</v>
      </c>
      <c r="J859" s="2">
        <f>IFERROR(INDEX(HWI!$F$5:$H$132,MATCH(Data!G859,HWI!$A$5:$A$132,0),MATCH(Data!C859,HWI!$F$5:$H$5,0)),0)</f>
        <v>1.1548638132295719</v>
      </c>
      <c r="K859" s="25">
        <f t="shared" si="29"/>
        <v>179943.730770428</v>
      </c>
      <c r="M859" s="130"/>
      <c r="N859" s="4"/>
    </row>
    <row r="860" spans="1:14" x14ac:dyDescent="0.25">
      <c r="A860">
        <v>1</v>
      </c>
      <c r="B860" t="s">
        <v>87</v>
      </c>
      <c r="C860" t="s">
        <v>10</v>
      </c>
      <c r="D860" s="1" t="s">
        <v>82</v>
      </c>
      <c r="E860" t="s">
        <v>66</v>
      </c>
      <c r="F860" s="18">
        <f t="shared" si="28"/>
        <v>3</v>
      </c>
      <c r="G860">
        <v>2023</v>
      </c>
      <c r="H860" s="2">
        <v>428</v>
      </c>
      <c r="I860" s="2">
        <v>171459.74</v>
      </c>
      <c r="J860" s="2">
        <f>IFERROR(INDEX(HWI!$F$5:$H$132,MATCH(Data!G860,HWI!$A$5:$A$132,0),MATCH(Data!C860,HWI!$F$5:$H$5,0)),0)</f>
        <v>1.0687792581922939</v>
      </c>
      <c r="K860" s="25">
        <f t="shared" si="29"/>
        <v>183252.61372704359</v>
      </c>
      <c r="M860" s="130"/>
      <c r="N860" s="4"/>
    </row>
    <row r="861" spans="1:14" x14ac:dyDescent="0.25">
      <c r="A861">
        <v>1</v>
      </c>
      <c r="B861" t="s">
        <v>87</v>
      </c>
      <c r="C861" t="s">
        <v>10</v>
      </c>
      <c r="D861" s="1" t="s">
        <v>82</v>
      </c>
      <c r="E861" t="s">
        <v>66</v>
      </c>
      <c r="F861" s="18">
        <f t="shared" si="28"/>
        <v>3</v>
      </c>
      <c r="G861">
        <v>2024</v>
      </c>
      <c r="H861" s="2">
        <v>178</v>
      </c>
      <c r="I861" s="2">
        <v>291078.90000000002</v>
      </c>
      <c r="J861" s="2">
        <f>IFERROR(INDEX(HWI!$F$5:$H$132,MATCH(Data!G861,HWI!$A$5:$A$132,0),MATCH(Data!C861,HWI!$F$5:$H$5,0)),0)</f>
        <v>1.0352284618067666</v>
      </c>
      <c r="K861" s="25">
        <f t="shared" si="29"/>
        <v>301333.16191140568</v>
      </c>
      <c r="M861" s="130"/>
      <c r="N861" s="4"/>
    </row>
    <row r="862" spans="1:14" x14ac:dyDescent="0.25">
      <c r="A862">
        <v>1</v>
      </c>
      <c r="B862" t="s">
        <v>87</v>
      </c>
      <c r="C862" t="s">
        <v>10</v>
      </c>
      <c r="D862" s="1" t="s">
        <v>82</v>
      </c>
      <c r="E862" t="s">
        <v>66</v>
      </c>
      <c r="F862" s="18">
        <f t="shared" si="28"/>
        <v>3</v>
      </c>
      <c r="G862">
        <v>2025</v>
      </c>
      <c r="H862" s="2">
        <v>13</v>
      </c>
      <c r="I862" s="2">
        <v>58993.88</v>
      </c>
      <c r="J862" s="2">
        <f>IFERROR(INDEX(HWI!$F$5:$H$132,MATCH(Data!G862,HWI!$A$5:$A$132,0),MATCH(Data!C862,HWI!$F$5:$H$5,0)),0)</f>
        <v>1</v>
      </c>
      <c r="K862" s="25">
        <f t="shared" si="29"/>
        <v>58993.88</v>
      </c>
      <c r="M862" s="130"/>
      <c r="N862" s="4"/>
    </row>
    <row r="863" spans="1:14" x14ac:dyDescent="0.25">
      <c r="A863">
        <v>1</v>
      </c>
      <c r="B863" t="s">
        <v>87</v>
      </c>
      <c r="C863" t="s">
        <v>10</v>
      </c>
      <c r="D863" s="1" t="s">
        <v>83</v>
      </c>
      <c r="E863" t="s">
        <v>67</v>
      </c>
      <c r="F863" s="18">
        <f t="shared" ref="F863:F898" si="30">_xlfn.XLOOKUP(E863,$O$2:$O$19,$P$2:$P$19)</f>
        <v>4</v>
      </c>
      <c r="G863">
        <v>1967</v>
      </c>
      <c r="H863" s="2">
        <v>6541</v>
      </c>
      <c r="I863" s="2">
        <v>18252.310000000001</v>
      </c>
      <c r="J863" s="2">
        <f>IFERROR(INDEX(HWI!$F$5:$H$132,MATCH(Data!G863,HWI!$A$5:$A$132,0),MATCH(Data!C863,HWI!$F$5:$H$5,0)),0)</f>
        <v>9.7631578947368425</v>
      </c>
      <c r="K863" s="25">
        <f t="shared" ref="K863:K898" si="31">I863*J863</f>
        <v>178200.18447368423</v>
      </c>
      <c r="N863"/>
    </row>
    <row r="864" spans="1:14" x14ac:dyDescent="0.25">
      <c r="A864">
        <v>1</v>
      </c>
      <c r="B864" t="s">
        <v>87</v>
      </c>
      <c r="C864" t="s">
        <v>10</v>
      </c>
      <c r="D864" s="1" t="s">
        <v>83</v>
      </c>
      <c r="E864" t="s">
        <v>67</v>
      </c>
      <c r="F864" s="18">
        <f t="shared" si="30"/>
        <v>4</v>
      </c>
      <c r="G864">
        <v>1968</v>
      </c>
      <c r="H864" s="2">
        <v>19230</v>
      </c>
      <c r="I864" s="2">
        <v>73132.72</v>
      </c>
      <c r="J864" s="2">
        <f>IFERROR(INDEX(HWI!$F$5:$H$132,MATCH(Data!G864,HWI!$A$5:$A$132,0),MATCH(Data!C864,HWI!$F$5:$H$5,0)),0)</f>
        <v>9.5128205128205128</v>
      </c>
      <c r="K864" s="25">
        <f t="shared" si="31"/>
        <v>695698.43897435896</v>
      </c>
      <c r="N864"/>
    </row>
    <row r="865" spans="1:11" customFormat="1" x14ac:dyDescent="0.25">
      <c r="A865">
        <v>1</v>
      </c>
      <c r="B865" t="s">
        <v>87</v>
      </c>
      <c r="C865" t="s">
        <v>10</v>
      </c>
      <c r="D865" s="1" t="s">
        <v>83</v>
      </c>
      <c r="E865" t="s">
        <v>67</v>
      </c>
      <c r="F865" s="18">
        <f t="shared" si="30"/>
        <v>4</v>
      </c>
      <c r="G865">
        <v>1969</v>
      </c>
      <c r="H865" s="2">
        <v>56547</v>
      </c>
      <c r="I865" s="2">
        <v>194670.14</v>
      </c>
      <c r="J865" s="2">
        <f>IFERROR(INDEX(HWI!$F$5:$H$132,MATCH(Data!G865,HWI!$A$5:$A$132,0),MATCH(Data!C865,HWI!$F$5:$H$5,0)),0)</f>
        <v>9.1604938271604937</v>
      </c>
      <c r="K865" s="25">
        <f t="shared" si="31"/>
        <v>1783274.6158024692</v>
      </c>
    </row>
    <row r="866" spans="1:11" customFormat="1" x14ac:dyDescent="0.25">
      <c r="A866">
        <v>1</v>
      </c>
      <c r="B866" t="s">
        <v>87</v>
      </c>
      <c r="C866" t="s">
        <v>10</v>
      </c>
      <c r="D866" s="1" t="s">
        <v>83</v>
      </c>
      <c r="E866" t="s">
        <v>67</v>
      </c>
      <c r="F866" s="18">
        <f t="shared" si="30"/>
        <v>4</v>
      </c>
      <c r="G866">
        <v>1970</v>
      </c>
      <c r="H866" s="2">
        <v>26085</v>
      </c>
      <c r="I866" s="2">
        <v>101494.18</v>
      </c>
      <c r="J866" s="2">
        <f>IFERROR(INDEX(HWI!$F$5:$H$132,MATCH(Data!G866,HWI!$A$5:$A$132,0),MATCH(Data!C866,HWI!$F$5:$H$5,0)),0)</f>
        <v>8.7294117647058815</v>
      </c>
      <c r="K866" s="25">
        <f t="shared" si="31"/>
        <v>885984.48894117633</v>
      </c>
    </row>
    <row r="867" spans="1:11" customFormat="1" x14ac:dyDescent="0.25">
      <c r="A867">
        <v>1</v>
      </c>
      <c r="B867" t="s">
        <v>87</v>
      </c>
      <c r="C867" t="s">
        <v>10</v>
      </c>
      <c r="D867" s="1" t="s">
        <v>83</v>
      </c>
      <c r="E867" t="s">
        <v>67</v>
      </c>
      <c r="F867" s="18">
        <f t="shared" si="30"/>
        <v>4</v>
      </c>
      <c r="G867">
        <v>1971</v>
      </c>
      <c r="H867" s="2">
        <v>55995</v>
      </c>
      <c r="I867" s="2">
        <v>247643.16</v>
      </c>
      <c r="J867" s="2">
        <f>IFERROR(INDEX(HWI!$F$5:$H$132,MATCH(Data!G867,HWI!$A$5:$A$132,0),MATCH(Data!C867,HWI!$F$5:$H$5,0)),0)</f>
        <v>8.1538461538461533</v>
      </c>
      <c r="K867" s="25">
        <f t="shared" si="31"/>
        <v>2019244.2276923077</v>
      </c>
    </row>
    <row r="868" spans="1:11" customFormat="1" x14ac:dyDescent="0.25">
      <c r="A868">
        <v>1</v>
      </c>
      <c r="B868" t="s">
        <v>87</v>
      </c>
      <c r="C868" t="s">
        <v>10</v>
      </c>
      <c r="D868" s="1" t="s">
        <v>83</v>
      </c>
      <c r="E868" t="s">
        <v>67</v>
      </c>
      <c r="F868" s="18">
        <f t="shared" si="30"/>
        <v>4</v>
      </c>
      <c r="G868">
        <v>1972</v>
      </c>
      <c r="H868" s="2">
        <v>36650</v>
      </c>
      <c r="I868" s="2">
        <v>128780.32</v>
      </c>
      <c r="J868" s="2">
        <f>IFERROR(INDEX(HWI!$F$5:$H$132,MATCH(Data!G868,HWI!$A$5:$A$132,0),MATCH(Data!C868,HWI!$F$5:$H$5,0)),0)</f>
        <v>7.729166666666667</v>
      </c>
      <c r="K868" s="25">
        <f t="shared" si="31"/>
        <v>995364.55666666676</v>
      </c>
    </row>
    <row r="869" spans="1:11" customFormat="1" x14ac:dyDescent="0.25">
      <c r="A869">
        <v>1</v>
      </c>
      <c r="B869" t="s">
        <v>87</v>
      </c>
      <c r="C869" t="s">
        <v>10</v>
      </c>
      <c r="D869" s="1" t="s">
        <v>83</v>
      </c>
      <c r="E869" t="s">
        <v>67</v>
      </c>
      <c r="F869" s="18">
        <f t="shared" si="30"/>
        <v>4</v>
      </c>
      <c r="G869">
        <v>1973</v>
      </c>
      <c r="H869" s="2">
        <v>16833</v>
      </c>
      <c r="I869" s="2">
        <v>108895.69</v>
      </c>
      <c r="J869" s="2">
        <f>IFERROR(INDEX(HWI!$F$5:$H$132,MATCH(Data!G869,HWI!$A$5:$A$132,0),MATCH(Data!C869,HWI!$F$5:$H$5,0)),0)</f>
        <v>7.42</v>
      </c>
      <c r="K869" s="25">
        <f t="shared" si="31"/>
        <v>808006.01980000001</v>
      </c>
    </row>
    <row r="870" spans="1:11" customFormat="1" x14ac:dyDescent="0.25">
      <c r="A870">
        <v>1</v>
      </c>
      <c r="B870" t="s">
        <v>87</v>
      </c>
      <c r="C870" t="s">
        <v>10</v>
      </c>
      <c r="D870" s="1" t="s">
        <v>83</v>
      </c>
      <c r="E870" t="s">
        <v>67</v>
      </c>
      <c r="F870" s="18">
        <f t="shared" si="30"/>
        <v>4</v>
      </c>
      <c r="G870">
        <v>1974</v>
      </c>
      <c r="H870" s="2">
        <v>6445</v>
      </c>
      <c r="I870" s="2">
        <v>83649.84</v>
      </c>
      <c r="J870" s="2">
        <f>IFERROR(INDEX(HWI!$F$5:$H$132,MATCH(Data!G870,HWI!$A$5:$A$132,0),MATCH(Data!C870,HWI!$F$5:$H$5,0)),0)</f>
        <v>6.625</v>
      </c>
      <c r="K870" s="25">
        <f t="shared" si="31"/>
        <v>554180.18999999994</v>
      </c>
    </row>
    <row r="871" spans="1:11" customFormat="1" x14ac:dyDescent="0.25">
      <c r="A871">
        <v>1</v>
      </c>
      <c r="B871" t="s">
        <v>87</v>
      </c>
      <c r="C871" t="s">
        <v>10</v>
      </c>
      <c r="D871" s="1" t="s">
        <v>83</v>
      </c>
      <c r="E871" t="s">
        <v>67</v>
      </c>
      <c r="F871" s="18">
        <f t="shared" si="30"/>
        <v>4</v>
      </c>
      <c r="G871">
        <v>1975</v>
      </c>
      <c r="H871" s="2">
        <v>6382</v>
      </c>
      <c r="I871" s="2">
        <v>93854.84</v>
      </c>
      <c r="J871" s="2">
        <f>IFERROR(INDEX(HWI!$F$5:$H$132,MATCH(Data!G871,HWI!$A$5:$A$132,0),MATCH(Data!C871,HWI!$F$5:$H$5,0)),0)</f>
        <v>5.8425196850393704</v>
      </c>
      <c r="K871" s="25">
        <f t="shared" si="31"/>
        <v>548348.75023622042</v>
      </c>
    </row>
    <row r="872" spans="1:11" customFormat="1" x14ac:dyDescent="0.25">
      <c r="A872">
        <v>1</v>
      </c>
      <c r="B872" t="s">
        <v>87</v>
      </c>
      <c r="C872" t="s">
        <v>10</v>
      </c>
      <c r="D872" s="1" t="s">
        <v>83</v>
      </c>
      <c r="E872" t="s">
        <v>67</v>
      </c>
      <c r="F872" s="18">
        <f t="shared" si="30"/>
        <v>4</v>
      </c>
      <c r="G872">
        <v>1976</v>
      </c>
      <c r="H872" s="2">
        <v>9032</v>
      </c>
      <c r="I872" s="2">
        <v>148916.62</v>
      </c>
      <c r="J872" s="2">
        <f>IFERROR(INDEX(HWI!$F$5:$H$132,MATCH(Data!G872,HWI!$A$5:$A$132,0),MATCH(Data!C872,HWI!$F$5:$H$5,0)),0)</f>
        <v>5.496296296296296</v>
      </c>
      <c r="K872" s="25">
        <f t="shared" si="31"/>
        <v>818489.8669629629</v>
      </c>
    </row>
    <row r="873" spans="1:11" customFormat="1" x14ac:dyDescent="0.25">
      <c r="A873">
        <v>1</v>
      </c>
      <c r="B873" t="s">
        <v>87</v>
      </c>
      <c r="C873" t="s">
        <v>10</v>
      </c>
      <c r="D873" s="1" t="s">
        <v>83</v>
      </c>
      <c r="E873" t="s">
        <v>67</v>
      </c>
      <c r="F873" s="18">
        <f t="shared" si="30"/>
        <v>4</v>
      </c>
      <c r="G873">
        <v>1977</v>
      </c>
      <c r="H873" s="2">
        <v>7433</v>
      </c>
      <c r="I873" s="2">
        <v>96050.08</v>
      </c>
      <c r="J873" s="2">
        <f>IFERROR(INDEX(HWI!$F$5:$H$132,MATCH(Data!G873,HWI!$A$5:$A$132,0),MATCH(Data!C873,HWI!$F$5:$H$5,0)),0)</f>
        <v>5.1527777777777777</v>
      </c>
      <c r="K873" s="25">
        <f t="shared" si="31"/>
        <v>494924.71777777775</v>
      </c>
    </row>
    <row r="874" spans="1:11" customFormat="1" x14ac:dyDescent="0.25">
      <c r="A874">
        <v>1</v>
      </c>
      <c r="B874" t="s">
        <v>87</v>
      </c>
      <c r="C874" t="s">
        <v>10</v>
      </c>
      <c r="D874" s="1" t="s">
        <v>83</v>
      </c>
      <c r="E874" t="s">
        <v>67</v>
      </c>
      <c r="F874" s="18">
        <f t="shared" si="30"/>
        <v>4</v>
      </c>
      <c r="G874">
        <v>1978</v>
      </c>
      <c r="H874" s="2">
        <v>16364</v>
      </c>
      <c r="I874" s="2">
        <v>299265.3</v>
      </c>
      <c r="J874" s="2">
        <f>IFERROR(INDEX(HWI!$F$5:$H$132,MATCH(Data!G874,HWI!$A$5:$A$132,0),MATCH(Data!C874,HWI!$F$5:$H$5,0)),0)</f>
        <v>4.7870967741935484</v>
      </c>
      <c r="K874" s="25">
        <f t="shared" si="31"/>
        <v>1432611.9522580644</v>
      </c>
    </row>
    <row r="875" spans="1:11" customFormat="1" x14ac:dyDescent="0.25">
      <c r="A875">
        <v>1</v>
      </c>
      <c r="B875" t="s">
        <v>87</v>
      </c>
      <c r="C875" t="s">
        <v>10</v>
      </c>
      <c r="D875" s="1" t="s">
        <v>83</v>
      </c>
      <c r="E875" t="s">
        <v>67</v>
      </c>
      <c r="F875" s="18">
        <f t="shared" si="30"/>
        <v>4</v>
      </c>
      <c r="G875">
        <v>1979</v>
      </c>
      <c r="H875" s="2">
        <v>45097</v>
      </c>
      <c r="I875" s="2">
        <v>604124.98</v>
      </c>
      <c r="J875" s="2">
        <f>IFERROR(INDEX(HWI!$F$5:$H$132,MATCH(Data!G875,HWI!$A$5:$A$132,0),MATCH(Data!C875,HWI!$F$5:$H$5,0)),0)</f>
        <v>4.390532544378698</v>
      </c>
      <c r="K875" s="25">
        <f t="shared" si="31"/>
        <v>2652430.3855621298</v>
      </c>
    </row>
    <row r="876" spans="1:11" customFormat="1" x14ac:dyDescent="0.25">
      <c r="A876">
        <v>1</v>
      </c>
      <c r="B876" t="s">
        <v>87</v>
      </c>
      <c r="C876" t="s">
        <v>10</v>
      </c>
      <c r="D876" s="1" t="s">
        <v>83</v>
      </c>
      <c r="E876" t="s">
        <v>67</v>
      </c>
      <c r="F876" s="18">
        <f t="shared" si="30"/>
        <v>4</v>
      </c>
      <c r="G876">
        <v>1980</v>
      </c>
      <c r="H876" s="2">
        <v>39696</v>
      </c>
      <c r="I876" s="2">
        <v>530298.52</v>
      </c>
      <c r="J876" s="2">
        <f>IFERROR(INDEX(HWI!$F$5:$H$132,MATCH(Data!G876,HWI!$A$5:$A$132,0),MATCH(Data!C876,HWI!$F$5:$H$5,0)),0)</f>
        <v>3.9679144385026737</v>
      </c>
      <c r="K876" s="25">
        <f t="shared" si="31"/>
        <v>2104179.1542245988</v>
      </c>
    </row>
    <row r="877" spans="1:11" customFormat="1" x14ac:dyDescent="0.25">
      <c r="A877">
        <v>1</v>
      </c>
      <c r="B877" t="s">
        <v>87</v>
      </c>
      <c r="C877" t="s">
        <v>10</v>
      </c>
      <c r="D877" s="1" t="s">
        <v>83</v>
      </c>
      <c r="E877" t="s">
        <v>67</v>
      </c>
      <c r="F877" s="18">
        <f t="shared" si="30"/>
        <v>4</v>
      </c>
      <c r="G877">
        <v>1981</v>
      </c>
      <c r="H877" s="2">
        <v>35811</v>
      </c>
      <c r="I877" s="2">
        <v>539596.64</v>
      </c>
      <c r="J877" s="2">
        <f>IFERROR(INDEX(HWI!$F$5:$H$132,MATCH(Data!G877,HWI!$A$5:$A$132,0),MATCH(Data!C877,HWI!$F$5:$H$5,0)),0)</f>
        <v>3.6195121951219513</v>
      </c>
      <c r="K877" s="25">
        <f t="shared" si="31"/>
        <v>1953076.6189268294</v>
      </c>
    </row>
    <row r="878" spans="1:11" customFormat="1" x14ac:dyDescent="0.25">
      <c r="A878">
        <v>1</v>
      </c>
      <c r="B878" t="s">
        <v>87</v>
      </c>
      <c r="C878" t="s">
        <v>10</v>
      </c>
      <c r="D878" s="1" t="s">
        <v>83</v>
      </c>
      <c r="E878" t="s">
        <v>67</v>
      </c>
      <c r="F878" s="18">
        <f t="shared" si="30"/>
        <v>4</v>
      </c>
      <c r="G878">
        <v>1982</v>
      </c>
      <c r="H878" s="2">
        <v>31094</v>
      </c>
      <c r="I878" s="2">
        <v>587437.21</v>
      </c>
      <c r="J878" s="2">
        <f>IFERROR(INDEX(HWI!$F$5:$H$132,MATCH(Data!G878,HWI!$A$5:$A$132,0),MATCH(Data!C878,HWI!$F$5:$H$5,0)),0)</f>
        <v>3.4193548387096775</v>
      </c>
      <c r="K878" s="25">
        <f t="shared" si="31"/>
        <v>2008656.2664516128</v>
      </c>
    </row>
    <row r="879" spans="1:11" customFormat="1" x14ac:dyDescent="0.25">
      <c r="A879">
        <v>1</v>
      </c>
      <c r="B879" t="s">
        <v>87</v>
      </c>
      <c r="C879" t="s">
        <v>10</v>
      </c>
      <c r="D879" s="1" t="s">
        <v>83</v>
      </c>
      <c r="E879" t="s">
        <v>67</v>
      </c>
      <c r="F879" s="18">
        <f t="shared" si="30"/>
        <v>4</v>
      </c>
      <c r="G879">
        <v>1983</v>
      </c>
      <c r="H879" s="2">
        <v>13069</v>
      </c>
      <c r="I879" s="2">
        <v>178130.29</v>
      </c>
      <c r="J879" s="2">
        <f>IFERROR(INDEX(HWI!$F$5:$H$132,MATCH(Data!G879,HWI!$A$5:$A$132,0),MATCH(Data!C879,HWI!$F$5:$H$5,0)),0)</f>
        <v>3.2977777777777777</v>
      </c>
      <c r="K879" s="25">
        <f t="shared" si="31"/>
        <v>587434.11191111116</v>
      </c>
    </row>
    <row r="880" spans="1:11" customFormat="1" x14ac:dyDescent="0.25">
      <c r="A880">
        <v>1</v>
      </c>
      <c r="B880" t="s">
        <v>87</v>
      </c>
      <c r="C880" t="s">
        <v>10</v>
      </c>
      <c r="D880" s="1" t="s">
        <v>83</v>
      </c>
      <c r="E880" t="s">
        <v>67</v>
      </c>
      <c r="F880" s="18">
        <f t="shared" si="30"/>
        <v>4</v>
      </c>
      <c r="G880">
        <v>1984</v>
      </c>
      <c r="H880" s="2">
        <v>24766</v>
      </c>
      <c r="I880" s="2">
        <v>462265.51</v>
      </c>
      <c r="J880" s="2">
        <f>IFERROR(INDEX(HWI!$F$5:$H$132,MATCH(Data!G880,HWI!$A$5:$A$132,0),MATCH(Data!C880,HWI!$F$5:$H$5,0)),0)</f>
        <v>3.2401746724890828</v>
      </c>
      <c r="K880" s="25">
        <f t="shared" si="31"/>
        <v>1497820.9974672489</v>
      </c>
    </row>
    <row r="881" spans="1:11" customFormat="1" x14ac:dyDescent="0.25">
      <c r="A881">
        <v>1</v>
      </c>
      <c r="B881" t="s">
        <v>87</v>
      </c>
      <c r="C881" t="s">
        <v>10</v>
      </c>
      <c r="D881" s="1" t="s">
        <v>83</v>
      </c>
      <c r="E881" t="s">
        <v>67</v>
      </c>
      <c r="F881" s="18">
        <f t="shared" si="30"/>
        <v>4</v>
      </c>
      <c r="G881">
        <v>1985</v>
      </c>
      <c r="H881" s="2">
        <v>30817</v>
      </c>
      <c r="I881" s="2">
        <v>497208.31</v>
      </c>
      <c r="J881" s="2">
        <f>IFERROR(INDEX(HWI!$F$5:$H$132,MATCH(Data!G881,HWI!$A$5:$A$132,0),MATCH(Data!C881,HWI!$F$5:$H$5,0)),0)</f>
        <v>3.2260869565217392</v>
      </c>
      <c r="K881" s="25">
        <f t="shared" si="31"/>
        <v>1604037.2435652174</v>
      </c>
    </row>
    <row r="882" spans="1:11" customFormat="1" x14ac:dyDescent="0.25">
      <c r="A882">
        <v>1</v>
      </c>
      <c r="B882" t="s">
        <v>87</v>
      </c>
      <c r="C882" t="s">
        <v>10</v>
      </c>
      <c r="D882" s="1" t="s">
        <v>83</v>
      </c>
      <c r="E882" t="s">
        <v>67</v>
      </c>
      <c r="F882" s="18">
        <f t="shared" si="30"/>
        <v>4</v>
      </c>
      <c r="G882">
        <v>1986</v>
      </c>
      <c r="H882" s="2">
        <v>35611</v>
      </c>
      <c r="I882" s="2">
        <v>556241.46</v>
      </c>
      <c r="J882" s="2">
        <f>IFERROR(INDEX(HWI!$F$5:$H$132,MATCH(Data!G882,HWI!$A$5:$A$132,0),MATCH(Data!C882,HWI!$F$5:$H$5,0)),0)</f>
        <v>3.1982758620689653</v>
      </c>
      <c r="K882" s="25">
        <f t="shared" si="31"/>
        <v>1779013.6349999998</v>
      </c>
    </row>
    <row r="883" spans="1:11" customFormat="1" x14ac:dyDescent="0.25">
      <c r="A883">
        <v>1</v>
      </c>
      <c r="B883" t="s">
        <v>87</v>
      </c>
      <c r="C883" t="s">
        <v>10</v>
      </c>
      <c r="D883" s="1" t="s">
        <v>83</v>
      </c>
      <c r="E883" t="s">
        <v>67</v>
      </c>
      <c r="F883" s="18">
        <f t="shared" si="30"/>
        <v>4</v>
      </c>
      <c r="G883">
        <v>1987</v>
      </c>
      <c r="H883" s="2">
        <v>69069</v>
      </c>
      <c r="I883" s="2">
        <v>961597.68</v>
      </c>
      <c r="J883" s="2">
        <f>IFERROR(INDEX(HWI!$F$5:$H$132,MATCH(Data!G883,HWI!$A$5:$A$132,0),MATCH(Data!C883,HWI!$F$5:$H$5,0)),0)</f>
        <v>3.130801687763713</v>
      </c>
      <c r="K883" s="25">
        <f t="shared" si="31"/>
        <v>3010571.6394936708</v>
      </c>
    </row>
    <row r="884" spans="1:11" customFormat="1" x14ac:dyDescent="0.25">
      <c r="A884">
        <v>1</v>
      </c>
      <c r="B884" t="s">
        <v>87</v>
      </c>
      <c r="C884" t="s">
        <v>10</v>
      </c>
      <c r="D884" s="1" t="s">
        <v>83</v>
      </c>
      <c r="E884" t="s">
        <v>67</v>
      </c>
      <c r="F884" s="18">
        <f t="shared" si="30"/>
        <v>4</v>
      </c>
      <c r="G884">
        <v>1988</v>
      </c>
      <c r="H884" s="2">
        <v>56299</v>
      </c>
      <c r="I884" s="2">
        <v>839630.52</v>
      </c>
      <c r="J884" s="2">
        <f>IFERROR(INDEX(HWI!$F$5:$H$132,MATCH(Data!G884,HWI!$A$5:$A$132,0),MATCH(Data!C884,HWI!$F$5:$H$5,0)),0)</f>
        <v>2.9769307923771313</v>
      </c>
      <c r="K884" s="25">
        <f t="shared" si="31"/>
        <v>2499521.949207623</v>
      </c>
    </row>
    <row r="885" spans="1:11" customFormat="1" x14ac:dyDescent="0.25">
      <c r="A885">
        <v>1</v>
      </c>
      <c r="B885" t="s">
        <v>87</v>
      </c>
      <c r="C885" t="s">
        <v>10</v>
      </c>
      <c r="D885" s="1" t="s">
        <v>83</v>
      </c>
      <c r="E885" t="s">
        <v>67</v>
      </c>
      <c r="F885" s="18">
        <f t="shared" si="30"/>
        <v>4</v>
      </c>
      <c r="G885">
        <v>1989</v>
      </c>
      <c r="H885" s="2">
        <v>47580</v>
      </c>
      <c r="I885" s="2">
        <v>783465.1</v>
      </c>
      <c r="J885" s="2">
        <f>IFERROR(INDEX(HWI!$F$5:$H$132,MATCH(Data!G885,HWI!$A$5:$A$132,0),MATCH(Data!C885,HWI!$F$5:$H$5,0)),0)</f>
        <v>2.7790262172284645</v>
      </c>
      <c r="K885" s="25">
        <f t="shared" si="31"/>
        <v>2177270.0531835207</v>
      </c>
    </row>
    <row r="886" spans="1:11" customFormat="1" x14ac:dyDescent="0.25">
      <c r="A886">
        <v>1</v>
      </c>
      <c r="B886" t="s">
        <v>87</v>
      </c>
      <c r="C886" t="s">
        <v>10</v>
      </c>
      <c r="D886" s="1" t="s">
        <v>83</v>
      </c>
      <c r="E886" t="s">
        <v>67</v>
      </c>
      <c r="F886" s="18">
        <f t="shared" si="30"/>
        <v>4</v>
      </c>
      <c r="G886">
        <v>1990</v>
      </c>
      <c r="H886" s="2">
        <v>45255</v>
      </c>
      <c r="I886" s="2">
        <v>613313.73</v>
      </c>
      <c r="J886" s="2">
        <f>IFERROR(INDEX(HWI!$F$5:$H$132,MATCH(Data!G886,HWI!$A$5:$A$132,0),MATCH(Data!C886,HWI!$F$5:$H$5,0)),0)</f>
        <v>2.7080291970802919</v>
      </c>
      <c r="K886" s="25">
        <f t="shared" si="31"/>
        <v>1660871.4878102189</v>
      </c>
    </row>
    <row r="887" spans="1:11" customFormat="1" x14ac:dyDescent="0.25">
      <c r="A887">
        <v>1</v>
      </c>
      <c r="B887" t="s">
        <v>87</v>
      </c>
      <c r="C887" t="s">
        <v>10</v>
      </c>
      <c r="D887" s="1" t="s">
        <v>83</v>
      </c>
      <c r="E887" t="s">
        <v>67</v>
      </c>
      <c r="F887" s="18">
        <f t="shared" si="30"/>
        <v>4</v>
      </c>
      <c r="G887">
        <v>1991</v>
      </c>
      <c r="H887" s="2">
        <v>27062</v>
      </c>
      <c r="I887" s="2">
        <v>410734.63</v>
      </c>
      <c r="J887" s="2">
        <f>IFERROR(INDEX(HWI!$F$5:$H$132,MATCH(Data!G887,HWI!$A$5:$A$132,0),MATCH(Data!C887,HWI!$F$5:$H$5,0)),0)</f>
        <v>2.6594982078853047</v>
      </c>
      <c r="K887" s="25">
        <f t="shared" si="31"/>
        <v>1092348.0124014337</v>
      </c>
    </row>
    <row r="888" spans="1:11" customFormat="1" x14ac:dyDescent="0.25">
      <c r="A888">
        <v>1</v>
      </c>
      <c r="B888" t="s">
        <v>87</v>
      </c>
      <c r="C888" t="s">
        <v>10</v>
      </c>
      <c r="D888" s="1" t="s">
        <v>83</v>
      </c>
      <c r="E888" t="s">
        <v>67</v>
      </c>
      <c r="F888" s="18">
        <f t="shared" si="30"/>
        <v>4</v>
      </c>
      <c r="G888">
        <v>1992</v>
      </c>
      <c r="H888" s="2">
        <v>23221</v>
      </c>
      <c r="I888" s="2">
        <v>499654.42</v>
      </c>
      <c r="J888" s="2">
        <f>IFERROR(INDEX(HWI!$F$5:$H$132,MATCH(Data!G888,HWI!$A$5:$A$132,0),MATCH(Data!C888,HWI!$F$5:$H$5,0)),0)</f>
        <v>2.6452762923351161</v>
      </c>
      <c r="K888" s="25">
        <f t="shared" si="31"/>
        <v>1321723.9915864528</v>
      </c>
    </row>
    <row r="889" spans="1:11" customFormat="1" x14ac:dyDescent="0.25">
      <c r="A889">
        <v>1</v>
      </c>
      <c r="B889" t="s">
        <v>87</v>
      </c>
      <c r="C889" t="s">
        <v>10</v>
      </c>
      <c r="D889" s="1" t="s">
        <v>83</v>
      </c>
      <c r="E889" t="s">
        <v>67</v>
      </c>
      <c r="F889" s="18">
        <f t="shared" si="30"/>
        <v>4</v>
      </c>
      <c r="G889">
        <v>1993</v>
      </c>
      <c r="H889" s="2">
        <v>36843</v>
      </c>
      <c r="I889" s="2">
        <v>574868.14</v>
      </c>
      <c r="J889" s="2">
        <f>IFERROR(INDEX(HWI!$F$5:$H$132,MATCH(Data!G889,HWI!$A$5:$A$132,0),MATCH(Data!C889,HWI!$F$5:$H$5,0)),0)</f>
        <v>2.5831157528285464</v>
      </c>
      <c r="K889" s="25">
        <f t="shared" si="31"/>
        <v>1484950.9482332463</v>
      </c>
    </row>
    <row r="890" spans="1:11" customFormat="1" x14ac:dyDescent="0.25">
      <c r="A890">
        <v>1</v>
      </c>
      <c r="B890" t="s">
        <v>87</v>
      </c>
      <c r="C890" t="s">
        <v>10</v>
      </c>
      <c r="D890" s="1" t="s">
        <v>83</v>
      </c>
      <c r="E890" t="s">
        <v>67</v>
      </c>
      <c r="F890" s="18">
        <f t="shared" si="30"/>
        <v>4</v>
      </c>
      <c r="G890">
        <v>1994</v>
      </c>
      <c r="H890" s="2">
        <v>63425</v>
      </c>
      <c r="I890" s="2">
        <v>1218736.95</v>
      </c>
      <c r="J890" s="2">
        <f>IFERROR(INDEX(HWI!$F$5:$H$132,MATCH(Data!G890,HWI!$A$5:$A$132,0),MATCH(Data!C890,HWI!$F$5:$H$5,0)),0)</f>
        <v>2.5367521367521366</v>
      </c>
      <c r="K890" s="25">
        <f t="shared" si="31"/>
        <v>3091633.5620512818</v>
      </c>
    </row>
    <row r="891" spans="1:11" customFormat="1" x14ac:dyDescent="0.25">
      <c r="A891">
        <v>1</v>
      </c>
      <c r="B891" t="s">
        <v>87</v>
      </c>
      <c r="C891" t="s">
        <v>10</v>
      </c>
      <c r="D891" s="1" t="s">
        <v>83</v>
      </c>
      <c r="E891" t="s">
        <v>67</v>
      </c>
      <c r="F891" s="18">
        <f t="shared" si="30"/>
        <v>4</v>
      </c>
      <c r="G891">
        <v>1995</v>
      </c>
      <c r="H891" s="2">
        <v>43856</v>
      </c>
      <c r="I891" s="2">
        <v>741224.57</v>
      </c>
      <c r="J891" s="2">
        <f>IFERROR(INDEX(HWI!$F$5:$H$132,MATCH(Data!G891,HWI!$A$5:$A$132,0),MATCH(Data!C891,HWI!$F$5:$H$5,0)),0)</f>
        <v>2.4920235096557515</v>
      </c>
      <c r="K891" s="25">
        <f t="shared" si="31"/>
        <v>1847149.054374475</v>
      </c>
    </row>
    <row r="892" spans="1:11" customFormat="1" x14ac:dyDescent="0.25">
      <c r="A892">
        <v>1</v>
      </c>
      <c r="B892" t="s">
        <v>87</v>
      </c>
      <c r="C892" t="s">
        <v>10</v>
      </c>
      <c r="D892" s="1" t="s">
        <v>83</v>
      </c>
      <c r="E892" t="s">
        <v>67</v>
      </c>
      <c r="F892" s="18">
        <f t="shared" si="30"/>
        <v>4</v>
      </c>
      <c r="G892">
        <v>1996</v>
      </c>
      <c r="H892" s="2">
        <v>41108</v>
      </c>
      <c r="I892" s="2">
        <v>608003.80000000005</v>
      </c>
      <c r="J892" s="2">
        <f>IFERROR(INDEX(HWI!$F$5:$H$132,MATCH(Data!G892,HWI!$A$5:$A$132,0),MATCH(Data!C892,HWI!$F$5:$H$5,0)),0)</f>
        <v>2.4427983539094651</v>
      </c>
      <c r="K892" s="25">
        <f t="shared" si="31"/>
        <v>1485230.6818106996</v>
      </c>
    </row>
    <row r="893" spans="1:11" customFormat="1" x14ac:dyDescent="0.25">
      <c r="A893">
        <v>1</v>
      </c>
      <c r="B893" t="s">
        <v>87</v>
      </c>
      <c r="C893" t="s">
        <v>10</v>
      </c>
      <c r="D893" s="1" t="s">
        <v>83</v>
      </c>
      <c r="E893" t="s">
        <v>67</v>
      </c>
      <c r="F893" s="18">
        <f t="shared" si="30"/>
        <v>4</v>
      </c>
      <c r="G893">
        <v>1997</v>
      </c>
      <c r="H893" s="2">
        <v>76236</v>
      </c>
      <c r="I893" s="2">
        <v>1056065.7</v>
      </c>
      <c r="J893" s="2">
        <f>IFERROR(INDEX(HWI!$F$5:$H$132,MATCH(Data!G893,HWI!$A$5:$A$132,0),MATCH(Data!C893,HWI!$F$5:$H$5,0)),0)</f>
        <v>2.3954802259887007</v>
      </c>
      <c r="K893" s="25">
        <f t="shared" si="31"/>
        <v>2529784.5016949154</v>
      </c>
    </row>
    <row r="894" spans="1:11" customFormat="1" x14ac:dyDescent="0.25">
      <c r="A894">
        <v>1</v>
      </c>
      <c r="B894" t="s">
        <v>87</v>
      </c>
      <c r="C894" t="s">
        <v>10</v>
      </c>
      <c r="D894" s="1" t="s">
        <v>83</v>
      </c>
      <c r="E894" t="s">
        <v>67</v>
      </c>
      <c r="F894" s="18">
        <f t="shared" si="30"/>
        <v>4</v>
      </c>
      <c r="G894">
        <v>1998</v>
      </c>
      <c r="H894" s="2">
        <v>61512</v>
      </c>
      <c r="I894" s="2">
        <v>1118731.3400000001</v>
      </c>
      <c r="J894" s="2">
        <f>IFERROR(INDEX(HWI!$F$5:$H$132,MATCH(Data!G894,HWI!$A$5:$A$132,0),MATCH(Data!C894,HWI!$F$5:$H$5,0)),0)</f>
        <v>2.3425414364640882</v>
      </c>
      <c r="K894" s="25">
        <f t="shared" si="31"/>
        <v>2620674.5202209945</v>
      </c>
    </row>
    <row r="895" spans="1:11" customFormat="1" x14ac:dyDescent="0.25">
      <c r="A895">
        <v>1</v>
      </c>
      <c r="B895" t="s">
        <v>87</v>
      </c>
      <c r="C895" t="s">
        <v>10</v>
      </c>
      <c r="D895" s="1" t="s">
        <v>83</v>
      </c>
      <c r="E895" t="s">
        <v>67</v>
      </c>
      <c r="F895" s="18">
        <f t="shared" si="30"/>
        <v>4</v>
      </c>
      <c r="G895">
        <v>1999</v>
      </c>
      <c r="H895" s="2">
        <v>51196</v>
      </c>
      <c r="I895" s="2">
        <v>811339.2</v>
      </c>
      <c r="J895" s="2">
        <f>IFERROR(INDEX(HWI!$F$5:$H$132,MATCH(Data!G895,HWI!$A$5:$A$132,0),MATCH(Data!C895,HWI!$F$5:$H$5,0)),0)</f>
        <v>2.3007751937984495</v>
      </c>
      <c r="K895" s="25">
        <f t="shared" si="31"/>
        <v>1866709.1051162789</v>
      </c>
    </row>
    <row r="896" spans="1:11" customFormat="1" x14ac:dyDescent="0.25">
      <c r="A896">
        <v>1</v>
      </c>
      <c r="B896" t="s">
        <v>87</v>
      </c>
      <c r="C896" t="s">
        <v>10</v>
      </c>
      <c r="D896" s="1" t="s">
        <v>83</v>
      </c>
      <c r="E896" t="s">
        <v>67</v>
      </c>
      <c r="F896" s="18">
        <f t="shared" si="30"/>
        <v>4</v>
      </c>
      <c r="G896">
        <v>2000</v>
      </c>
      <c r="H896" s="2">
        <v>33636</v>
      </c>
      <c r="I896" s="2">
        <v>686290.42</v>
      </c>
      <c r="J896" s="2">
        <f>IFERROR(INDEX(HWI!$F$5:$H$132,MATCH(Data!G896,HWI!$A$5:$A$132,0),MATCH(Data!C896,HWI!$F$5:$H$5,0)),0)</f>
        <v>2.2570342205323195</v>
      </c>
      <c r="K896" s="25">
        <f t="shared" si="31"/>
        <v>1548980.9631634983</v>
      </c>
    </row>
    <row r="897" spans="1:11" customFormat="1" x14ac:dyDescent="0.25">
      <c r="A897">
        <v>1</v>
      </c>
      <c r="B897" t="s">
        <v>87</v>
      </c>
      <c r="C897" t="s">
        <v>10</v>
      </c>
      <c r="D897" s="1" t="s">
        <v>83</v>
      </c>
      <c r="E897" t="s">
        <v>67</v>
      </c>
      <c r="F897" s="18">
        <f t="shared" si="30"/>
        <v>4</v>
      </c>
      <c r="G897">
        <v>2001</v>
      </c>
      <c r="H897" s="2">
        <v>31131</v>
      </c>
      <c r="I897" s="2">
        <v>725160.88</v>
      </c>
      <c r="J897" s="2">
        <f>IFERROR(INDEX(HWI!$F$5:$H$132,MATCH(Data!G897,HWI!$A$5:$A$132,0),MATCH(Data!C897,HWI!$F$5:$H$5,0)),0)</f>
        <v>2.2050520059435366</v>
      </c>
      <c r="K897" s="25">
        <f t="shared" si="31"/>
        <v>1599017.4530757803</v>
      </c>
    </row>
    <row r="898" spans="1:11" customFormat="1" x14ac:dyDescent="0.25">
      <c r="A898">
        <v>1</v>
      </c>
      <c r="B898" t="s">
        <v>87</v>
      </c>
      <c r="C898" t="s">
        <v>10</v>
      </c>
      <c r="D898" s="1" t="s">
        <v>83</v>
      </c>
      <c r="E898" t="s">
        <v>67</v>
      </c>
      <c r="F898" s="18">
        <f t="shared" si="30"/>
        <v>4</v>
      </c>
      <c r="G898">
        <v>2002</v>
      </c>
      <c r="H898" s="2">
        <v>17399</v>
      </c>
      <c r="I898" s="2">
        <v>497603.89</v>
      </c>
      <c r="J898" s="2">
        <f>IFERROR(INDEX(HWI!$F$5:$H$132,MATCH(Data!G898,HWI!$A$5:$A$132,0),MATCH(Data!C898,HWI!$F$5:$H$5,0)),0)</f>
        <v>2.1569767441860463</v>
      </c>
      <c r="K898" s="25">
        <f t="shared" si="31"/>
        <v>1073320.0185465117</v>
      </c>
    </row>
    <row r="899" spans="1:11" customFormat="1" x14ac:dyDescent="0.25">
      <c r="A899">
        <v>1</v>
      </c>
      <c r="B899" t="s">
        <v>87</v>
      </c>
      <c r="C899" t="s">
        <v>10</v>
      </c>
      <c r="D899" s="1" t="s">
        <v>83</v>
      </c>
      <c r="E899" t="s">
        <v>67</v>
      </c>
      <c r="F899" s="18">
        <f t="shared" ref="F899:F962" si="32">_xlfn.XLOOKUP(E899,$O$2:$O$19,$P$2:$P$19)</f>
        <v>4</v>
      </c>
      <c r="G899">
        <v>2003</v>
      </c>
      <c r="H899" s="2">
        <v>21132</v>
      </c>
      <c r="I899" s="2">
        <v>480719.96</v>
      </c>
      <c r="J899" s="2">
        <f>IFERROR(INDEX(HWI!$F$5:$H$132,MATCH(Data!G899,HWI!$A$5:$A$132,0),MATCH(Data!C899,HWI!$F$5:$H$5,0)),0)</f>
        <v>2.1275985663082437</v>
      </c>
      <c r="K899" s="25">
        <f t="shared" ref="K899:K962" si="33">I899*J899</f>
        <v>1022779.0976917563</v>
      </c>
    </row>
    <row r="900" spans="1:11" customFormat="1" x14ac:dyDescent="0.25">
      <c r="A900">
        <v>1</v>
      </c>
      <c r="B900" t="s">
        <v>87</v>
      </c>
      <c r="C900" t="s">
        <v>10</v>
      </c>
      <c r="D900" s="1" t="s">
        <v>83</v>
      </c>
      <c r="E900" t="s">
        <v>67</v>
      </c>
      <c r="F900" s="18">
        <f t="shared" si="32"/>
        <v>4</v>
      </c>
      <c r="G900">
        <v>2004</v>
      </c>
      <c r="H900" s="2">
        <v>37929</v>
      </c>
      <c r="I900" s="2">
        <v>653976.31000000006</v>
      </c>
      <c r="J900" s="2">
        <f>IFERROR(INDEX(HWI!$F$5:$H$132,MATCH(Data!G900,HWI!$A$5:$A$132,0),MATCH(Data!C900,HWI!$F$5:$H$5,0)),0)</f>
        <v>2.0412654745529575</v>
      </c>
      <c r="K900" s="25">
        <f t="shared" si="33"/>
        <v>1334939.2627785422</v>
      </c>
    </row>
    <row r="901" spans="1:11" customFormat="1" x14ac:dyDescent="0.25">
      <c r="A901">
        <v>1</v>
      </c>
      <c r="B901" t="s">
        <v>87</v>
      </c>
      <c r="C901" t="s">
        <v>10</v>
      </c>
      <c r="D901" s="1" t="s">
        <v>83</v>
      </c>
      <c r="E901" t="s">
        <v>67</v>
      </c>
      <c r="F901" s="18">
        <f t="shared" si="32"/>
        <v>4</v>
      </c>
      <c r="G901">
        <v>2005</v>
      </c>
      <c r="H901" s="2">
        <v>33544</v>
      </c>
      <c r="I901" s="2">
        <v>760656.67</v>
      </c>
      <c r="J901" s="2">
        <f>IFERROR(INDEX(HWI!$F$5:$H$132,MATCH(Data!G901,HWI!$A$5:$A$132,0),MATCH(Data!C901,HWI!$F$5:$H$5,0)),0)</f>
        <v>1.9235255994815295</v>
      </c>
      <c r="K901" s="25">
        <f t="shared" si="33"/>
        <v>1463142.577161374</v>
      </c>
    </row>
    <row r="902" spans="1:11" customFormat="1" x14ac:dyDescent="0.25">
      <c r="A902">
        <v>1</v>
      </c>
      <c r="B902" t="s">
        <v>87</v>
      </c>
      <c r="C902" t="s">
        <v>10</v>
      </c>
      <c r="D902" s="1" t="s">
        <v>83</v>
      </c>
      <c r="E902" t="s">
        <v>67</v>
      </c>
      <c r="F902" s="18">
        <f t="shared" si="32"/>
        <v>4</v>
      </c>
      <c r="G902">
        <v>2006</v>
      </c>
      <c r="H902" s="2">
        <v>19586</v>
      </c>
      <c r="I902" s="2">
        <v>421678.25</v>
      </c>
      <c r="J902" s="2">
        <f>IFERROR(INDEX(HWI!$F$5:$H$132,MATCH(Data!G902,HWI!$A$5:$A$132,0),MATCH(Data!C902,HWI!$F$5:$H$5,0)),0)</f>
        <v>1.8186274509803921</v>
      </c>
      <c r="K902" s="25">
        <f t="shared" si="33"/>
        <v>766875.64093137253</v>
      </c>
    </row>
    <row r="903" spans="1:11" customFormat="1" x14ac:dyDescent="0.25">
      <c r="A903">
        <v>1</v>
      </c>
      <c r="B903" t="s">
        <v>87</v>
      </c>
      <c r="C903" t="s">
        <v>10</v>
      </c>
      <c r="D903" s="1" t="s">
        <v>83</v>
      </c>
      <c r="E903" t="s">
        <v>67</v>
      </c>
      <c r="F903" s="18">
        <f t="shared" si="32"/>
        <v>4</v>
      </c>
      <c r="G903">
        <v>2007</v>
      </c>
      <c r="H903" s="2">
        <v>47783</v>
      </c>
      <c r="I903" s="2">
        <v>1065664.54</v>
      </c>
      <c r="J903" s="2">
        <f>IFERROR(INDEX(HWI!$F$5:$H$132,MATCH(Data!G903,HWI!$A$5:$A$132,0),MATCH(Data!C903,HWI!$F$5:$H$5,0)),0)</f>
        <v>1.7175549753023149</v>
      </c>
      <c r="K903" s="25">
        <f t="shared" si="33"/>
        <v>1830337.4326802529</v>
      </c>
    </row>
    <row r="904" spans="1:11" customFormat="1" x14ac:dyDescent="0.25">
      <c r="A904">
        <v>1</v>
      </c>
      <c r="B904" t="s">
        <v>87</v>
      </c>
      <c r="C904" t="s">
        <v>10</v>
      </c>
      <c r="D904" s="1" t="s">
        <v>83</v>
      </c>
      <c r="E904" t="s">
        <v>67</v>
      </c>
      <c r="F904" s="18">
        <f t="shared" si="32"/>
        <v>4</v>
      </c>
      <c r="G904">
        <v>2008</v>
      </c>
      <c r="H904" s="2">
        <v>32467</v>
      </c>
      <c r="I904" s="2">
        <v>1125476.01</v>
      </c>
      <c r="J904" s="2">
        <f>IFERROR(INDEX(HWI!$F$5:$H$132,MATCH(Data!G904,HWI!$A$5:$A$132,0),MATCH(Data!C904,HWI!$F$5:$H$5,0)),0)</f>
        <v>1.6544035674470456</v>
      </c>
      <c r="K904" s="25">
        <f t="shared" si="33"/>
        <v>1861991.5260200668</v>
      </c>
    </row>
    <row r="905" spans="1:11" customFormat="1" x14ac:dyDescent="0.25">
      <c r="A905">
        <v>1</v>
      </c>
      <c r="B905" t="s">
        <v>87</v>
      </c>
      <c r="C905" t="s">
        <v>10</v>
      </c>
      <c r="D905" s="1" t="s">
        <v>83</v>
      </c>
      <c r="E905" t="s">
        <v>67</v>
      </c>
      <c r="F905" s="18">
        <f t="shared" si="32"/>
        <v>4</v>
      </c>
      <c r="G905">
        <v>2009</v>
      </c>
      <c r="H905" s="2">
        <v>35060</v>
      </c>
      <c r="I905" s="2">
        <v>1538023.04</v>
      </c>
      <c r="J905" s="2">
        <f>IFERROR(INDEX(HWI!$F$5:$H$132,MATCH(Data!G905,HWI!$A$5:$A$132,0),MATCH(Data!C905,HWI!$F$5:$H$5,0)),0)</f>
        <v>1.5897161221210498</v>
      </c>
      <c r="K905" s="25">
        <f t="shared" si="33"/>
        <v>2445020.0228816285</v>
      </c>
    </row>
    <row r="906" spans="1:11" customFormat="1" x14ac:dyDescent="0.25">
      <c r="A906">
        <v>1</v>
      </c>
      <c r="B906" t="s">
        <v>87</v>
      </c>
      <c r="C906" t="s">
        <v>10</v>
      </c>
      <c r="D906" s="1" t="s">
        <v>83</v>
      </c>
      <c r="E906" t="s">
        <v>67</v>
      </c>
      <c r="F906" s="18">
        <f t="shared" si="32"/>
        <v>4</v>
      </c>
      <c r="G906">
        <v>2010</v>
      </c>
      <c r="H906" s="2">
        <v>9113</v>
      </c>
      <c r="I906" s="2">
        <v>569412.89</v>
      </c>
      <c r="J906" s="2">
        <f>IFERROR(INDEX(HWI!$F$5:$H$132,MATCH(Data!G906,HWI!$A$5:$A$132,0),MATCH(Data!C906,HWI!$F$5:$H$5,0)),0)</f>
        <v>1.6343612334801763</v>
      </c>
      <c r="K906" s="25">
        <f t="shared" si="33"/>
        <v>930626.35325991199</v>
      </c>
    </row>
    <row r="907" spans="1:11" customFormat="1" x14ac:dyDescent="0.25">
      <c r="A907">
        <v>1</v>
      </c>
      <c r="B907" t="s">
        <v>87</v>
      </c>
      <c r="C907" t="s">
        <v>10</v>
      </c>
      <c r="D907" s="1" t="s">
        <v>83</v>
      </c>
      <c r="E907" t="s">
        <v>67</v>
      </c>
      <c r="F907" s="18">
        <f t="shared" si="32"/>
        <v>4</v>
      </c>
      <c r="G907">
        <v>2011</v>
      </c>
      <c r="H907" s="2">
        <v>28119</v>
      </c>
      <c r="I907" s="2">
        <v>1720298.67</v>
      </c>
      <c r="J907" s="2">
        <f>IFERROR(INDEX(HWI!$F$5:$H$132,MATCH(Data!G907,HWI!$A$5:$A$132,0),MATCH(Data!C907,HWI!$F$5:$H$5,0)),0)</f>
        <v>1.5914209115281501</v>
      </c>
      <c r="K907" s="25">
        <f t="shared" si="33"/>
        <v>2737719.2775120642</v>
      </c>
    </row>
    <row r="908" spans="1:11" customFormat="1" x14ac:dyDescent="0.25">
      <c r="A908">
        <v>1</v>
      </c>
      <c r="B908" t="s">
        <v>87</v>
      </c>
      <c r="C908" t="s">
        <v>10</v>
      </c>
      <c r="D908" s="1" t="s">
        <v>83</v>
      </c>
      <c r="E908" t="s">
        <v>67</v>
      </c>
      <c r="F908" s="18">
        <f t="shared" si="32"/>
        <v>4</v>
      </c>
      <c r="G908">
        <v>2012</v>
      </c>
      <c r="H908" s="2">
        <v>30087</v>
      </c>
      <c r="I908" s="2">
        <v>3125938.04</v>
      </c>
      <c r="J908" s="2">
        <f>IFERROR(INDEX(HWI!$F$5:$H$132,MATCH(Data!G908,HWI!$A$5:$A$132,0),MATCH(Data!C908,HWI!$F$5:$H$5,0)),0)</f>
        <v>1.525179856115108</v>
      </c>
      <c r="K908" s="25">
        <f t="shared" si="33"/>
        <v>4767617.7300719423</v>
      </c>
    </row>
    <row r="909" spans="1:11" customFormat="1" x14ac:dyDescent="0.25">
      <c r="A909">
        <v>1</v>
      </c>
      <c r="B909" t="s">
        <v>87</v>
      </c>
      <c r="C909" t="s">
        <v>10</v>
      </c>
      <c r="D909" s="1" t="s">
        <v>83</v>
      </c>
      <c r="E909" t="s">
        <v>67</v>
      </c>
      <c r="F909" s="18">
        <f t="shared" si="32"/>
        <v>4</v>
      </c>
      <c r="G909">
        <v>2013</v>
      </c>
      <c r="H909" s="2">
        <v>34567</v>
      </c>
      <c r="I909" s="2">
        <v>3309419.15</v>
      </c>
      <c r="J909" s="2">
        <f>IFERROR(INDEX(HWI!$F$5:$H$132,MATCH(Data!G909,HWI!$A$5:$A$132,0),MATCH(Data!C909,HWI!$F$5:$H$5,0)),0)</f>
        <v>1.5228322216521293</v>
      </c>
      <c r="K909" s="25">
        <f t="shared" si="33"/>
        <v>5039690.1165726008</v>
      </c>
    </row>
    <row r="910" spans="1:11" customFormat="1" x14ac:dyDescent="0.25">
      <c r="A910">
        <v>1</v>
      </c>
      <c r="B910" t="s">
        <v>87</v>
      </c>
      <c r="C910" t="s">
        <v>10</v>
      </c>
      <c r="D910" s="1" t="s">
        <v>83</v>
      </c>
      <c r="E910" t="s">
        <v>67</v>
      </c>
      <c r="F910" s="18">
        <f t="shared" si="32"/>
        <v>4</v>
      </c>
      <c r="G910">
        <v>2014</v>
      </c>
      <c r="H910" s="2">
        <v>42401</v>
      </c>
      <c r="I910" s="2">
        <v>4166915.38</v>
      </c>
      <c r="J910" s="2">
        <f>IFERROR(INDEX(HWI!$F$5:$H$132,MATCH(Data!G910,HWI!$A$5:$A$132,0),MATCH(Data!C910,HWI!$F$5:$H$5,0)),0)</f>
        <v>1.5197132616487454</v>
      </c>
      <c r="K910" s="25">
        <f t="shared" si="33"/>
        <v>6332516.5631541209</v>
      </c>
    </row>
    <row r="911" spans="1:11" customFormat="1" x14ac:dyDescent="0.25">
      <c r="A911">
        <v>1</v>
      </c>
      <c r="B911" t="s">
        <v>87</v>
      </c>
      <c r="C911" t="s">
        <v>10</v>
      </c>
      <c r="D911" s="1" t="s">
        <v>83</v>
      </c>
      <c r="E911" t="s">
        <v>67</v>
      </c>
      <c r="F911" s="18">
        <f t="shared" si="32"/>
        <v>4</v>
      </c>
      <c r="G911">
        <v>2015</v>
      </c>
      <c r="H911" s="2">
        <v>24894</v>
      </c>
      <c r="I911" s="2">
        <v>2651164.35</v>
      </c>
      <c r="J911" s="2">
        <f>IFERROR(INDEX(HWI!$F$5:$H$132,MATCH(Data!G911,HWI!$A$5:$A$132,0),MATCH(Data!C911,HWI!$F$5:$H$5,0)),0)</f>
        <v>1.5081300813008129</v>
      </c>
      <c r="K911" s="25">
        <f t="shared" si="33"/>
        <v>3998300.7067073169</v>
      </c>
    </row>
    <row r="912" spans="1:11" customFormat="1" x14ac:dyDescent="0.25">
      <c r="A912">
        <v>1</v>
      </c>
      <c r="B912" t="s">
        <v>87</v>
      </c>
      <c r="C912" t="s">
        <v>10</v>
      </c>
      <c r="D912" s="1" t="s">
        <v>83</v>
      </c>
      <c r="E912" t="s">
        <v>67</v>
      </c>
      <c r="F912" s="18">
        <f t="shared" si="32"/>
        <v>4</v>
      </c>
      <c r="G912">
        <v>2016</v>
      </c>
      <c r="H912" s="2">
        <v>51480</v>
      </c>
      <c r="I912" s="2">
        <v>7969722.2300000004</v>
      </c>
      <c r="J912" s="2">
        <f>IFERROR(INDEX(HWI!$F$5:$H$132,MATCH(Data!G912,HWI!$A$5:$A$132,0),MATCH(Data!C912,HWI!$F$5:$H$5,0)),0)</f>
        <v>1.4907081868407834</v>
      </c>
      <c r="K912" s="25">
        <f t="shared" si="33"/>
        <v>11880530.175107986</v>
      </c>
    </row>
    <row r="913" spans="1:11" customFormat="1" x14ac:dyDescent="0.25">
      <c r="A913">
        <v>1</v>
      </c>
      <c r="B913" t="s">
        <v>87</v>
      </c>
      <c r="C913" t="s">
        <v>10</v>
      </c>
      <c r="D913" s="1" t="s">
        <v>83</v>
      </c>
      <c r="E913" t="s">
        <v>67</v>
      </c>
      <c r="F913" s="18">
        <f t="shared" si="32"/>
        <v>4</v>
      </c>
      <c r="G913">
        <v>2017</v>
      </c>
      <c r="H913" s="2">
        <v>23930</v>
      </c>
      <c r="I913" s="2">
        <v>3138837.5</v>
      </c>
      <c r="J913" s="2">
        <f>IFERROR(INDEX(HWI!$F$5:$H$132,MATCH(Data!G913,HWI!$A$5:$A$132,0),MATCH(Data!C913,HWI!$F$5:$H$5,0)),0)</f>
        <v>1.4649555774925962</v>
      </c>
      <c r="K913" s="25">
        <f t="shared" si="33"/>
        <v>4598257.5024679173</v>
      </c>
    </row>
    <row r="914" spans="1:11" customFormat="1" x14ac:dyDescent="0.25">
      <c r="A914">
        <v>1</v>
      </c>
      <c r="B914" t="s">
        <v>87</v>
      </c>
      <c r="C914" t="s">
        <v>10</v>
      </c>
      <c r="D914" s="1" t="s">
        <v>83</v>
      </c>
      <c r="E914" t="s">
        <v>67</v>
      </c>
      <c r="F914" s="18">
        <f t="shared" si="32"/>
        <v>4</v>
      </c>
      <c r="G914">
        <v>2018</v>
      </c>
      <c r="H914" s="2">
        <v>34655</v>
      </c>
      <c r="I914" s="2">
        <v>4887887.71</v>
      </c>
      <c r="J914" s="2">
        <f>IFERROR(INDEX(HWI!$F$5:$H$132,MATCH(Data!G914,HWI!$A$5:$A$132,0),MATCH(Data!C914,HWI!$F$5:$H$5,0)),0)</f>
        <v>1.4393792434529582</v>
      </c>
      <c r="K914" s="25">
        <f t="shared" si="33"/>
        <v>7035524.1141028125</v>
      </c>
    </row>
    <row r="915" spans="1:11" customFormat="1" x14ac:dyDescent="0.25">
      <c r="A915">
        <v>1</v>
      </c>
      <c r="B915" t="s">
        <v>87</v>
      </c>
      <c r="C915" t="s">
        <v>10</v>
      </c>
      <c r="D915" s="1" t="s">
        <v>83</v>
      </c>
      <c r="E915" t="s">
        <v>67</v>
      </c>
      <c r="F915" s="18">
        <f t="shared" si="32"/>
        <v>4</v>
      </c>
      <c r="G915">
        <v>2019</v>
      </c>
      <c r="H915" s="2">
        <v>46859</v>
      </c>
      <c r="I915" s="2">
        <v>6437539.0499999998</v>
      </c>
      <c r="J915" s="2">
        <f>IFERROR(INDEX(HWI!$F$5:$H$132,MATCH(Data!G915,HWI!$A$5:$A$132,0),MATCH(Data!C915,HWI!$F$5:$H$5,0)),0)</f>
        <v>1.3779015784586814</v>
      </c>
      <c r="K915" s="25">
        <f t="shared" si="33"/>
        <v>8870295.2183844</v>
      </c>
    </row>
    <row r="916" spans="1:11" customFormat="1" x14ac:dyDescent="0.25">
      <c r="A916">
        <v>1</v>
      </c>
      <c r="B916" t="s">
        <v>87</v>
      </c>
      <c r="C916" t="s">
        <v>10</v>
      </c>
      <c r="D916" s="1" t="s">
        <v>83</v>
      </c>
      <c r="E916" t="s">
        <v>67</v>
      </c>
      <c r="F916" s="18">
        <f t="shared" si="32"/>
        <v>4</v>
      </c>
      <c r="G916">
        <v>2020</v>
      </c>
      <c r="H916" s="2">
        <v>38542</v>
      </c>
      <c r="I916" s="2">
        <v>7400160.5499999998</v>
      </c>
      <c r="J916" s="2">
        <f>IFERROR(INDEX(HWI!$F$5:$H$132,MATCH(Data!G916,HWI!$A$5:$A$132,0),MATCH(Data!C916,HWI!$F$5:$H$5,0)),0)</f>
        <v>1.3138556883576804</v>
      </c>
      <c r="K916" s="25">
        <f t="shared" si="33"/>
        <v>9722743.0333776008</v>
      </c>
    </row>
    <row r="917" spans="1:11" customFormat="1" x14ac:dyDescent="0.25">
      <c r="A917">
        <v>1</v>
      </c>
      <c r="B917" t="s">
        <v>87</v>
      </c>
      <c r="C917" t="s">
        <v>10</v>
      </c>
      <c r="D917" s="1" t="s">
        <v>83</v>
      </c>
      <c r="E917" t="s">
        <v>67</v>
      </c>
      <c r="F917" s="18">
        <f t="shared" si="32"/>
        <v>4</v>
      </c>
      <c r="G917">
        <v>2021</v>
      </c>
      <c r="H917" s="2">
        <v>55906</v>
      </c>
      <c r="I917" s="2">
        <v>14777543.32</v>
      </c>
      <c r="J917" s="2">
        <f>IFERROR(INDEX(HWI!$F$5:$H$132,MATCH(Data!G917,HWI!$A$5:$A$132,0),MATCH(Data!C917,HWI!$F$5:$H$5,0)),0)</f>
        <v>1.2475830180748213</v>
      </c>
      <c r="K917" s="25">
        <f t="shared" si="33"/>
        <v>18436212.094897017</v>
      </c>
    </row>
    <row r="918" spans="1:11" customFormat="1" x14ac:dyDescent="0.25">
      <c r="A918">
        <v>1</v>
      </c>
      <c r="B918" t="s">
        <v>87</v>
      </c>
      <c r="C918" t="s">
        <v>10</v>
      </c>
      <c r="D918" s="1" t="s">
        <v>83</v>
      </c>
      <c r="E918" t="s">
        <v>67</v>
      </c>
      <c r="F918" s="18">
        <f t="shared" si="32"/>
        <v>4</v>
      </c>
      <c r="G918">
        <v>2022</v>
      </c>
      <c r="H918" s="2">
        <v>30133</v>
      </c>
      <c r="I918" s="2">
        <v>8662709.7100000009</v>
      </c>
      <c r="J918" s="2">
        <f>IFERROR(INDEX(HWI!$F$5:$H$132,MATCH(Data!G918,HWI!$A$5:$A$132,0),MATCH(Data!C918,HWI!$F$5:$H$5,0)),0)</f>
        <v>1.1548638132295719</v>
      </c>
      <c r="K918" s="25">
        <f t="shared" si="33"/>
        <v>10004249.96859144</v>
      </c>
    </row>
    <row r="919" spans="1:11" customFormat="1" x14ac:dyDescent="0.25">
      <c r="A919">
        <v>1</v>
      </c>
      <c r="B919" t="s">
        <v>87</v>
      </c>
      <c r="C919" t="s">
        <v>10</v>
      </c>
      <c r="D919" s="1" t="s">
        <v>83</v>
      </c>
      <c r="E919" t="s">
        <v>67</v>
      </c>
      <c r="F919" s="18">
        <f t="shared" si="32"/>
        <v>4</v>
      </c>
      <c r="G919">
        <v>2023</v>
      </c>
      <c r="H919" s="2">
        <v>39815</v>
      </c>
      <c r="I919" s="2">
        <v>10016772.66</v>
      </c>
      <c r="J919" s="2">
        <f>IFERROR(INDEX(HWI!$F$5:$H$132,MATCH(Data!G919,HWI!$A$5:$A$132,0),MATCH(Data!C919,HWI!$F$5:$H$5,0)),0)</f>
        <v>1.0687792581922939</v>
      </c>
      <c r="K919" s="25">
        <f t="shared" si="33"/>
        <v>10705718.853035651</v>
      </c>
    </row>
    <row r="920" spans="1:11" customFormat="1" x14ac:dyDescent="0.25">
      <c r="A920">
        <v>1</v>
      </c>
      <c r="B920" t="s">
        <v>87</v>
      </c>
      <c r="C920" t="s">
        <v>10</v>
      </c>
      <c r="D920" s="1" t="s">
        <v>83</v>
      </c>
      <c r="E920" t="s">
        <v>67</v>
      </c>
      <c r="F920" s="18">
        <f t="shared" si="32"/>
        <v>4</v>
      </c>
      <c r="G920">
        <v>2024</v>
      </c>
      <c r="H920" s="2">
        <v>38042</v>
      </c>
      <c r="I920" s="2">
        <v>8222967.5199999996</v>
      </c>
      <c r="J920" s="2">
        <f>IFERROR(INDEX(HWI!$F$5:$H$132,MATCH(Data!G920,HWI!$A$5:$A$132,0),MATCH(Data!C920,HWI!$F$5:$H$5,0)),0)</f>
        <v>1.0352284618067666</v>
      </c>
      <c r="K920" s="25">
        <f t="shared" si="33"/>
        <v>8512650.0172166023</v>
      </c>
    </row>
    <row r="921" spans="1:11" customFormat="1" x14ac:dyDescent="0.25">
      <c r="A921">
        <v>1</v>
      </c>
      <c r="B921" t="s">
        <v>87</v>
      </c>
      <c r="C921" t="s">
        <v>10</v>
      </c>
      <c r="D921" s="1" t="s">
        <v>83</v>
      </c>
      <c r="E921" t="s">
        <v>67</v>
      </c>
      <c r="F921" s="18">
        <f t="shared" si="32"/>
        <v>4</v>
      </c>
      <c r="G921">
        <v>2025</v>
      </c>
      <c r="H921" s="2">
        <v>4262</v>
      </c>
      <c r="I921" s="2">
        <v>694620.56</v>
      </c>
      <c r="J921" s="2">
        <f>IFERROR(INDEX(HWI!$F$5:$H$132,MATCH(Data!G921,HWI!$A$5:$A$132,0),MATCH(Data!C921,HWI!$F$5:$H$5,0)),0)</f>
        <v>1</v>
      </c>
      <c r="K921" s="25">
        <f t="shared" si="33"/>
        <v>694620.56</v>
      </c>
    </row>
    <row r="922" spans="1:11" customFormat="1" x14ac:dyDescent="0.25">
      <c r="A922">
        <v>1</v>
      </c>
      <c r="B922" t="s">
        <v>87</v>
      </c>
      <c r="C922" t="s">
        <v>10</v>
      </c>
      <c r="D922" s="1" t="s">
        <v>84</v>
      </c>
      <c r="E922" t="s">
        <v>69</v>
      </c>
      <c r="F922" s="18">
        <f t="shared" si="32"/>
        <v>6</v>
      </c>
      <c r="G922">
        <v>1977</v>
      </c>
      <c r="H922" s="2">
        <v>485</v>
      </c>
      <c r="I922" s="2">
        <v>8428.43</v>
      </c>
      <c r="J922" s="2">
        <f>IFERROR(INDEX(HWI!$F$5:$H$132,MATCH(Data!G922,HWI!$A$5:$A$132,0),MATCH(Data!C922,HWI!$F$5:$H$5,0)),0)</f>
        <v>5.1527777777777777</v>
      </c>
      <c r="K922" s="25">
        <f t="shared" si="33"/>
        <v>43429.826805555553</v>
      </c>
    </row>
    <row r="923" spans="1:11" customFormat="1" x14ac:dyDescent="0.25">
      <c r="A923">
        <v>1</v>
      </c>
      <c r="B923" t="s">
        <v>87</v>
      </c>
      <c r="C923" t="s">
        <v>10</v>
      </c>
      <c r="D923" s="1" t="s">
        <v>84</v>
      </c>
      <c r="E923" t="s">
        <v>69</v>
      </c>
      <c r="F923" s="18">
        <f t="shared" si="32"/>
        <v>6</v>
      </c>
      <c r="G923">
        <v>1978</v>
      </c>
      <c r="H923" s="2">
        <v>2873</v>
      </c>
      <c r="I923" s="2">
        <v>64134.44</v>
      </c>
      <c r="J923" s="2">
        <f>IFERROR(INDEX(HWI!$F$5:$H$132,MATCH(Data!G923,HWI!$A$5:$A$132,0),MATCH(Data!C923,HWI!$F$5:$H$5,0)),0)</f>
        <v>4.7870967741935484</v>
      </c>
      <c r="K923" s="25">
        <f t="shared" si="33"/>
        <v>307017.77083870966</v>
      </c>
    </row>
    <row r="924" spans="1:11" customFormat="1" x14ac:dyDescent="0.25">
      <c r="A924">
        <v>1</v>
      </c>
      <c r="B924" t="s">
        <v>87</v>
      </c>
      <c r="C924" t="s">
        <v>10</v>
      </c>
      <c r="D924" s="1" t="s">
        <v>84</v>
      </c>
      <c r="E924" t="s">
        <v>69</v>
      </c>
      <c r="F924" s="18">
        <f t="shared" si="32"/>
        <v>6</v>
      </c>
      <c r="G924">
        <v>1979</v>
      </c>
      <c r="H924" s="2">
        <v>2957</v>
      </c>
      <c r="I924" s="2">
        <v>55575.66</v>
      </c>
      <c r="J924" s="2">
        <f>IFERROR(INDEX(HWI!$F$5:$H$132,MATCH(Data!G924,HWI!$A$5:$A$132,0),MATCH(Data!C924,HWI!$F$5:$H$5,0)),0)</f>
        <v>4.390532544378698</v>
      </c>
      <c r="K924" s="25">
        <f t="shared" si="33"/>
        <v>244006.74390532545</v>
      </c>
    </row>
    <row r="925" spans="1:11" customFormat="1" x14ac:dyDescent="0.25">
      <c r="A925">
        <v>1</v>
      </c>
      <c r="B925" t="s">
        <v>87</v>
      </c>
      <c r="C925" t="s">
        <v>10</v>
      </c>
      <c r="D925" s="1" t="s">
        <v>84</v>
      </c>
      <c r="E925" t="s">
        <v>69</v>
      </c>
      <c r="F925" s="18">
        <f t="shared" si="32"/>
        <v>6</v>
      </c>
      <c r="G925">
        <v>1980</v>
      </c>
      <c r="H925" s="2">
        <v>10784</v>
      </c>
      <c r="I925" s="2">
        <v>250271.65</v>
      </c>
      <c r="J925" s="2">
        <f>IFERROR(INDEX(HWI!$F$5:$H$132,MATCH(Data!G925,HWI!$A$5:$A$132,0),MATCH(Data!C925,HWI!$F$5:$H$5,0)),0)</f>
        <v>3.9679144385026737</v>
      </c>
      <c r="K925" s="25">
        <f t="shared" si="33"/>
        <v>993056.49358288769</v>
      </c>
    </row>
    <row r="926" spans="1:11" customFormat="1" x14ac:dyDescent="0.25">
      <c r="A926">
        <v>1</v>
      </c>
      <c r="B926" t="s">
        <v>87</v>
      </c>
      <c r="C926" t="s">
        <v>10</v>
      </c>
      <c r="D926" s="1" t="s">
        <v>84</v>
      </c>
      <c r="E926" t="s">
        <v>69</v>
      </c>
      <c r="F926" s="18">
        <f t="shared" si="32"/>
        <v>6</v>
      </c>
      <c r="G926">
        <v>1981</v>
      </c>
      <c r="H926" s="2">
        <v>16558</v>
      </c>
      <c r="I926" s="2">
        <v>330889.62</v>
      </c>
      <c r="J926" s="2">
        <f>IFERROR(INDEX(HWI!$F$5:$H$132,MATCH(Data!G926,HWI!$A$5:$A$132,0),MATCH(Data!C926,HWI!$F$5:$H$5,0)),0)</f>
        <v>3.6195121951219513</v>
      </c>
      <c r="K926" s="25">
        <f t="shared" si="33"/>
        <v>1197659.0148292682</v>
      </c>
    </row>
    <row r="927" spans="1:11" customFormat="1" x14ac:dyDescent="0.25">
      <c r="A927">
        <v>1</v>
      </c>
      <c r="B927" t="s">
        <v>87</v>
      </c>
      <c r="C927" t="s">
        <v>10</v>
      </c>
      <c r="D927" s="1" t="s">
        <v>84</v>
      </c>
      <c r="E927" t="s">
        <v>69</v>
      </c>
      <c r="F927" s="18">
        <f t="shared" si="32"/>
        <v>6</v>
      </c>
      <c r="G927">
        <v>1982</v>
      </c>
      <c r="H927" s="2">
        <v>10921</v>
      </c>
      <c r="I927" s="2">
        <v>435543.84</v>
      </c>
      <c r="J927" s="2">
        <f>IFERROR(INDEX(HWI!$F$5:$H$132,MATCH(Data!G927,HWI!$A$5:$A$132,0),MATCH(Data!C927,HWI!$F$5:$H$5,0)),0)</f>
        <v>3.4193548387096775</v>
      </c>
      <c r="K927" s="25">
        <f t="shared" si="33"/>
        <v>1489278.9367741938</v>
      </c>
    </row>
    <row r="928" spans="1:11" customFormat="1" x14ac:dyDescent="0.25">
      <c r="A928">
        <v>1</v>
      </c>
      <c r="B928" t="s">
        <v>87</v>
      </c>
      <c r="C928" t="s">
        <v>10</v>
      </c>
      <c r="D928" s="1" t="s">
        <v>84</v>
      </c>
      <c r="E928" t="s">
        <v>69</v>
      </c>
      <c r="F928" s="18">
        <f t="shared" si="32"/>
        <v>6</v>
      </c>
      <c r="G928">
        <v>1983</v>
      </c>
      <c r="H928" s="2">
        <v>8495</v>
      </c>
      <c r="I928" s="2">
        <v>195593.61</v>
      </c>
      <c r="J928" s="2">
        <f>IFERROR(INDEX(HWI!$F$5:$H$132,MATCH(Data!G928,HWI!$A$5:$A$132,0),MATCH(Data!C928,HWI!$F$5:$H$5,0)),0)</f>
        <v>3.2977777777777777</v>
      </c>
      <c r="K928" s="25">
        <f t="shared" si="33"/>
        <v>645024.26053333329</v>
      </c>
    </row>
    <row r="929" spans="1:11" customFormat="1" x14ac:dyDescent="0.25">
      <c r="A929">
        <v>1</v>
      </c>
      <c r="B929" t="s">
        <v>87</v>
      </c>
      <c r="C929" t="s">
        <v>10</v>
      </c>
      <c r="D929" s="1" t="s">
        <v>84</v>
      </c>
      <c r="E929" t="s">
        <v>69</v>
      </c>
      <c r="F929" s="18">
        <f t="shared" si="32"/>
        <v>6</v>
      </c>
      <c r="G929">
        <v>1984</v>
      </c>
      <c r="H929" s="2">
        <v>8884</v>
      </c>
      <c r="I929" s="2">
        <v>238832.15</v>
      </c>
      <c r="J929" s="2">
        <f>IFERROR(INDEX(HWI!$F$5:$H$132,MATCH(Data!G929,HWI!$A$5:$A$132,0),MATCH(Data!C929,HWI!$F$5:$H$5,0)),0)</f>
        <v>3.2401746724890828</v>
      </c>
      <c r="K929" s="25">
        <f t="shared" si="33"/>
        <v>773857.88340611348</v>
      </c>
    </row>
    <row r="930" spans="1:11" customFormat="1" x14ac:dyDescent="0.25">
      <c r="A930">
        <v>1</v>
      </c>
      <c r="B930" t="s">
        <v>87</v>
      </c>
      <c r="C930" t="s">
        <v>10</v>
      </c>
      <c r="D930" s="1" t="s">
        <v>84</v>
      </c>
      <c r="E930" t="s">
        <v>69</v>
      </c>
      <c r="F930" s="18">
        <f t="shared" si="32"/>
        <v>6</v>
      </c>
      <c r="G930">
        <v>1985</v>
      </c>
      <c r="H930" s="2">
        <v>9464</v>
      </c>
      <c r="I930" s="2">
        <v>290346.65000000002</v>
      </c>
      <c r="J930" s="2">
        <f>IFERROR(INDEX(HWI!$F$5:$H$132,MATCH(Data!G930,HWI!$A$5:$A$132,0),MATCH(Data!C930,HWI!$F$5:$H$5,0)),0)</f>
        <v>3.2260869565217392</v>
      </c>
      <c r="K930" s="25">
        <f t="shared" si="33"/>
        <v>936683.54043478274</v>
      </c>
    </row>
    <row r="931" spans="1:11" customFormat="1" x14ac:dyDescent="0.25">
      <c r="A931">
        <v>1</v>
      </c>
      <c r="B931" t="s">
        <v>87</v>
      </c>
      <c r="C931" t="s">
        <v>10</v>
      </c>
      <c r="D931" s="1" t="s">
        <v>84</v>
      </c>
      <c r="E931" t="s">
        <v>69</v>
      </c>
      <c r="F931" s="18">
        <f t="shared" si="32"/>
        <v>6</v>
      </c>
      <c r="G931">
        <v>1986</v>
      </c>
      <c r="H931" s="2">
        <v>6310</v>
      </c>
      <c r="I931" s="2">
        <v>238738.98</v>
      </c>
      <c r="J931" s="2">
        <f>IFERROR(INDEX(HWI!$F$5:$H$132,MATCH(Data!G931,HWI!$A$5:$A$132,0),MATCH(Data!C931,HWI!$F$5:$H$5,0)),0)</f>
        <v>3.1982758620689653</v>
      </c>
      <c r="K931" s="25">
        <f t="shared" si="33"/>
        <v>763553.11706896545</v>
      </c>
    </row>
    <row r="932" spans="1:11" customFormat="1" x14ac:dyDescent="0.25">
      <c r="A932">
        <v>1</v>
      </c>
      <c r="B932" t="s">
        <v>87</v>
      </c>
      <c r="C932" t="s">
        <v>10</v>
      </c>
      <c r="D932" s="1" t="s">
        <v>84</v>
      </c>
      <c r="E932" t="s">
        <v>69</v>
      </c>
      <c r="F932" s="18">
        <f t="shared" si="32"/>
        <v>6</v>
      </c>
      <c r="G932">
        <v>1987</v>
      </c>
      <c r="H932" s="2">
        <v>10864</v>
      </c>
      <c r="I932" s="2">
        <v>297562.45</v>
      </c>
      <c r="J932" s="2">
        <f>IFERROR(INDEX(HWI!$F$5:$H$132,MATCH(Data!G932,HWI!$A$5:$A$132,0),MATCH(Data!C932,HWI!$F$5:$H$5,0)),0)</f>
        <v>3.130801687763713</v>
      </c>
      <c r="K932" s="25">
        <f t="shared" si="33"/>
        <v>931609.02067510551</v>
      </c>
    </row>
    <row r="933" spans="1:11" customFormat="1" x14ac:dyDescent="0.25">
      <c r="A933">
        <v>1</v>
      </c>
      <c r="B933" t="s">
        <v>87</v>
      </c>
      <c r="C933" t="s">
        <v>10</v>
      </c>
      <c r="D933" s="1" t="s">
        <v>84</v>
      </c>
      <c r="E933" t="s">
        <v>69</v>
      </c>
      <c r="F933" s="18">
        <f t="shared" si="32"/>
        <v>6</v>
      </c>
      <c r="G933">
        <v>1988</v>
      </c>
      <c r="H933" s="2">
        <v>17879</v>
      </c>
      <c r="I933" s="2">
        <v>625595.57999999996</v>
      </c>
      <c r="J933" s="2">
        <f>IFERROR(INDEX(HWI!$F$5:$H$132,MATCH(Data!G933,HWI!$A$5:$A$132,0),MATCH(Data!C933,HWI!$F$5:$H$5,0)),0)</f>
        <v>2.9769307923771313</v>
      </c>
      <c r="K933" s="25">
        <f t="shared" si="33"/>
        <v>1862354.7456770309</v>
      </c>
    </row>
    <row r="934" spans="1:11" customFormat="1" x14ac:dyDescent="0.25">
      <c r="A934">
        <v>1</v>
      </c>
      <c r="B934" t="s">
        <v>87</v>
      </c>
      <c r="C934" t="s">
        <v>10</v>
      </c>
      <c r="D934" s="1" t="s">
        <v>84</v>
      </c>
      <c r="E934" t="s">
        <v>69</v>
      </c>
      <c r="F934" s="18">
        <f t="shared" si="32"/>
        <v>6</v>
      </c>
      <c r="G934">
        <v>1989</v>
      </c>
      <c r="H934" s="2">
        <v>15431</v>
      </c>
      <c r="I934" s="2">
        <v>438463.52</v>
      </c>
      <c r="J934" s="2">
        <f>IFERROR(INDEX(HWI!$F$5:$H$132,MATCH(Data!G934,HWI!$A$5:$A$132,0),MATCH(Data!C934,HWI!$F$5:$H$5,0)),0)</f>
        <v>2.7790262172284645</v>
      </c>
      <c r="K934" s="25">
        <f t="shared" si="33"/>
        <v>1218501.6173782772</v>
      </c>
    </row>
    <row r="935" spans="1:11" customFormat="1" x14ac:dyDescent="0.25">
      <c r="A935">
        <v>1</v>
      </c>
      <c r="B935" t="s">
        <v>87</v>
      </c>
      <c r="C935" t="s">
        <v>10</v>
      </c>
      <c r="D935" s="1" t="s">
        <v>84</v>
      </c>
      <c r="E935" t="s">
        <v>69</v>
      </c>
      <c r="F935" s="18">
        <f t="shared" si="32"/>
        <v>6</v>
      </c>
      <c r="G935">
        <v>1990</v>
      </c>
      <c r="H935" s="2">
        <v>10159</v>
      </c>
      <c r="I935" s="2">
        <v>254904.65</v>
      </c>
      <c r="J935" s="2">
        <f>IFERROR(INDEX(HWI!$F$5:$H$132,MATCH(Data!G935,HWI!$A$5:$A$132,0),MATCH(Data!C935,HWI!$F$5:$H$5,0)),0)</f>
        <v>2.7080291970802919</v>
      </c>
      <c r="K935" s="25">
        <f t="shared" si="33"/>
        <v>690289.23467153276</v>
      </c>
    </row>
    <row r="936" spans="1:11" customFormat="1" x14ac:dyDescent="0.25">
      <c r="A936">
        <v>1</v>
      </c>
      <c r="B936" t="s">
        <v>87</v>
      </c>
      <c r="C936" t="s">
        <v>10</v>
      </c>
      <c r="D936" s="1" t="s">
        <v>84</v>
      </c>
      <c r="E936" t="s">
        <v>69</v>
      </c>
      <c r="F936" s="18">
        <f t="shared" si="32"/>
        <v>6</v>
      </c>
      <c r="G936">
        <v>1991</v>
      </c>
      <c r="H936" s="2">
        <v>10031</v>
      </c>
      <c r="I936" s="2">
        <v>350095.77</v>
      </c>
      <c r="J936" s="2">
        <f>IFERROR(INDEX(HWI!$F$5:$H$132,MATCH(Data!G936,HWI!$A$5:$A$132,0),MATCH(Data!C936,HWI!$F$5:$H$5,0)),0)</f>
        <v>2.6594982078853047</v>
      </c>
      <c r="K936" s="25">
        <f t="shared" si="33"/>
        <v>931079.0729032259</v>
      </c>
    </row>
    <row r="937" spans="1:11" customFormat="1" x14ac:dyDescent="0.25">
      <c r="A937">
        <v>1</v>
      </c>
      <c r="B937" t="s">
        <v>87</v>
      </c>
      <c r="C937" t="s">
        <v>10</v>
      </c>
      <c r="D937" s="1" t="s">
        <v>84</v>
      </c>
      <c r="E937" t="s">
        <v>69</v>
      </c>
      <c r="F937" s="18">
        <f t="shared" si="32"/>
        <v>6</v>
      </c>
      <c r="G937">
        <v>1992</v>
      </c>
      <c r="H937" s="2">
        <v>4890</v>
      </c>
      <c r="I937" s="2">
        <v>239400.95999999999</v>
      </c>
      <c r="J937" s="2">
        <f>IFERROR(INDEX(HWI!$F$5:$H$132,MATCH(Data!G937,HWI!$A$5:$A$132,0),MATCH(Data!C937,HWI!$F$5:$H$5,0)),0)</f>
        <v>2.6452762923351161</v>
      </c>
      <c r="K937" s="25">
        <f t="shared" si="33"/>
        <v>633281.68385026744</v>
      </c>
    </row>
    <row r="938" spans="1:11" customFormat="1" x14ac:dyDescent="0.25">
      <c r="A938">
        <v>1</v>
      </c>
      <c r="B938" t="s">
        <v>87</v>
      </c>
      <c r="C938" t="s">
        <v>10</v>
      </c>
      <c r="D938" s="1" t="s">
        <v>84</v>
      </c>
      <c r="E938" t="s">
        <v>69</v>
      </c>
      <c r="F938" s="18">
        <f t="shared" si="32"/>
        <v>6</v>
      </c>
      <c r="G938">
        <v>1993</v>
      </c>
      <c r="H938" s="2">
        <v>8981</v>
      </c>
      <c r="I938" s="2">
        <v>295804.40999999997</v>
      </c>
      <c r="J938" s="2">
        <f>IFERROR(INDEX(HWI!$F$5:$H$132,MATCH(Data!G938,HWI!$A$5:$A$132,0),MATCH(Data!C938,HWI!$F$5:$H$5,0)),0)</f>
        <v>2.5831157528285464</v>
      </c>
      <c r="K938" s="25">
        <f t="shared" si="33"/>
        <v>764097.03122715396</v>
      </c>
    </row>
    <row r="939" spans="1:11" customFormat="1" x14ac:dyDescent="0.25">
      <c r="A939">
        <v>1</v>
      </c>
      <c r="B939" t="s">
        <v>87</v>
      </c>
      <c r="C939" t="s">
        <v>10</v>
      </c>
      <c r="D939" s="1" t="s">
        <v>84</v>
      </c>
      <c r="E939" t="s">
        <v>69</v>
      </c>
      <c r="F939" s="18">
        <f t="shared" si="32"/>
        <v>6</v>
      </c>
      <c r="G939">
        <v>1994</v>
      </c>
      <c r="H939" s="2">
        <v>3433</v>
      </c>
      <c r="I939" s="2">
        <v>140011.78</v>
      </c>
      <c r="J939" s="2">
        <f>IFERROR(INDEX(HWI!$F$5:$H$132,MATCH(Data!G939,HWI!$A$5:$A$132,0),MATCH(Data!C939,HWI!$F$5:$H$5,0)),0)</f>
        <v>2.5367521367521366</v>
      </c>
      <c r="K939" s="25">
        <f t="shared" si="33"/>
        <v>355175.18208547006</v>
      </c>
    </row>
    <row r="940" spans="1:11" customFormat="1" x14ac:dyDescent="0.25">
      <c r="A940">
        <v>1</v>
      </c>
      <c r="B940" t="s">
        <v>87</v>
      </c>
      <c r="C940" t="s">
        <v>10</v>
      </c>
      <c r="D940" s="1" t="s">
        <v>84</v>
      </c>
      <c r="E940" t="s">
        <v>69</v>
      </c>
      <c r="F940" s="18">
        <f t="shared" si="32"/>
        <v>6</v>
      </c>
      <c r="G940">
        <v>1995</v>
      </c>
      <c r="H940" s="2">
        <v>8372</v>
      </c>
      <c r="I940" s="2">
        <v>301287.17</v>
      </c>
      <c r="J940" s="2">
        <f>IFERROR(INDEX(HWI!$F$5:$H$132,MATCH(Data!G940,HWI!$A$5:$A$132,0),MATCH(Data!C940,HWI!$F$5:$H$5,0)),0)</f>
        <v>2.4920235096557515</v>
      </c>
      <c r="K940" s="25">
        <f t="shared" si="33"/>
        <v>750814.71079764899</v>
      </c>
    </row>
    <row r="941" spans="1:11" customFormat="1" x14ac:dyDescent="0.25">
      <c r="A941">
        <v>1</v>
      </c>
      <c r="B941" t="s">
        <v>87</v>
      </c>
      <c r="C941" t="s">
        <v>10</v>
      </c>
      <c r="D941" s="1" t="s">
        <v>84</v>
      </c>
      <c r="E941" t="s">
        <v>69</v>
      </c>
      <c r="F941" s="18">
        <f t="shared" si="32"/>
        <v>6</v>
      </c>
      <c r="G941">
        <v>1996</v>
      </c>
      <c r="H941" s="2">
        <v>11441</v>
      </c>
      <c r="I941" s="2">
        <v>296425.75</v>
      </c>
      <c r="J941" s="2">
        <f>IFERROR(INDEX(HWI!$F$5:$H$132,MATCH(Data!G941,HWI!$A$5:$A$132,0),MATCH(Data!C941,HWI!$F$5:$H$5,0)),0)</f>
        <v>2.4427983539094651</v>
      </c>
      <c r="K941" s="25">
        <f t="shared" si="33"/>
        <v>724108.33415637864</v>
      </c>
    </row>
    <row r="942" spans="1:11" customFormat="1" x14ac:dyDescent="0.25">
      <c r="A942">
        <v>1</v>
      </c>
      <c r="B942" t="s">
        <v>87</v>
      </c>
      <c r="C942" t="s">
        <v>10</v>
      </c>
      <c r="D942" s="1" t="s">
        <v>84</v>
      </c>
      <c r="E942" t="s">
        <v>69</v>
      </c>
      <c r="F942" s="18">
        <f t="shared" si="32"/>
        <v>6</v>
      </c>
      <c r="G942">
        <v>1997</v>
      </c>
      <c r="H942" s="2">
        <v>19168</v>
      </c>
      <c r="I942" s="2">
        <v>568696.16</v>
      </c>
      <c r="J942" s="2">
        <f>IFERROR(INDEX(HWI!$F$5:$H$132,MATCH(Data!G942,HWI!$A$5:$A$132,0),MATCH(Data!C942,HWI!$F$5:$H$5,0)),0)</f>
        <v>2.3954802259887007</v>
      </c>
      <c r="K942" s="25">
        <f t="shared" si="33"/>
        <v>1362300.4058757063</v>
      </c>
    </row>
    <row r="943" spans="1:11" customFormat="1" x14ac:dyDescent="0.25">
      <c r="A943">
        <v>1</v>
      </c>
      <c r="B943" t="s">
        <v>87</v>
      </c>
      <c r="C943" t="s">
        <v>10</v>
      </c>
      <c r="D943" s="1" t="s">
        <v>84</v>
      </c>
      <c r="E943" t="s">
        <v>69</v>
      </c>
      <c r="F943" s="18">
        <f t="shared" si="32"/>
        <v>6</v>
      </c>
      <c r="G943">
        <v>1998</v>
      </c>
      <c r="H943" s="2">
        <v>12731</v>
      </c>
      <c r="I943" s="2">
        <v>376837.96</v>
      </c>
      <c r="J943" s="2">
        <f>IFERROR(INDEX(HWI!$F$5:$H$132,MATCH(Data!G943,HWI!$A$5:$A$132,0),MATCH(Data!C943,HWI!$F$5:$H$5,0)),0)</f>
        <v>2.3425414364640882</v>
      </c>
      <c r="K943" s="25">
        <f t="shared" si="33"/>
        <v>882758.53613259667</v>
      </c>
    </row>
    <row r="944" spans="1:11" customFormat="1" x14ac:dyDescent="0.25">
      <c r="A944">
        <v>1</v>
      </c>
      <c r="B944" t="s">
        <v>87</v>
      </c>
      <c r="C944" t="s">
        <v>10</v>
      </c>
      <c r="D944" s="1" t="s">
        <v>84</v>
      </c>
      <c r="E944" t="s">
        <v>69</v>
      </c>
      <c r="F944" s="18">
        <f t="shared" si="32"/>
        <v>6</v>
      </c>
      <c r="G944">
        <v>1999</v>
      </c>
      <c r="H944" s="2">
        <v>7176</v>
      </c>
      <c r="I944" s="2">
        <v>178004</v>
      </c>
      <c r="J944" s="2">
        <f>IFERROR(INDEX(HWI!$F$5:$H$132,MATCH(Data!G944,HWI!$A$5:$A$132,0),MATCH(Data!C944,HWI!$F$5:$H$5,0)),0)</f>
        <v>2.3007751937984495</v>
      </c>
      <c r="K944" s="25">
        <f t="shared" si="33"/>
        <v>409547.18759689922</v>
      </c>
    </row>
    <row r="945" spans="1:11" customFormat="1" x14ac:dyDescent="0.25">
      <c r="A945">
        <v>1</v>
      </c>
      <c r="B945" t="s">
        <v>87</v>
      </c>
      <c r="C945" t="s">
        <v>10</v>
      </c>
      <c r="D945" s="1" t="s">
        <v>84</v>
      </c>
      <c r="E945" t="s">
        <v>69</v>
      </c>
      <c r="F945" s="18">
        <f t="shared" si="32"/>
        <v>6</v>
      </c>
      <c r="G945">
        <v>2000</v>
      </c>
      <c r="H945" s="2">
        <v>6113</v>
      </c>
      <c r="I945" s="2">
        <v>227676.05</v>
      </c>
      <c r="J945" s="2">
        <f>IFERROR(INDEX(HWI!$F$5:$H$132,MATCH(Data!G945,HWI!$A$5:$A$132,0),MATCH(Data!C945,HWI!$F$5:$H$5,0)),0)</f>
        <v>2.2570342205323195</v>
      </c>
      <c r="K945" s="25">
        <f t="shared" si="33"/>
        <v>513872.63604562735</v>
      </c>
    </row>
    <row r="946" spans="1:11" customFormat="1" x14ac:dyDescent="0.25">
      <c r="A946">
        <v>1</v>
      </c>
      <c r="B946" t="s">
        <v>87</v>
      </c>
      <c r="C946" t="s">
        <v>10</v>
      </c>
      <c r="D946" s="1" t="s">
        <v>84</v>
      </c>
      <c r="E946" t="s">
        <v>69</v>
      </c>
      <c r="F946" s="18">
        <f t="shared" si="32"/>
        <v>6</v>
      </c>
      <c r="G946">
        <v>2001</v>
      </c>
      <c r="H946" s="2">
        <v>6901</v>
      </c>
      <c r="I946" s="2">
        <v>330754.56</v>
      </c>
      <c r="J946" s="2">
        <f>IFERROR(INDEX(HWI!$F$5:$H$132,MATCH(Data!G946,HWI!$A$5:$A$132,0),MATCH(Data!C946,HWI!$F$5:$H$5,0)),0)</f>
        <v>2.2050520059435366</v>
      </c>
      <c r="K946" s="25">
        <f t="shared" si="33"/>
        <v>729331.00600297179</v>
      </c>
    </row>
    <row r="947" spans="1:11" customFormat="1" x14ac:dyDescent="0.25">
      <c r="A947">
        <v>1</v>
      </c>
      <c r="B947" t="s">
        <v>87</v>
      </c>
      <c r="C947" t="s">
        <v>10</v>
      </c>
      <c r="D947" s="1" t="s">
        <v>84</v>
      </c>
      <c r="E947" t="s">
        <v>69</v>
      </c>
      <c r="F947" s="18">
        <f t="shared" si="32"/>
        <v>6</v>
      </c>
      <c r="G947">
        <v>2002</v>
      </c>
      <c r="H947" s="2">
        <v>9170</v>
      </c>
      <c r="I947" s="2">
        <v>676480.58</v>
      </c>
      <c r="J947" s="2">
        <f>IFERROR(INDEX(HWI!$F$5:$H$132,MATCH(Data!G947,HWI!$A$5:$A$132,0),MATCH(Data!C947,HWI!$F$5:$H$5,0)),0)</f>
        <v>2.1569767441860463</v>
      </c>
      <c r="K947" s="25">
        <f t="shared" si="33"/>
        <v>1459152.8789534881</v>
      </c>
    </row>
    <row r="948" spans="1:11" customFormat="1" x14ac:dyDescent="0.25">
      <c r="A948">
        <v>1</v>
      </c>
      <c r="B948" t="s">
        <v>87</v>
      </c>
      <c r="C948" t="s">
        <v>10</v>
      </c>
      <c r="D948" s="1" t="s">
        <v>84</v>
      </c>
      <c r="E948" t="s">
        <v>69</v>
      </c>
      <c r="F948" s="18">
        <f t="shared" si="32"/>
        <v>6</v>
      </c>
      <c r="G948">
        <v>2003</v>
      </c>
      <c r="H948" s="2">
        <v>8038</v>
      </c>
      <c r="I948" s="2">
        <v>339400.03</v>
      </c>
      <c r="J948" s="2">
        <f>IFERROR(INDEX(HWI!$F$5:$H$132,MATCH(Data!G948,HWI!$A$5:$A$132,0),MATCH(Data!C948,HWI!$F$5:$H$5,0)),0)</f>
        <v>2.1275985663082437</v>
      </c>
      <c r="K948" s="25">
        <f t="shared" si="33"/>
        <v>722107.01723297499</v>
      </c>
    </row>
    <row r="949" spans="1:11" customFormat="1" x14ac:dyDescent="0.25">
      <c r="A949">
        <v>1</v>
      </c>
      <c r="B949" t="s">
        <v>87</v>
      </c>
      <c r="C949" t="s">
        <v>10</v>
      </c>
      <c r="D949" s="1" t="s">
        <v>84</v>
      </c>
      <c r="E949" t="s">
        <v>69</v>
      </c>
      <c r="F949" s="18">
        <f t="shared" si="32"/>
        <v>6</v>
      </c>
      <c r="G949">
        <v>2004</v>
      </c>
      <c r="H949" s="2">
        <v>6560</v>
      </c>
      <c r="I949" s="2">
        <v>184751.19</v>
      </c>
      <c r="J949" s="2">
        <f>IFERROR(INDEX(HWI!$F$5:$H$132,MATCH(Data!G949,HWI!$A$5:$A$132,0),MATCH(Data!C949,HWI!$F$5:$H$5,0)),0)</f>
        <v>2.0412654745529575</v>
      </c>
      <c r="K949" s="25">
        <f t="shared" si="33"/>
        <v>377126.22552957362</v>
      </c>
    </row>
    <row r="950" spans="1:11" customFormat="1" x14ac:dyDescent="0.25">
      <c r="A950">
        <v>1</v>
      </c>
      <c r="B950" t="s">
        <v>87</v>
      </c>
      <c r="C950" t="s">
        <v>10</v>
      </c>
      <c r="D950" s="1" t="s">
        <v>84</v>
      </c>
      <c r="E950" t="s">
        <v>69</v>
      </c>
      <c r="F950" s="18">
        <f t="shared" si="32"/>
        <v>6</v>
      </c>
      <c r="G950">
        <v>2005</v>
      </c>
      <c r="H950" s="2">
        <v>10376</v>
      </c>
      <c r="I950" s="2">
        <v>445800.54</v>
      </c>
      <c r="J950" s="2">
        <f>IFERROR(INDEX(HWI!$F$5:$H$132,MATCH(Data!G950,HWI!$A$5:$A$132,0),MATCH(Data!C950,HWI!$F$5:$H$5,0)),0)</f>
        <v>1.9235255994815295</v>
      </c>
      <c r="K950" s="25">
        <f t="shared" si="33"/>
        <v>857508.75095268956</v>
      </c>
    </row>
    <row r="951" spans="1:11" customFormat="1" x14ac:dyDescent="0.25">
      <c r="A951">
        <v>1</v>
      </c>
      <c r="B951" t="s">
        <v>87</v>
      </c>
      <c r="C951" t="s">
        <v>10</v>
      </c>
      <c r="D951" s="1" t="s">
        <v>84</v>
      </c>
      <c r="E951" t="s">
        <v>69</v>
      </c>
      <c r="F951" s="18">
        <f t="shared" si="32"/>
        <v>6</v>
      </c>
      <c r="G951">
        <v>2006</v>
      </c>
      <c r="H951" s="2">
        <v>2049</v>
      </c>
      <c r="I951" s="2">
        <v>99857.45</v>
      </c>
      <c r="J951" s="2">
        <f>IFERROR(INDEX(HWI!$F$5:$H$132,MATCH(Data!G951,HWI!$A$5:$A$132,0),MATCH(Data!C951,HWI!$F$5:$H$5,0)),0)</f>
        <v>1.8186274509803921</v>
      </c>
      <c r="K951" s="25">
        <f t="shared" si="33"/>
        <v>181603.49975490195</v>
      </c>
    </row>
    <row r="952" spans="1:11" customFormat="1" x14ac:dyDescent="0.25">
      <c r="A952">
        <v>1</v>
      </c>
      <c r="B952" t="s">
        <v>87</v>
      </c>
      <c r="C952" t="s">
        <v>10</v>
      </c>
      <c r="D952" s="1" t="s">
        <v>84</v>
      </c>
      <c r="E952" t="s">
        <v>69</v>
      </c>
      <c r="F952" s="18">
        <f t="shared" si="32"/>
        <v>6</v>
      </c>
      <c r="G952">
        <v>2007</v>
      </c>
      <c r="H952" s="2">
        <v>12596</v>
      </c>
      <c r="I952" s="2">
        <v>631173.98</v>
      </c>
      <c r="J952" s="2">
        <f>IFERROR(INDEX(HWI!$F$5:$H$132,MATCH(Data!G952,HWI!$A$5:$A$132,0),MATCH(Data!C952,HWI!$F$5:$H$5,0)),0)</f>
        <v>1.7175549753023149</v>
      </c>
      <c r="K952" s="25">
        <f t="shared" si="33"/>
        <v>1084076.0096303639</v>
      </c>
    </row>
    <row r="953" spans="1:11" customFormat="1" x14ac:dyDescent="0.25">
      <c r="A953">
        <v>1</v>
      </c>
      <c r="B953" t="s">
        <v>87</v>
      </c>
      <c r="C953" t="s">
        <v>10</v>
      </c>
      <c r="D953" s="1" t="s">
        <v>84</v>
      </c>
      <c r="E953" t="s">
        <v>69</v>
      </c>
      <c r="F953" s="18">
        <f t="shared" si="32"/>
        <v>6</v>
      </c>
      <c r="G953">
        <v>2008</v>
      </c>
      <c r="H953" s="2">
        <v>7102</v>
      </c>
      <c r="I953" s="2">
        <v>493297.75</v>
      </c>
      <c r="J953" s="2">
        <f>IFERROR(INDEX(HWI!$F$5:$H$132,MATCH(Data!G953,HWI!$A$5:$A$132,0),MATCH(Data!C953,HWI!$F$5:$H$5,0)),0)</f>
        <v>1.6544035674470456</v>
      </c>
      <c r="K953" s="25">
        <f t="shared" si="33"/>
        <v>816113.55741360085</v>
      </c>
    </row>
    <row r="954" spans="1:11" customFormat="1" x14ac:dyDescent="0.25">
      <c r="A954">
        <v>1</v>
      </c>
      <c r="B954" t="s">
        <v>87</v>
      </c>
      <c r="C954" t="s">
        <v>10</v>
      </c>
      <c r="D954" s="1" t="s">
        <v>84</v>
      </c>
      <c r="E954" t="s">
        <v>69</v>
      </c>
      <c r="F954" s="18">
        <f t="shared" si="32"/>
        <v>6</v>
      </c>
      <c r="G954">
        <v>2009</v>
      </c>
      <c r="H954" s="2">
        <v>8060</v>
      </c>
      <c r="I954" s="2">
        <v>456595.94</v>
      </c>
      <c r="J954" s="2">
        <f>IFERROR(INDEX(HWI!$F$5:$H$132,MATCH(Data!G954,HWI!$A$5:$A$132,0),MATCH(Data!C954,HWI!$F$5:$H$5,0)),0)</f>
        <v>1.5897161221210498</v>
      </c>
      <c r="K954" s="25">
        <f t="shared" si="33"/>
        <v>725857.92711301555</v>
      </c>
    </row>
    <row r="955" spans="1:11" customFormat="1" x14ac:dyDescent="0.25">
      <c r="A955">
        <v>1</v>
      </c>
      <c r="B955" t="s">
        <v>87</v>
      </c>
      <c r="C955" t="s">
        <v>10</v>
      </c>
      <c r="D955" s="1" t="s">
        <v>84</v>
      </c>
      <c r="E955" t="s">
        <v>69</v>
      </c>
      <c r="F955" s="18">
        <f t="shared" si="32"/>
        <v>6</v>
      </c>
      <c r="G955">
        <v>2010</v>
      </c>
      <c r="H955" s="2">
        <v>3251</v>
      </c>
      <c r="I955" s="2">
        <v>494434.69</v>
      </c>
      <c r="J955" s="2">
        <f>IFERROR(INDEX(HWI!$F$5:$H$132,MATCH(Data!G955,HWI!$A$5:$A$132,0),MATCH(Data!C955,HWI!$F$5:$H$5,0)),0)</f>
        <v>1.6343612334801763</v>
      </c>
      <c r="K955" s="25">
        <f t="shared" si="33"/>
        <v>808084.88982378854</v>
      </c>
    </row>
    <row r="956" spans="1:11" customFormat="1" x14ac:dyDescent="0.25">
      <c r="A956">
        <v>1</v>
      </c>
      <c r="B956" t="s">
        <v>87</v>
      </c>
      <c r="C956" t="s">
        <v>10</v>
      </c>
      <c r="D956" s="1" t="s">
        <v>84</v>
      </c>
      <c r="E956" t="s">
        <v>69</v>
      </c>
      <c r="F956" s="18">
        <f t="shared" si="32"/>
        <v>6</v>
      </c>
      <c r="G956">
        <v>2011</v>
      </c>
      <c r="H956" s="2">
        <v>493</v>
      </c>
      <c r="I956" s="2">
        <v>20308.060000000001</v>
      </c>
      <c r="J956" s="2">
        <f>IFERROR(INDEX(HWI!$F$5:$H$132,MATCH(Data!G956,HWI!$A$5:$A$132,0),MATCH(Data!C956,HWI!$F$5:$H$5,0)),0)</f>
        <v>1.5914209115281501</v>
      </c>
      <c r="K956" s="25">
        <f t="shared" si="33"/>
        <v>32318.671356568368</v>
      </c>
    </row>
    <row r="957" spans="1:11" customFormat="1" x14ac:dyDescent="0.25">
      <c r="A957">
        <v>1</v>
      </c>
      <c r="B957" t="s">
        <v>87</v>
      </c>
      <c r="C957" t="s">
        <v>10</v>
      </c>
      <c r="D957" s="1" t="s">
        <v>84</v>
      </c>
      <c r="E957" t="s">
        <v>69</v>
      </c>
      <c r="F957" s="18">
        <f t="shared" si="32"/>
        <v>6</v>
      </c>
      <c r="G957">
        <v>2012</v>
      </c>
      <c r="H957" s="2">
        <v>46405</v>
      </c>
      <c r="I957" s="2">
        <v>2750015.24</v>
      </c>
      <c r="J957" s="2">
        <f>IFERROR(INDEX(HWI!$F$5:$H$132,MATCH(Data!G957,HWI!$A$5:$A$132,0),MATCH(Data!C957,HWI!$F$5:$H$5,0)),0)</f>
        <v>1.525179856115108</v>
      </c>
      <c r="K957" s="25">
        <f t="shared" si="33"/>
        <v>4194267.8480575546</v>
      </c>
    </row>
    <row r="958" spans="1:11" customFormat="1" x14ac:dyDescent="0.25">
      <c r="A958">
        <v>1</v>
      </c>
      <c r="B958" t="s">
        <v>87</v>
      </c>
      <c r="C958" t="s">
        <v>10</v>
      </c>
      <c r="D958" s="1" t="s">
        <v>84</v>
      </c>
      <c r="E958" t="s">
        <v>69</v>
      </c>
      <c r="F958" s="18">
        <f t="shared" si="32"/>
        <v>6</v>
      </c>
      <c r="G958">
        <v>2013</v>
      </c>
      <c r="H958" s="2">
        <v>4078</v>
      </c>
      <c r="I958" s="2">
        <v>681621.85</v>
      </c>
      <c r="J958" s="2">
        <f>IFERROR(INDEX(HWI!$F$5:$H$132,MATCH(Data!G958,HWI!$A$5:$A$132,0),MATCH(Data!C958,HWI!$F$5:$H$5,0)),0)</f>
        <v>1.5228322216521293</v>
      </c>
      <c r="K958" s="25">
        <f t="shared" si="33"/>
        <v>1037995.7161621344</v>
      </c>
    </row>
    <row r="959" spans="1:11" customFormat="1" x14ac:dyDescent="0.25">
      <c r="A959">
        <v>1</v>
      </c>
      <c r="B959" t="s">
        <v>87</v>
      </c>
      <c r="C959" t="s">
        <v>10</v>
      </c>
      <c r="D959" s="1" t="s">
        <v>84</v>
      </c>
      <c r="E959" t="s">
        <v>69</v>
      </c>
      <c r="F959" s="18">
        <f t="shared" si="32"/>
        <v>6</v>
      </c>
      <c r="G959">
        <v>2014</v>
      </c>
      <c r="H959" s="2">
        <v>17276</v>
      </c>
      <c r="I959" s="2">
        <v>1243601.57</v>
      </c>
      <c r="J959" s="2">
        <f>IFERROR(INDEX(HWI!$F$5:$H$132,MATCH(Data!G959,HWI!$A$5:$A$132,0),MATCH(Data!C959,HWI!$F$5:$H$5,0)),0)</f>
        <v>1.5197132616487454</v>
      </c>
      <c r="K959" s="25">
        <f t="shared" si="33"/>
        <v>1889917.7981362008</v>
      </c>
    </row>
    <row r="960" spans="1:11" customFormat="1" x14ac:dyDescent="0.25">
      <c r="A960">
        <v>1</v>
      </c>
      <c r="B960" t="s">
        <v>87</v>
      </c>
      <c r="C960" t="s">
        <v>10</v>
      </c>
      <c r="D960" s="1" t="s">
        <v>84</v>
      </c>
      <c r="E960" t="s">
        <v>69</v>
      </c>
      <c r="F960" s="18">
        <f t="shared" si="32"/>
        <v>6</v>
      </c>
      <c r="G960">
        <v>2015</v>
      </c>
      <c r="H960" s="2">
        <v>20864</v>
      </c>
      <c r="I960" s="2">
        <v>3188730.05</v>
      </c>
      <c r="J960" s="2">
        <f>IFERROR(INDEX(HWI!$F$5:$H$132,MATCH(Data!G960,HWI!$A$5:$A$132,0),MATCH(Data!C960,HWI!$F$5:$H$5,0)),0)</f>
        <v>1.5081300813008129</v>
      </c>
      <c r="K960" s="25">
        <f t="shared" si="33"/>
        <v>4809019.709552845</v>
      </c>
    </row>
    <row r="961" spans="1:11" customFormat="1" x14ac:dyDescent="0.25">
      <c r="A961">
        <v>1</v>
      </c>
      <c r="B961" t="s">
        <v>87</v>
      </c>
      <c r="C961" t="s">
        <v>10</v>
      </c>
      <c r="D961" s="1" t="s">
        <v>84</v>
      </c>
      <c r="E961" t="s">
        <v>69</v>
      </c>
      <c r="F961" s="18">
        <f t="shared" si="32"/>
        <v>6</v>
      </c>
      <c r="G961">
        <v>2016</v>
      </c>
      <c r="H961" s="2">
        <v>16520</v>
      </c>
      <c r="I961" s="2">
        <v>3475655.2</v>
      </c>
      <c r="J961" s="2">
        <f>IFERROR(INDEX(HWI!$F$5:$H$132,MATCH(Data!G961,HWI!$A$5:$A$132,0),MATCH(Data!C961,HWI!$F$5:$H$5,0)),0)</f>
        <v>1.4907081868407834</v>
      </c>
      <c r="K961" s="25">
        <f t="shared" si="33"/>
        <v>5181187.6612757407</v>
      </c>
    </row>
    <row r="962" spans="1:11" customFormat="1" x14ac:dyDescent="0.25">
      <c r="A962">
        <v>1</v>
      </c>
      <c r="B962" t="s">
        <v>87</v>
      </c>
      <c r="C962" t="s">
        <v>10</v>
      </c>
      <c r="D962" s="1" t="s">
        <v>84</v>
      </c>
      <c r="E962" t="s">
        <v>69</v>
      </c>
      <c r="F962" s="18">
        <f t="shared" si="32"/>
        <v>6</v>
      </c>
      <c r="G962">
        <v>2017</v>
      </c>
      <c r="H962" s="2">
        <v>17346</v>
      </c>
      <c r="I962" s="2">
        <v>3072643.02</v>
      </c>
      <c r="J962" s="2">
        <f>IFERROR(INDEX(HWI!$F$5:$H$132,MATCH(Data!G962,HWI!$A$5:$A$132,0),MATCH(Data!C962,HWI!$F$5:$H$5,0)),0)</f>
        <v>1.4649555774925962</v>
      </c>
      <c r="K962" s="25">
        <f t="shared" si="33"/>
        <v>4501285.5297926944</v>
      </c>
    </row>
    <row r="963" spans="1:11" customFormat="1" x14ac:dyDescent="0.25">
      <c r="A963">
        <v>1</v>
      </c>
      <c r="B963" t="s">
        <v>87</v>
      </c>
      <c r="C963" t="s">
        <v>10</v>
      </c>
      <c r="D963" s="1" t="s">
        <v>84</v>
      </c>
      <c r="E963" t="s">
        <v>69</v>
      </c>
      <c r="F963" s="18">
        <f t="shared" ref="F963:F1017" si="34">_xlfn.XLOOKUP(E963,$O$2:$O$19,$P$2:$P$19)</f>
        <v>6</v>
      </c>
      <c r="G963">
        <v>2018</v>
      </c>
      <c r="H963" s="2">
        <v>19487</v>
      </c>
      <c r="I963" s="2">
        <v>4510994.47</v>
      </c>
      <c r="J963" s="2">
        <f>IFERROR(INDEX(HWI!$F$5:$H$132,MATCH(Data!G963,HWI!$A$5:$A$132,0),MATCH(Data!C963,HWI!$F$5:$H$5,0)),0)</f>
        <v>1.4393792434529582</v>
      </c>
      <c r="K963" s="25">
        <f t="shared" ref="K963:K1026" si="35">I963*J963</f>
        <v>6493031.8074490782</v>
      </c>
    </row>
    <row r="964" spans="1:11" customFormat="1" x14ac:dyDescent="0.25">
      <c r="A964">
        <v>1</v>
      </c>
      <c r="B964" t="s">
        <v>87</v>
      </c>
      <c r="C964" t="s">
        <v>10</v>
      </c>
      <c r="D964" s="1" t="s">
        <v>84</v>
      </c>
      <c r="E964" t="s">
        <v>69</v>
      </c>
      <c r="F964" s="18">
        <f t="shared" si="34"/>
        <v>6</v>
      </c>
      <c r="G964">
        <v>2019</v>
      </c>
      <c r="H964" s="2">
        <v>18894</v>
      </c>
      <c r="I964" s="2">
        <v>3735111.47</v>
      </c>
      <c r="J964" s="2">
        <f>IFERROR(INDEX(HWI!$F$5:$H$132,MATCH(Data!G964,HWI!$A$5:$A$132,0),MATCH(Data!C964,HWI!$F$5:$H$5,0)),0)</f>
        <v>1.3779015784586814</v>
      </c>
      <c r="K964" s="25">
        <f t="shared" si="35"/>
        <v>5146615.9902321259</v>
      </c>
    </row>
    <row r="965" spans="1:11" customFormat="1" x14ac:dyDescent="0.25">
      <c r="A965">
        <v>1</v>
      </c>
      <c r="B965" t="s">
        <v>87</v>
      </c>
      <c r="C965" t="s">
        <v>10</v>
      </c>
      <c r="D965" s="1" t="s">
        <v>84</v>
      </c>
      <c r="E965" t="s">
        <v>69</v>
      </c>
      <c r="F965" s="18">
        <f t="shared" si="34"/>
        <v>6</v>
      </c>
      <c r="G965">
        <v>2020</v>
      </c>
      <c r="H965" s="2">
        <v>16093</v>
      </c>
      <c r="I965" s="2">
        <v>4826685.3099999996</v>
      </c>
      <c r="J965" s="2">
        <f>IFERROR(INDEX(HWI!$F$5:$H$132,MATCH(Data!G965,HWI!$A$5:$A$132,0),MATCH(Data!C965,HWI!$F$5:$H$5,0)),0)</f>
        <v>1.3138556883576804</v>
      </c>
      <c r="K965" s="25">
        <f t="shared" si="35"/>
        <v>6341567.9504559534</v>
      </c>
    </row>
    <row r="966" spans="1:11" customFormat="1" x14ac:dyDescent="0.25">
      <c r="A966">
        <v>1</v>
      </c>
      <c r="B966" t="s">
        <v>87</v>
      </c>
      <c r="C966" t="s">
        <v>10</v>
      </c>
      <c r="D966" s="1" t="s">
        <v>84</v>
      </c>
      <c r="E966" t="s">
        <v>69</v>
      </c>
      <c r="F966" s="18">
        <f t="shared" si="34"/>
        <v>6</v>
      </c>
      <c r="G966">
        <v>2021</v>
      </c>
      <c r="H966" s="2">
        <v>23979</v>
      </c>
      <c r="I966" s="2">
        <v>3514390.19</v>
      </c>
      <c r="J966" s="2">
        <f>IFERROR(INDEX(HWI!$F$5:$H$132,MATCH(Data!G966,HWI!$A$5:$A$132,0),MATCH(Data!C966,HWI!$F$5:$H$5,0)),0)</f>
        <v>1.2475830180748213</v>
      </c>
      <c r="K966" s="25">
        <f t="shared" si="35"/>
        <v>4384493.519932745</v>
      </c>
    </row>
    <row r="967" spans="1:11" customFormat="1" x14ac:dyDescent="0.25">
      <c r="A967">
        <v>1</v>
      </c>
      <c r="B967" t="s">
        <v>87</v>
      </c>
      <c r="C967" t="s">
        <v>10</v>
      </c>
      <c r="D967" s="1" t="s">
        <v>84</v>
      </c>
      <c r="E967" t="s">
        <v>69</v>
      </c>
      <c r="F967" s="18">
        <f t="shared" si="34"/>
        <v>6</v>
      </c>
      <c r="G967">
        <v>2022</v>
      </c>
      <c r="H967" s="2">
        <v>12173</v>
      </c>
      <c r="I967" s="2">
        <v>5631882.96</v>
      </c>
      <c r="J967" s="2">
        <f>IFERROR(INDEX(HWI!$F$5:$H$132,MATCH(Data!G967,HWI!$A$5:$A$132,0),MATCH(Data!C967,HWI!$F$5:$H$5,0)),0)</f>
        <v>1.1548638132295719</v>
      </c>
      <c r="K967" s="25">
        <f t="shared" si="35"/>
        <v>6504057.8308482487</v>
      </c>
    </row>
    <row r="968" spans="1:11" customFormat="1" x14ac:dyDescent="0.25">
      <c r="A968">
        <v>1</v>
      </c>
      <c r="B968" t="s">
        <v>87</v>
      </c>
      <c r="C968" t="s">
        <v>10</v>
      </c>
      <c r="D968" s="1" t="s">
        <v>84</v>
      </c>
      <c r="E968" t="s">
        <v>69</v>
      </c>
      <c r="F968" s="18">
        <f t="shared" si="34"/>
        <v>6</v>
      </c>
      <c r="G968">
        <v>2023</v>
      </c>
      <c r="H968" s="2">
        <v>3738</v>
      </c>
      <c r="I968" s="2">
        <v>3150117.07</v>
      </c>
      <c r="J968" s="2">
        <f>IFERROR(INDEX(HWI!$F$5:$H$132,MATCH(Data!G968,HWI!$A$5:$A$132,0),MATCH(Data!C968,HWI!$F$5:$H$5,0)),0)</f>
        <v>1.0687792581922939</v>
      </c>
      <c r="K968" s="25">
        <f t="shared" si="35"/>
        <v>3366779.7852934822</v>
      </c>
    </row>
    <row r="969" spans="1:11" customFormat="1" x14ac:dyDescent="0.25">
      <c r="A969">
        <v>1</v>
      </c>
      <c r="B969" t="s">
        <v>87</v>
      </c>
      <c r="C969" t="s">
        <v>10</v>
      </c>
      <c r="D969" s="1" t="s">
        <v>84</v>
      </c>
      <c r="E969" t="s">
        <v>69</v>
      </c>
      <c r="F969" s="18">
        <f t="shared" si="34"/>
        <v>6</v>
      </c>
      <c r="G969">
        <v>2024</v>
      </c>
      <c r="H969" s="2">
        <v>4328</v>
      </c>
      <c r="I969" s="2">
        <v>3206266.38</v>
      </c>
      <c r="J969" s="2">
        <f>IFERROR(INDEX(HWI!$F$5:$H$132,MATCH(Data!G969,HWI!$A$5:$A$132,0),MATCH(Data!C969,HWI!$F$5:$H$5,0)),0)</f>
        <v>1.0352284618067666</v>
      </c>
      <c r="K969" s="25">
        <f t="shared" si="35"/>
        <v>3319218.2127101501</v>
      </c>
    </row>
    <row r="970" spans="1:11" customFormat="1" x14ac:dyDescent="0.25">
      <c r="A970">
        <v>1</v>
      </c>
      <c r="B970" t="s">
        <v>87</v>
      </c>
      <c r="C970" t="s">
        <v>10</v>
      </c>
      <c r="D970" s="1" t="s">
        <v>84</v>
      </c>
      <c r="E970" t="s">
        <v>69</v>
      </c>
      <c r="F970" s="18">
        <f t="shared" si="34"/>
        <v>6</v>
      </c>
      <c r="G970">
        <v>2025</v>
      </c>
      <c r="H970" s="2">
        <v>1398</v>
      </c>
      <c r="I970" s="2">
        <v>599022.66</v>
      </c>
      <c r="J970" s="2">
        <f>IFERROR(INDEX(HWI!$F$5:$H$132,MATCH(Data!G970,HWI!$A$5:$A$132,0),MATCH(Data!C970,HWI!$F$5:$H$5,0)),0)</f>
        <v>1</v>
      </c>
      <c r="K970" s="25">
        <f t="shared" si="35"/>
        <v>599022.66</v>
      </c>
    </row>
    <row r="971" spans="1:11" customFormat="1" x14ac:dyDescent="0.25">
      <c r="A971">
        <v>1</v>
      </c>
      <c r="B971" t="s">
        <v>87</v>
      </c>
      <c r="C971" t="s">
        <v>10</v>
      </c>
      <c r="D971" s="1" t="s">
        <v>86</v>
      </c>
      <c r="E971" t="s">
        <v>71</v>
      </c>
      <c r="F971" s="18">
        <f t="shared" si="34"/>
        <v>8</v>
      </c>
      <c r="G971">
        <v>1978</v>
      </c>
      <c r="H971" s="2">
        <v>618</v>
      </c>
      <c r="I971" s="2">
        <v>16835.95</v>
      </c>
      <c r="J971" s="2">
        <f>IFERROR(INDEX(HWI!$F$5:$H$132,MATCH(Data!G971,HWI!$A$5:$A$132,0),MATCH(Data!C971,HWI!$F$5:$H$5,0)),0)</f>
        <v>4.7870967741935484</v>
      </c>
      <c r="K971" s="25">
        <f t="shared" si="35"/>
        <v>80595.32193548388</v>
      </c>
    </row>
    <row r="972" spans="1:11" customFormat="1" x14ac:dyDescent="0.25">
      <c r="A972">
        <v>1</v>
      </c>
      <c r="B972" t="s">
        <v>87</v>
      </c>
      <c r="C972" t="s">
        <v>10</v>
      </c>
      <c r="D972" s="1" t="s">
        <v>86</v>
      </c>
      <c r="E972" t="s">
        <v>71</v>
      </c>
      <c r="F972" s="18">
        <f t="shared" si="34"/>
        <v>8</v>
      </c>
      <c r="G972">
        <v>1980</v>
      </c>
      <c r="H972" s="2">
        <v>573</v>
      </c>
      <c r="I972" s="2">
        <v>17172.61</v>
      </c>
      <c r="J972" s="2">
        <f>IFERROR(INDEX(HWI!$F$5:$H$132,MATCH(Data!G972,HWI!$A$5:$A$132,0),MATCH(Data!C972,HWI!$F$5:$H$5,0)),0)</f>
        <v>3.9679144385026737</v>
      </c>
      <c r="K972" s="25">
        <f t="shared" si="35"/>
        <v>68139.447165775404</v>
      </c>
    </row>
    <row r="973" spans="1:11" customFormat="1" x14ac:dyDescent="0.25">
      <c r="A973">
        <v>1</v>
      </c>
      <c r="B973" t="s">
        <v>87</v>
      </c>
      <c r="C973" t="s">
        <v>10</v>
      </c>
      <c r="D973" s="1" t="s">
        <v>86</v>
      </c>
      <c r="E973" t="s">
        <v>71</v>
      </c>
      <c r="F973" s="18">
        <f t="shared" si="34"/>
        <v>8</v>
      </c>
      <c r="G973">
        <v>1981</v>
      </c>
      <c r="H973" s="2">
        <v>1242</v>
      </c>
      <c r="I973" s="2">
        <v>47824.95</v>
      </c>
      <c r="J973" s="2">
        <f>IFERROR(INDEX(HWI!$F$5:$H$132,MATCH(Data!G973,HWI!$A$5:$A$132,0),MATCH(Data!C973,HWI!$F$5:$H$5,0)),0)</f>
        <v>3.6195121951219513</v>
      </c>
      <c r="K973" s="25">
        <f t="shared" si="35"/>
        <v>173102.98975609755</v>
      </c>
    </row>
    <row r="974" spans="1:11" customFormat="1" x14ac:dyDescent="0.25">
      <c r="A974">
        <v>1</v>
      </c>
      <c r="B974" t="s">
        <v>87</v>
      </c>
      <c r="C974" t="s">
        <v>10</v>
      </c>
      <c r="D974" s="1" t="s">
        <v>86</v>
      </c>
      <c r="E974" t="s">
        <v>71</v>
      </c>
      <c r="F974" s="18">
        <f t="shared" si="34"/>
        <v>8</v>
      </c>
      <c r="G974">
        <v>1982</v>
      </c>
      <c r="H974" s="2">
        <v>2</v>
      </c>
      <c r="I974" s="2">
        <v>222.6</v>
      </c>
      <c r="J974" s="2">
        <f>IFERROR(INDEX(HWI!$F$5:$H$132,MATCH(Data!G974,HWI!$A$5:$A$132,0),MATCH(Data!C974,HWI!$F$5:$H$5,0)),0)</f>
        <v>3.4193548387096775</v>
      </c>
      <c r="K974" s="25">
        <f t="shared" si="35"/>
        <v>761.14838709677417</v>
      </c>
    </row>
    <row r="975" spans="1:11" customFormat="1" x14ac:dyDescent="0.25">
      <c r="A975">
        <v>1</v>
      </c>
      <c r="B975" t="s">
        <v>87</v>
      </c>
      <c r="C975" t="s">
        <v>10</v>
      </c>
      <c r="D975" s="1" t="s">
        <v>86</v>
      </c>
      <c r="E975" t="s">
        <v>71</v>
      </c>
      <c r="F975" s="18">
        <f t="shared" si="34"/>
        <v>8</v>
      </c>
      <c r="G975">
        <v>1983</v>
      </c>
      <c r="H975" s="2">
        <v>550</v>
      </c>
      <c r="I975" s="2">
        <v>15692.35</v>
      </c>
      <c r="J975" s="2">
        <f>IFERROR(INDEX(HWI!$F$5:$H$132,MATCH(Data!G975,HWI!$A$5:$A$132,0),MATCH(Data!C975,HWI!$F$5:$H$5,0)),0)</f>
        <v>3.2977777777777777</v>
      </c>
      <c r="K975" s="25">
        <f t="shared" si="35"/>
        <v>51749.883111111114</v>
      </c>
    </row>
    <row r="976" spans="1:11" customFormat="1" x14ac:dyDescent="0.25">
      <c r="A976">
        <v>1</v>
      </c>
      <c r="B976" t="s">
        <v>87</v>
      </c>
      <c r="C976" t="s">
        <v>10</v>
      </c>
      <c r="D976" s="1" t="s">
        <v>86</v>
      </c>
      <c r="E976" t="s">
        <v>71</v>
      </c>
      <c r="F976" s="18">
        <f t="shared" si="34"/>
        <v>8</v>
      </c>
      <c r="G976">
        <v>1984</v>
      </c>
      <c r="H976" s="2">
        <v>1282</v>
      </c>
      <c r="I976" s="2">
        <v>47953.3</v>
      </c>
      <c r="J976" s="2">
        <f>IFERROR(INDEX(HWI!$F$5:$H$132,MATCH(Data!G976,HWI!$A$5:$A$132,0),MATCH(Data!C976,HWI!$F$5:$H$5,0)),0)</f>
        <v>3.2401746724890828</v>
      </c>
      <c r="K976" s="25">
        <f t="shared" si="35"/>
        <v>155377.06812227075</v>
      </c>
    </row>
    <row r="977" spans="1:11" customFormat="1" x14ac:dyDescent="0.25">
      <c r="A977">
        <v>1</v>
      </c>
      <c r="B977" t="s">
        <v>87</v>
      </c>
      <c r="C977" t="s">
        <v>10</v>
      </c>
      <c r="D977" s="1" t="s">
        <v>86</v>
      </c>
      <c r="E977" t="s">
        <v>71</v>
      </c>
      <c r="F977" s="18">
        <f t="shared" si="34"/>
        <v>8</v>
      </c>
      <c r="G977">
        <v>1985</v>
      </c>
      <c r="H977" s="2">
        <v>899</v>
      </c>
      <c r="I977" s="2">
        <v>56203.21</v>
      </c>
      <c r="J977" s="2">
        <f>IFERROR(INDEX(HWI!$F$5:$H$132,MATCH(Data!G977,HWI!$A$5:$A$132,0),MATCH(Data!C977,HWI!$F$5:$H$5,0)),0)</f>
        <v>3.2260869565217392</v>
      </c>
      <c r="K977" s="25">
        <f t="shared" si="35"/>
        <v>181316.44269565216</v>
      </c>
    </row>
    <row r="978" spans="1:11" customFormat="1" x14ac:dyDescent="0.25">
      <c r="A978">
        <v>1</v>
      </c>
      <c r="B978" t="s">
        <v>87</v>
      </c>
      <c r="C978" t="s">
        <v>10</v>
      </c>
      <c r="D978" s="1" t="s">
        <v>86</v>
      </c>
      <c r="E978" t="s">
        <v>71</v>
      </c>
      <c r="F978" s="18">
        <f t="shared" si="34"/>
        <v>8</v>
      </c>
      <c r="G978">
        <v>1988</v>
      </c>
      <c r="H978" s="2">
        <v>411</v>
      </c>
      <c r="I978" s="2">
        <v>9232.23</v>
      </c>
      <c r="J978" s="2">
        <f>IFERROR(INDEX(HWI!$F$5:$H$132,MATCH(Data!G978,HWI!$A$5:$A$132,0),MATCH(Data!C978,HWI!$F$5:$H$5,0)),0)</f>
        <v>2.9769307923771313</v>
      </c>
      <c r="K978" s="25">
        <f t="shared" si="35"/>
        <v>27483.709769307923</v>
      </c>
    </row>
    <row r="979" spans="1:11" customFormat="1" x14ac:dyDescent="0.25">
      <c r="A979">
        <v>1</v>
      </c>
      <c r="B979" t="s">
        <v>87</v>
      </c>
      <c r="C979" t="s">
        <v>10</v>
      </c>
      <c r="D979" s="1" t="s">
        <v>86</v>
      </c>
      <c r="E979" t="s">
        <v>71</v>
      </c>
      <c r="F979" s="18">
        <f t="shared" si="34"/>
        <v>8</v>
      </c>
      <c r="G979">
        <v>1991</v>
      </c>
      <c r="H979" s="2">
        <v>3</v>
      </c>
      <c r="I979" s="2">
        <v>116.99</v>
      </c>
      <c r="J979" s="2">
        <f>IFERROR(INDEX(HWI!$F$5:$H$132,MATCH(Data!G979,HWI!$A$5:$A$132,0),MATCH(Data!C979,HWI!$F$5:$H$5,0)),0)</f>
        <v>2.6594982078853047</v>
      </c>
      <c r="K979" s="25">
        <f t="shared" si="35"/>
        <v>311.13469534050176</v>
      </c>
    </row>
    <row r="980" spans="1:11" customFormat="1" x14ac:dyDescent="0.25">
      <c r="A980">
        <v>1</v>
      </c>
      <c r="B980" t="s">
        <v>87</v>
      </c>
      <c r="C980" t="s">
        <v>10</v>
      </c>
      <c r="D980" s="1" t="s">
        <v>86</v>
      </c>
      <c r="E980" t="s">
        <v>71</v>
      </c>
      <c r="F980" s="18">
        <f t="shared" si="34"/>
        <v>8</v>
      </c>
      <c r="G980">
        <v>1992</v>
      </c>
      <c r="H980" s="2">
        <v>14</v>
      </c>
      <c r="I980" s="2">
        <v>229.86</v>
      </c>
      <c r="J980" s="2">
        <f>IFERROR(INDEX(HWI!$F$5:$H$132,MATCH(Data!G980,HWI!$A$5:$A$132,0),MATCH(Data!C980,HWI!$F$5:$H$5,0)),0)</f>
        <v>2.6452762923351161</v>
      </c>
      <c r="K980" s="25">
        <f t="shared" si="35"/>
        <v>608.04320855614981</v>
      </c>
    </row>
    <row r="981" spans="1:11" customFormat="1" x14ac:dyDescent="0.25">
      <c r="A981">
        <v>1</v>
      </c>
      <c r="B981" t="s">
        <v>87</v>
      </c>
      <c r="C981" t="s">
        <v>10</v>
      </c>
      <c r="D981" s="1" t="s">
        <v>86</v>
      </c>
      <c r="E981" t="s">
        <v>71</v>
      </c>
      <c r="F981" s="18">
        <f t="shared" si="34"/>
        <v>8</v>
      </c>
      <c r="G981">
        <v>1993</v>
      </c>
      <c r="H981" s="2">
        <v>1207</v>
      </c>
      <c r="I981" s="2">
        <v>27795.98</v>
      </c>
      <c r="J981" s="2">
        <f>IFERROR(INDEX(HWI!$F$5:$H$132,MATCH(Data!G981,HWI!$A$5:$A$132,0),MATCH(Data!C981,HWI!$F$5:$H$5,0)),0)</f>
        <v>2.5831157528285464</v>
      </c>
      <c r="K981" s="25">
        <f t="shared" si="35"/>
        <v>71800.233803307216</v>
      </c>
    </row>
    <row r="982" spans="1:11" customFormat="1" x14ac:dyDescent="0.25">
      <c r="A982">
        <v>1</v>
      </c>
      <c r="B982" t="s">
        <v>87</v>
      </c>
      <c r="C982" t="s">
        <v>10</v>
      </c>
      <c r="D982" s="1" t="s">
        <v>86</v>
      </c>
      <c r="E982" t="s">
        <v>71</v>
      </c>
      <c r="F982" s="18">
        <f t="shared" si="34"/>
        <v>8</v>
      </c>
      <c r="G982">
        <v>1994</v>
      </c>
      <c r="H982" s="2">
        <v>2286</v>
      </c>
      <c r="I982" s="2">
        <v>105018.17</v>
      </c>
      <c r="J982" s="2">
        <f>IFERROR(INDEX(HWI!$F$5:$H$132,MATCH(Data!G982,HWI!$A$5:$A$132,0),MATCH(Data!C982,HWI!$F$5:$H$5,0)),0)</f>
        <v>2.5367521367521366</v>
      </c>
      <c r="K982" s="25">
        <f t="shared" si="35"/>
        <v>266405.06714529911</v>
      </c>
    </row>
    <row r="983" spans="1:11" customFormat="1" x14ac:dyDescent="0.25">
      <c r="A983">
        <v>1</v>
      </c>
      <c r="B983" t="s">
        <v>87</v>
      </c>
      <c r="C983" t="s">
        <v>10</v>
      </c>
      <c r="D983" s="1" t="s">
        <v>86</v>
      </c>
      <c r="E983" t="s">
        <v>71</v>
      </c>
      <c r="F983" s="18">
        <f t="shared" si="34"/>
        <v>8</v>
      </c>
      <c r="G983">
        <v>1995</v>
      </c>
      <c r="H983" s="2">
        <v>1435</v>
      </c>
      <c r="I983" s="2">
        <v>68500.160000000003</v>
      </c>
      <c r="J983" s="2">
        <f>IFERROR(INDEX(HWI!$F$5:$H$132,MATCH(Data!G983,HWI!$A$5:$A$132,0),MATCH(Data!C983,HWI!$F$5:$H$5,0)),0)</f>
        <v>2.4920235096557515</v>
      </c>
      <c r="K983" s="25">
        <f t="shared" si="35"/>
        <v>170704.00913518053</v>
      </c>
    </row>
    <row r="984" spans="1:11" customFormat="1" x14ac:dyDescent="0.25">
      <c r="A984">
        <v>1</v>
      </c>
      <c r="B984" t="s">
        <v>87</v>
      </c>
      <c r="C984" t="s">
        <v>10</v>
      </c>
      <c r="D984" s="1" t="s">
        <v>86</v>
      </c>
      <c r="E984" t="s">
        <v>71</v>
      </c>
      <c r="F984" s="18">
        <f t="shared" si="34"/>
        <v>8</v>
      </c>
      <c r="G984">
        <v>1996</v>
      </c>
      <c r="H984" s="2">
        <v>4366</v>
      </c>
      <c r="I984" s="2">
        <v>256184.13</v>
      </c>
      <c r="J984" s="2">
        <f>IFERROR(INDEX(HWI!$F$5:$H$132,MATCH(Data!G984,HWI!$A$5:$A$132,0),MATCH(Data!C984,HWI!$F$5:$H$5,0)),0)</f>
        <v>2.4427983539094651</v>
      </c>
      <c r="K984" s="25">
        <f t="shared" si="35"/>
        <v>625806.17106172838</v>
      </c>
    </row>
    <row r="985" spans="1:11" customFormat="1" x14ac:dyDescent="0.25">
      <c r="A985">
        <v>1</v>
      </c>
      <c r="B985" t="s">
        <v>87</v>
      </c>
      <c r="C985" t="s">
        <v>10</v>
      </c>
      <c r="D985" s="1" t="s">
        <v>86</v>
      </c>
      <c r="E985" t="s">
        <v>71</v>
      </c>
      <c r="F985" s="18">
        <f t="shared" si="34"/>
        <v>8</v>
      </c>
      <c r="G985">
        <v>1997</v>
      </c>
      <c r="H985" s="2">
        <v>719</v>
      </c>
      <c r="I985" s="2">
        <v>34843.49</v>
      </c>
      <c r="J985" s="2">
        <f>IFERROR(INDEX(HWI!$F$5:$H$132,MATCH(Data!G985,HWI!$A$5:$A$132,0),MATCH(Data!C985,HWI!$F$5:$H$5,0)),0)</f>
        <v>2.3954802259887007</v>
      </c>
      <c r="K985" s="25">
        <f t="shared" si="35"/>
        <v>83466.891299435025</v>
      </c>
    </row>
    <row r="986" spans="1:11" customFormat="1" x14ac:dyDescent="0.25">
      <c r="A986">
        <v>1</v>
      </c>
      <c r="B986" t="s">
        <v>87</v>
      </c>
      <c r="C986" t="s">
        <v>10</v>
      </c>
      <c r="D986" s="1" t="s">
        <v>86</v>
      </c>
      <c r="E986" t="s">
        <v>71</v>
      </c>
      <c r="F986" s="18">
        <f t="shared" si="34"/>
        <v>8</v>
      </c>
      <c r="G986">
        <v>1998</v>
      </c>
      <c r="H986" s="2">
        <v>4111</v>
      </c>
      <c r="I986" s="2">
        <v>147749.71</v>
      </c>
      <c r="J986" s="2">
        <f>IFERROR(INDEX(HWI!$F$5:$H$132,MATCH(Data!G986,HWI!$A$5:$A$132,0),MATCH(Data!C986,HWI!$F$5:$H$5,0)),0)</f>
        <v>2.3425414364640882</v>
      </c>
      <c r="K986" s="25">
        <f t="shared" si="35"/>
        <v>346109.81790055241</v>
      </c>
    </row>
    <row r="987" spans="1:11" customFormat="1" x14ac:dyDescent="0.25">
      <c r="A987">
        <v>1</v>
      </c>
      <c r="B987" t="s">
        <v>87</v>
      </c>
      <c r="C987" t="s">
        <v>10</v>
      </c>
      <c r="D987" s="1" t="s">
        <v>86</v>
      </c>
      <c r="E987" t="s">
        <v>71</v>
      </c>
      <c r="F987" s="18">
        <f t="shared" si="34"/>
        <v>8</v>
      </c>
      <c r="G987">
        <v>1999</v>
      </c>
      <c r="H987" s="2">
        <v>2899</v>
      </c>
      <c r="I987" s="2">
        <v>78293.33</v>
      </c>
      <c r="J987" s="2">
        <f>IFERROR(INDEX(HWI!$F$5:$H$132,MATCH(Data!G987,HWI!$A$5:$A$132,0),MATCH(Data!C987,HWI!$F$5:$H$5,0)),0)</f>
        <v>2.3007751937984495</v>
      </c>
      <c r="K987" s="25">
        <f t="shared" si="35"/>
        <v>180135.35150387598</v>
      </c>
    </row>
    <row r="988" spans="1:11" customFormat="1" x14ac:dyDescent="0.25">
      <c r="A988">
        <v>1</v>
      </c>
      <c r="B988" t="s">
        <v>87</v>
      </c>
      <c r="C988" t="s">
        <v>10</v>
      </c>
      <c r="D988" s="1" t="s">
        <v>86</v>
      </c>
      <c r="E988" t="s">
        <v>71</v>
      </c>
      <c r="F988" s="18">
        <f t="shared" si="34"/>
        <v>8</v>
      </c>
      <c r="G988">
        <v>2000</v>
      </c>
      <c r="H988" s="2">
        <v>13774</v>
      </c>
      <c r="I988" s="2">
        <v>1213382.3</v>
      </c>
      <c r="J988" s="2">
        <f>IFERROR(INDEX(HWI!$F$5:$H$132,MATCH(Data!G988,HWI!$A$5:$A$132,0),MATCH(Data!C988,HWI!$F$5:$H$5,0)),0)</f>
        <v>2.2570342205323195</v>
      </c>
      <c r="K988" s="25">
        <f t="shared" si="35"/>
        <v>2738645.3736882131</v>
      </c>
    </row>
    <row r="989" spans="1:11" customFormat="1" x14ac:dyDescent="0.25">
      <c r="A989">
        <v>1</v>
      </c>
      <c r="B989" t="s">
        <v>87</v>
      </c>
      <c r="C989" t="s">
        <v>10</v>
      </c>
      <c r="D989" s="1" t="s">
        <v>86</v>
      </c>
      <c r="E989" t="s">
        <v>71</v>
      </c>
      <c r="F989" s="18">
        <f t="shared" si="34"/>
        <v>8</v>
      </c>
      <c r="G989">
        <v>2001</v>
      </c>
      <c r="H989" s="2">
        <v>24331</v>
      </c>
      <c r="I989" s="2">
        <v>662001.43000000005</v>
      </c>
      <c r="J989" s="2">
        <f>IFERROR(INDEX(HWI!$F$5:$H$132,MATCH(Data!G989,HWI!$A$5:$A$132,0),MATCH(Data!C989,HWI!$F$5:$H$5,0)),0)</f>
        <v>2.2050520059435366</v>
      </c>
      <c r="K989" s="25">
        <f t="shared" si="35"/>
        <v>1459747.5811589898</v>
      </c>
    </row>
    <row r="990" spans="1:11" customFormat="1" x14ac:dyDescent="0.25">
      <c r="A990">
        <v>1</v>
      </c>
      <c r="B990" t="s">
        <v>87</v>
      </c>
      <c r="C990" t="s">
        <v>10</v>
      </c>
      <c r="D990" s="1" t="s">
        <v>86</v>
      </c>
      <c r="E990" t="s">
        <v>71</v>
      </c>
      <c r="F990" s="18">
        <f t="shared" si="34"/>
        <v>8</v>
      </c>
      <c r="G990">
        <v>2002</v>
      </c>
      <c r="H990" s="2">
        <v>22012</v>
      </c>
      <c r="I990" s="2">
        <v>1020318.1</v>
      </c>
      <c r="J990" s="2">
        <f>IFERROR(INDEX(HWI!$F$5:$H$132,MATCH(Data!G990,HWI!$A$5:$A$132,0),MATCH(Data!C990,HWI!$F$5:$H$5,0)),0)</f>
        <v>2.1569767441860463</v>
      </c>
      <c r="K990" s="25">
        <f t="shared" si="35"/>
        <v>2200802.4133720929</v>
      </c>
    </row>
    <row r="991" spans="1:11" customFormat="1" x14ac:dyDescent="0.25">
      <c r="A991">
        <v>1</v>
      </c>
      <c r="B991" t="s">
        <v>87</v>
      </c>
      <c r="C991" t="s">
        <v>10</v>
      </c>
      <c r="D991" s="1" t="s">
        <v>86</v>
      </c>
      <c r="E991" t="s">
        <v>71</v>
      </c>
      <c r="F991" s="18">
        <f t="shared" si="34"/>
        <v>8</v>
      </c>
      <c r="G991">
        <v>2003</v>
      </c>
      <c r="H991" s="2">
        <v>10455</v>
      </c>
      <c r="I991" s="2">
        <v>44833.49</v>
      </c>
      <c r="J991" s="2">
        <f>IFERROR(INDEX(HWI!$F$5:$H$132,MATCH(Data!G991,HWI!$A$5:$A$132,0),MATCH(Data!C991,HWI!$F$5:$H$5,0)),0)</f>
        <v>2.1275985663082437</v>
      </c>
      <c r="K991" s="25">
        <f t="shared" si="35"/>
        <v>95387.66904659498</v>
      </c>
    </row>
    <row r="992" spans="1:11" customFormat="1" x14ac:dyDescent="0.25">
      <c r="A992">
        <v>1</v>
      </c>
      <c r="B992" t="s">
        <v>87</v>
      </c>
      <c r="C992" t="s">
        <v>10</v>
      </c>
      <c r="D992" s="1" t="s">
        <v>86</v>
      </c>
      <c r="E992" t="s">
        <v>71</v>
      </c>
      <c r="F992" s="18">
        <f t="shared" si="34"/>
        <v>8</v>
      </c>
      <c r="G992">
        <v>2004</v>
      </c>
      <c r="H992" s="2">
        <v>976</v>
      </c>
      <c r="I992" s="2">
        <v>78368.41</v>
      </c>
      <c r="J992" s="2">
        <f>IFERROR(INDEX(HWI!$F$5:$H$132,MATCH(Data!G992,HWI!$A$5:$A$132,0),MATCH(Data!C992,HWI!$F$5:$H$5,0)),0)</f>
        <v>2.0412654745529575</v>
      </c>
      <c r="K992" s="25">
        <f t="shared" si="35"/>
        <v>159970.72962861074</v>
      </c>
    </row>
    <row r="993" spans="1:11" customFormat="1" x14ac:dyDescent="0.25">
      <c r="A993">
        <v>1</v>
      </c>
      <c r="B993" t="s">
        <v>87</v>
      </c>
      <c r="C993" t="s">
        <v>10</v>
      </c>
      <c r="D993" s="1" t="s">
        <v>86</v>
      </c>
      <c r="E993" t="s">
        <v>71</v>
      </c>
      <c r="F993" s="18">
        <f t="shared" si="34"/>
        <v>8</v>
      </c>
      <c r="G993">
        <v>2005</v>
      </c>
      <c r="H993" s="2">
        <v>3408</v>
      </c>
      <c r="I993" s="2">
        <v>195706.36</v>
      </c>
      <c r="J993" s="2">
        <f>IFERROR(INDEX(HWI!$F$5:$H$132,MATCH(Data!G993,HWI!$A$5:$A$132,0),MATCH(Data!C993,HWI!$F$5:$H$5,0)),0)</f>
        <v>1.9235255994815295</v>
      </c>
      <c r="K993" s="25">
        <f t="shared" si="35"/>
        <v>376446.19344134798</v>
      </c>
    </row>
    <row r="994" spans="1:11" customFormat="1" x14ac:dyDescent="0.25">
      <c r="A994">
        <v>1</v>
      </c>
      <c r="B994" t="s">
        <v>87</v>
      </c>
      <c r="C994" t="s">
        <v>10</v>
      </c>
      <c r="D994" s="1" t="s">
        <v>86</v>
      </c>
      <c r="E994" t="s">
        <v>71</v>
      </c>
      <c r="F994" s="18">
        <f t="shared" si="34"/>
        <v>8</v>
      </c>
      <c r="G994">
        <v>2006</v>
      </c>
      <c r="H994" s="2">
        <v>7268</v>
      </c>
      <c r="I994" s="2">
        <v>369712.06</v>
      </c>
      <c r="J994" s="2">
        <f>IFERROR(INDEX(HWI!$F$5:$H$132,MATCH(Data!G994,HWI!$A$5:$A$132,0),MATCH(Data!C994,HWI!$F$5:$H$5,0)),0)</f>
        <v>1.8186274509803921</v>
      </c>
      <c r="K994" s="25">
        <f t="shared" si="35"/>
        <v>672368.50127450982</v>
      </c>
    </row>
    <row r="995" spans="1:11" customFormat="1" x14ac:dyDescent="0.25">
      <c r="A995">
        <v>1</v>
      </c>
      <c r="B995" t="s">
        <v>87</v>
      </c>
      <c r="C995" t="s">
        <v>10</v>
      </c>
      <c r="D995" s="1" t="s">
        <v>86</v>
      </c>
      <c r="E995" t="s">
        <v>71</v>
      </c>
      <c r="F995" s="18">
        <f t="shared" si="34"/>
        <v>8</v>
      </c>
      <c r="G995">
        <v>2007</v>
      </c>
      <c r="H995" s="2">
        <v>1143</v>
      </c>
      <c r="I995" s="2">
        <v>93148.06</v>
      </c>
      <c r="J995" s="2">
        <f>IFERROR(INDEX(HWI!$F$5:$H$132,MATCH(Data!G995,HWI!$A$5:$A$132,0),MATCH(Data!C995,HWI!$F$5:$H$5,0)),0)</f>
        <v>1.7175549753023149</v>
      </c>
      <c r="K995" s="25">
        <f t="shared" si="35"/>
        <v>159986.91389275854</v>
      </c>
    </row>
    <row r="996" spans="1:11" customFormat="1" x14ac:dyDescent="0.25">
      <c r="A996">
        <v>1</v>
      </c>
      <c r="B996" t="s">
        <v>87</v>
      </c>
      <c r="C996" t="s">
        <v>10</v>
      </c>
      <c r="D996" s="1" t="s">
        <v>86</v>
      </c>
      <c r="E996" t="s">
        <v>71</v>
      </c>
      <c r="F996" s="18">
        <f t="shared" si="34"/>
        <v>8</v>
      </c>
      <c r="G996">
        <v>2008</v>
      </c>
      <c r="H996" s="2">
        <v>41775</v>
      </c>
      <c r="I996" s="2">
        <v>1955028.65</v>
      </c>
      <c r="J996" s="2">
        <f>IFERROR(INDEX(HWI!$F$5:$H$132,MATCH(Data!G996,HWI!$A$5:$A$132,0),MATCH(Data!C996,HWI!$F$5:$H$5,0)),0)</f>
        <v>1.6544035674470456</v>
      </c>
      <c r="K996" s="25">
        <f t="shared" si="35"/>
        <v>3234406.3730211812</v>
      </c>
    </row>
    <row r="997" spans="1:11" customFormat="1" x14ac:dyDescent="0.25">
      <c r="A997">
        <v>1</v>
      </c>
      <c r="B997" t="s">
        <v>87</v>
      </c>
      <c r="C997" t="s">
        <v>10</v>
      </c>
      <c r="D997" s="1" t="s">
        <v>86</v>
      </c>
      <c r="E997" t="s">
        <v>71</v>
      </c>
      <c r="F997" s="18">
        <f t="shared" si="34"/>
        <v>8</v>
      </c>
      <c r="G997">
        <v>2009</v>
      </c>
      <c r="H997" s="2">
        <v>5132</v>
      </c>
      <c r="I997" s="2">
        <v>403427.26</v>
      </c>
      <c r="J997" s="2">
        <f>IFERROR(INDEX(HWI!$F$5:$H$132,MATCH(Data!G997,HWI!$A$5:$A$132,0),MATCH(Data!C997,HWI!$F$5:$H$5,0)),0)</f>
        <v>1.5897161221210498</v>
      </c>
      <c r="K997" s="25">
        <f t="shared" si="35"/>
        <v>641334.81932512054</v>
      </c>
    </row>
    <row r="998" spans="1:11" customFormat="1" x14ac:dyDescent="0.25">
      <c r="A998">
        <v>1</v>
      </c>
      <c r="B998" t="s">
        <v>87</v>
      </c>
      <c r="C998" t="s">
        <v>10</v>
      </c>
      <c r="D998" s="1" t="s">
        <v>86</v>
      </c>
      <c r="E998" t="s">
        <v>71</v>
      </c>
      <c r="F998" s="18">
        <f t="shared" si="34"/>
        <v>8</v>
      </c>
      <c r="G998">
        <v>2010</v>
      </c>
      <c r="H998" s="2">
        <v>5475</v>
      </c>
      <c r="I998" s="2">
        <v>406314.9</v>
      </c>
      <c r="J998" s="2">
        <f>IFERROR(INDEX(HWI!$F$5:$H$132,MATCH(Data!G998,HWI!$A$5:$A$132,0),MATCH(Data!C998,HWI!$F$5:$H$5,0)),0)</f>
        <v>1.6343612334801763</v>
      </c>
      <c r="K998" s="25">
        <f t="shared" si="35"/>
        <v>664065.32114537456</v>
      </c>
    </row>
    <row r="999" spans="1:11" customFormat="1" x14ac:dyDescent="0.25">
      <c r="A999">
        <v>1</v>
      </c>
      <c r="B999" t="s">
        <v>87</v>
      </c>
      <c r="C999" t="s">
        <v>10</v>
      </c>
      <c r="D999" s="1" t="s">
        <v>86</v>
      </c>
      <c r="E999" t="s">
        <v>71</v>
      </c>
      <c r="F999" s="18">
        <f t="shared" si="34"/>
        <v>8</v>
      </c>
      <c r="G999">
        <v>2011</v>
      </c>
      <c r="H999" s="2">
        <v>5741</v>
      </c>
      <c r="I999" s="2">
        <v>1081014.8799999999</v>
      </c>
      <c r="J999" s="2">
        <f>IFERROR(INDEX(HWI!$F$5:$H$132,MATCH(Data!G999,HWI!$A$5:$A$132,0),MATCH(Data!C999,HWI!$F$5:$H$5,0)),0)</f>
        <v>1.5914209115281501</v>
      </c>
      <c r="K999" s="25">
        <f t="shared" si="35"/>
        <v>1720349.6857050937</v>
      </c>
    </row>
    <row r="1000" spans="1:11" customFormat="1" x14ac:dyDescent="0.25">
      <c r="A1000">
        <v>1</v>
      </c>
      <c r="B1000" t="s">
        <v>87</v>
      </c>
      <c r="C1000" t="s">
        <v>10</v>
      </c>
      <c r="D1000" s="1" t="s">
        <v>86</v>
      </c>
      <c r="E1000" t="s">
        <v>71</v>
      </c>
      <c r="F1000" s="18">
        <f t="shared" si="34"/>
        <v>8</v>
      </c>
      <c r="G1000">
        <v>2012</v>
      </c>
      <c r="H1000" s="2">
        <v>2766</v>
      </c>
      <c r="I1000" s="2">
        <v>677586.74</v>
      </c>
      <c r="J1000" s="2">
        <f>IFERROR(INDEX(HWI!$F$5:$H$132,MATCH(Data!G1000,HWI!$A$5:$A$132,0),MATCH(Data!C1000,HWI!$F$5:$H$5,0)),0)</f>
        <v>1.525179856115108</v>
      </c>
      <c r="K1000" s="25">
        <f t="shared" si="35"/>
        <v>1033441.646618705</v>
      </c>
    </row>
    <row r="1001" spans="1:11" customFormat="1" x14ac:dyDescent="0.25">
      <c r="A1001">
        <v>1</v>
      </c>
      <c r="B1001" t="s">
        <v>87</v>
      </c>
      <c r="C1001" t="s">
        <v>10</v>
      </c>
      <c r="D1001" s="1" t="s">
        <v>86</v>
      </c>
      <c r="E1001" t="s">
        <v>71</v>
      </c>
      <c r="F1001" s="18">
        <f t="shared" si="34"/>
        <v>8</v>
      </c>
      <c r="G1001">
        <v>2013</v>
      </c>
      <c r="H1001" s="2">
        <v>11384</v>
      </c>
      <c r="I1001" s="2">
        <v>790629.49</v>
      </c>
      <c r="J1001" s="2">
        <f>IFERROR(INDEX(HWI!$F$5:$H$132,MATCH(Data!G1001,HWI!$A$5:$A$132,0),MATCH(Data!C1001,HWI!$F$5:$H$5,0)),0)</f>
        <v>1.5228322216521293</v>
      </c>
      <c r="K1001" s="25">
        <f t="shared" si="35"/>
        <v>1203996.0627603899</v>
      </c>
    </row>
    <row r="1002" spans="1:11" customFormat="1" x14ac:dyDescent="0.25">
      <c r="A1002">
        <v>1</v>
      </c>
      <c r="B1002" t="s">
        <v>87</v>
      </c>
      <c r="C1002" t="s">
        <v>10</v>
      </c>
      <c r="D1002" s="1" t="s">
        <v>86</v>
      </c>
      <c r="E1002" t="s">
        <v>71</v>
      </c>
      <c r="F1002" s="18">
        <f t="shared" si="34"/>
        <v>8</v>
      </c>
      <c r="G1002">
        <v>2014</v>
      </c>
      <c r="H1002" s="2">
        <v>2467</v>
      </c>
      <c r="I1002" s="2">
        <v>16044.36</v>
      </c>
      <c r="J1002" s="2">
        <f>IFERROR(INDEX(HWI!$F$5:$H$132,MATCH(Data!G1002,HWI!$A$5:$A$132,0),MATCH(Data!C1002,HWI!$F$5:$H$5,0)),0)</f>
        <v>1.5197132616487454</v>
      </c>
      <c r="K1002" s="25">
        <f t="shared" si="35"/>
        <v>24382.826666666668</v>
      </c>
    </row>
    <row r="1003" spans="1:11" customFormat="1" x14ac:dyDescent="0.25">
      <c r="A1003">
        <v>1</v>
      </c>
      <c r="B1003" t="s">
        <v>87</v>
      </c>
      <c r="C1003" t="s">
        <v>10</v>
      </c>
      <c r="D1003" s="1" t="s">
        <v>86</v>
      </c>
      <c r="E1003" t="s">
        <v>71</v>
      </c>
      <c r="F1003" s="18">
        <f t="shared" si="34"/>
        <v>8</v>
      </c>
      <c r="G1003">
        <v>2015</v>
      </c>
      <c r="H1003" s="2">
        <v>1785</v>
      </c>
      <c r="I1003" s="2">
        <v>273525.40999999997</v>
      </c>
      <c r="J1003" s="2">
        <f>IFERROR(INDEX(HWI!$F$5:$H$132,MATCH(Data!G1003,HWI!$A$5:$A$132,0),MATCH(Data!C1003,HWI!$F$5:$H$5,0)),0)</f>
        <v>1.5081300813008129</v>
      </c>
      <c r="K1003" s="25">
        <f t="shared" si="35"/>
        <v>412511.89882113814</v>
      </c>
    </row>
    <row r="1004" spans="1:11" customFormat="1" x14ac:dyDescent="0.25">
      <c r="A1004">
        <v>1</v>
      </c>
      <c r="B1004" t="s">
        <v>87</v>
      </c>
      <c r="C1004" t="s">
        <v>10</v>
      </c>
      <c r="D1004" s="1" t="s">
        <v>86</v>
      </c>
      <c r="E1004" t="s">
        <v>71</v>
      </c>
      <c r="F1004" s="18">
        <f t="shared" si="34"/>
        <v>8</v>
      </c>
      <c r="G1004">
        <v>2016</v>
      </c>
      <c r="H1004" s="2">
        <v>2997</v>
      </c>
      <c r="I1004" s="2">
        <v>538284.47</v>
      </c>
      <c r="J1004" s="2">
        <f>IFERROR(INDEX(HWI!$F$5:$H$132,MATCH(Data!G1004,HWI!$A$5:$A$132,0),MATCH(Data!C1004,HWI!$F$5:$H$5,0)),0)</f>
        <v>1.4907081868407834</v>
      </c>
      <c r="K1004" s="25">
        <f t="shared" si="35"/>
        <v>802425.06627825205</v>
      </c>
    </row>
    <row r="1005" spans="1:11" customFormat="1" x14ac:dyDescent="0.25">
      <c r="A1005">
        <v>1</v>
      </c>
      <c r="B1005" t="s">
        <v>87</v>
      </c>
      <c r="C1005" t="s">
        <v>10</v>
      </c>
      <c r="D1005" s="1" t="s">
        <v>86</v>
      </c>
      <c r="E1005" t="s">
        <v>71</v>
      </c>
      <c r="F1005" s="18">
        <f t="shared" si="34"/>
        <v>8</v>
      </c>
      <c r="G1005">
        <v>2017</v>
      </c>
      <c r="H1005" s="2">
        <v>20079</v>
      </c>
      <c r="I1005" s="2">
        <v>290397.78000000003</v>
      </c>
      <c r="J1005" s="2">
        <f>IFERROR(INDEX(HWI!$F$5:$H$132,MATCH(Data!G1005,HWI!$A$5:$A$132,0),MATCH(Data!C1005,HWI!$F$5:$H$5,0)),0)</f>
        <v>1.4649555774925962</v>
      </c>
      <c r="K1005" s="25">
        <f t="shared" si="35"/>
        <v>425419.84750246792</v>
      </c>
    </row>
    <row r="1006" spans="1:11" customFormat="1" x14ac:dyDescent="0.25">
      <c r="A1006">
        <v>1</v>
      </c>
      <c r="B1006" t="s">
        <v>87</v>
      </c>
      <c r="C1006" t="s">
        <v>10</v>
      </c>
      <c r="D1006" s="1" t="s">
        <v>86</v>
      </c>
      <c r="E1006" t="s">
        <v>71</v>
      </c>
      <c r="F1006" s="18">
        <f t="shared" si="34"/>
        <v>8</v>
      </c>
      <c r="G1006">
        <v>2018</v>
      </c>
      <c r="H1006" s="2">
        <v>3875</v>
      </c>
      <c r="I1006" s="2">
        <v>470617.97</v>
      </c>
      <c r="J1006" s="2">
        <f>IFERROR(INDEX(HWI!$F$5:$H$132,MATCH(Data!G1006,HWI!$A$5:$A$132,0),MATCH(Data!C1006,HWI!$F$5:$H$5,0)),0)</f>
        <v>1.4393792434529582</v>
      </c>
      <c r="K1006" s="25">
        <f t="shared" si="35"/>
        <v>677397.73761396692</v>
      </c>
    </row>
    <row r="1007" spans="1:11" customFormat="1" x14ac:dyDescent="0.25">
      <c r="A1007">
        <v>1</v>
      </c>
      <c r="B1007" t="s">
        <v>87</v>
      </c>
      <c r="C1007" t="s">
        <v>10</v>
      </c>
      <c r="D1007" s="1" t="s">
        <v>86</v>
      </c>
      <c r="E1007" t="s">
        <v>71</v>
      </c>
      <c r="F1007" s="18">
        <f t="shared" si="34"/>
        <v>8</v>
      </c>
      <c r="G1007">
        <v>2019</v>
      </c>
      <c r="H1007" s="2">
        <v>9798</v>
      </c>
      <c r="I1007" s="2">
        <v>3670027.65</v>
      </c>
      <c r="J1007" s="2">
        <f>IFERROR(INDEX(HWI!$F$5:$H$132,MATCH(Data!G1007,HWI!$A$5:$A$132,0),MATCH(Data!C1007,HWI!$F$5:$H$5,0)),0)</f>
        <v>1.3779015784586814</v>
      </c>
      <c r="K1007" s="25">
        <f t="shared" si="35"/>
        <v>5056936.8919220055</v>
      </c>
    </row>
    <row r="1008" spans="1:11" customFormat="1" x14ac:dyDescent="0.25">
      <c r="A1008">
        <v>1</v>
      </c>
      <c r="B1008" t="s">
        <v>87</v>
      </c>
      <c r="C1008" t="s">
        <v>10</v>
      </c>
      <c r="D1008" s="1" t="s">
        <v>86</v>
      </c>
      <c r="E1008" t="s">
        <v>71</v>
      </c>
      <c r="F1008" s="18">
        <f t="shared" si="34"/>
        <v>8</v>
      </c>
      <c r="G1008">
        <v>2020</v>
      </c>
      <c r="H1008" s="2">
        <v>5368</v>
      </c>
      <c r="I1008" s="2">
        <v>1158689.6599999999</v>
      </c>
      <c r="J1008" s="2">
        <f>IFERROR(INDEX(HWI!$F$5:$H$132,MATCH(Data!G1008,HWI!$A$5:$A$132,0),MATCH(Data!C1008,HWI!$F$5:$H$5,0)),0)</f>
        <v>1.3138556883576804</v>
      </c>
      <c r="K1008" s="25">
        <f t="shared" si="35"/>
        <v>1522351.0008322266</v>
      </c>
    </row>
    <row r="1009" spans="1:11" customFormat="1" x14ac:dyDescent="0.25">
      <c r="A1009">
        <v>1</v>
      </c>
      <c r="B1009" t="s">
        <v>87</v>
      </c>
      <c r="C1009" t="s">
        <v>10</v>
      </c>
      <c r="D1009" s="1" t="s">
        <v>86</v>
      </c>
      <c r="E1009" t="s">
        <v>71</v>
      </c>
      <c r="F1009" s="18">
        <f t="shared" si="34"/>
        <v>8</v>
      </c>
      <c r="G1009">
        <v>2021</v>
      </c>
      <c r="H1009" s="2">
        <v>2831</v>
      </c>
      <c r="I1009" s="2">
        <v>2674951.73</v>
      </c>
      <c r="J1009" s="2">
        <f>IFERROR(INDEX(HWI!$F$5:$H$132,MATCH(Data!G1009,HWI!$A$5:$A$132,0),MATCH(Data!C1009,HWI!$F$5:$H$5,0)),0)</f>
        <v>1.2475830180748213</v>
      </c>
      <c r="K1009" s="25">
        <f t="shared" si="35"/>
        <v>3337224.3525178647</v>
      </c>
    </row>
    <row r="1010" spans="1:11" customFormat="1" x14ac:dyDescent="0.25">
      <c r="A1010">
        <v>1</v>
      </c>
      <c r="B1010" t="s">
        <v>87</v>
      </c>
      <c r="C1010" t="s">
        <v>10</v>
      </c>
      <c r="D1010" s="1" t="s">
        <v>86</v>
      </c>
      <c r="E1010" t="s">
        <v>71</v>
      </c>
      <c r="F1010" s="18">
        <f t="shared" si="34"/>
        <v>8</v>
      </c>
      <c r="G1010">
        <v>2022</v>
      </c>
      <c r="H1010" s="2">
        <v>423</v>
      </c>
      <c r="I1010" s="2">
        <v>359466.43</v>
      </c>
      <c r="J1010" s="2">
        <f>IFERROR(INDEX(HWI!$F$5:$H$132,MATCH(Data!G1010,HWI!$A$5:$A$132,0),MATCH(Data!C1010,HWI!$F$5:$H$5,0)),0)</f>
        <v>1.1548638132295719</v>
      </c>
      <c r="K1010" s="25">
        <f t="shared" si="35"/>
        <v>415134.77207782096</v>
      </c>
    </row>
    <row r="1011" spans="1:11" customFormat="1" x14ac:dyDescent="0.25">
      <c r="A1011">
        <v>1</v>
      </c>
      <c r="B1011" t="s">
        <v>87</v>
      </c>
      <c r="C1011" t="s">
        <v>10</v>
      </c>
      <c r="D1011" s="1" t="s">
        <v>86</v>
      </c>
      <c r="E1011" t="s">
        <v>71</v>
      </c>
      <c r="F1011" s="18">
        <f t="shared" si="34"/>
        <v>8</v>
      </c>
      <c r="G1011">
        <v>2023</v>
      </c>
      <c r="H1011" s="2">
        <v>2421</v>
      </c>
      <c r="I1011" s="2">
        <v>1012622.07</v>
      </c>
      <c r="J1011" s="2">
        <f>IFERROR(INDEX(HWI!$F$5:$H$132,MATCH(Data!G1011,HWI!$A$5:$A$132,0),MATCH(Data!C1011,HWI!$F$5:$H$5,0)),0)</f>
        <v>1.0687792581922939</v>
      </c>
      <c r="K1011" s="25">
        <f t="shared" si="35"/>
        <v>1082269.464803745</v>
      </c>
    </row>
    <row r="1012" spans="1:11" customFormat="1" x14ac:dyDescent="0.25">
      <c r="A1012">
        <v>1</v>
      </c>
      <c r="B1012" t="s">
        <v>87</v>
      </c>
      <c r="C1012" t="s">
        <v>10</v>
      </c>
      <c r="D1012" s="1" t="s">
        <v>86</v>
      </c>
      <c r="E1012" t="s">
        <v>71</v>
      </c>
      <c r="F1012" s="18">
        <f t="shared" si="34"/>
        <v>8</v>
      </c>
      <c r="G1012">
        <v>2024</v>
      </c>
      <c r="H1012" s="2">
        <v>5072</v>
      </c>
      <c r="I1012" s="2">
        <v>3318124.02</v>
      </c>
      <c r="J1012" s="2">
        <f>IFERROR(INDEX(HWI!$F$5:$H$132,MATCH(Data!G1012,HWI!$A$5:$A$132,0),MATCH(Data!C1012,HWI!$F$5:$H$5,0)),0)</f>
        <v>1.0352284618067666</v>
      </c>
      <c r="K1012" s="25">
        <f t="shared" si="35"/>
        <v>3435016.4253086848</v>
      </c>
    </row>
    <row r="1013" spans="1:11" customFormat="1" x14ac:dyDescent="0.25">
      <c r="A1013">
        <v>1</v>
      </c>
      <c r="B1013" t="s">
        <v>87</v>
      </c>
      <c r="C1013" t="s">
        <v>10</v>
      </c>
      <c r="D1013" s="1" t="s">
        <v>86</v>
      </c>
      <c r="E1013" t="s">
        <v>71</v>
      </c>
      <c r="F1013" s="18">
        <f t="shared" si="34"/>
        <v>8</v>
      </c>
      <c r="G1013">
        <v>2025</v>
      </c>
      <c r="H1013" s="2">
        <v>808</v>
      </c>
      <c r="I1013" s="2">
        <v>223014.61</v>
      </c>
      <c r="J1013" s="2">
        <f>IFERROR(INDEX(HWI!$F$5:$H$132,MATCH(Data!G1013,HWI!$A$5:$A$132,0),MATCH(Data!C1013,HWI!$F$5:$H$5,0)),0)</f>
        <v>1</v>
      </c>
      <c r="K1013" s="25">
        <f t="shared" si="35"/>
        <v>223014.61</v>
      </c>
    </row>
    <row r="1014" spans="1:11" customFormat="1" x14ac:dyDescent="0.25">
      <c r="A1014">
        <v>1</v>
      </c>
      <c r="B1014" t="s">
        <v>87</v>
      </c>
      <c r="C1014" t="s">
        <v>10</v>
      </c>
      <c r="D1014">
        <v>100</v>
      </c>
      <c r="E1014" t="s">
        <v>72</v>
      </c>
      <c r="F1014" s="18">
        <f t="shared" si="34"/>
        <v>10</v>
      </c>
      <c r="G1014">
        <v>1983</v>
      </c>
      <c r="H1014" s="2">
        <v>4</v>
      </c>
      <c r="I1014" s="2">
        <v>161.29</v>
      </c>
      <c r="J1014" s="2">
        <f>IFERROR(INDEX(HWI!$F$5:$H$132,MATCH(Data!G1014,HWI!$A$5:$A$132,0),MATCH(Data!C1014,HWI!$F$5:$H$5,0)),0)</f>
        <v>3.2977777777777777</v>
      </c>
      <c r="K1014" s="25">
        <f t="shared" si="35"/>
        <v>531.89857777777775</v>
      </c>
    </row>
    <row r="1015" spans="1:11" customFormat="1" x14ac:dyDescent="0.25">
      <c r="A1015">
        <v>1</v>
      </c>
      <c r="B1015" t="s">
        <v>87</v>
      </c>
      <c r="C1015" t="s">
        <v>10</v>
      </c>
      <c r="D1015">
        <v>100</v>
      </c>
      <c r="E1015" t="s">
        <v>72</v>
      </c>
      <c r="F1015" s="18">
        <f t="shared" si="34"/>
        <v>10</v>
      </c>
      <c r="G1015">
        <v>1991</v>
      </c>
      <c r="H1015" s="2">
        <v>1055</v>
      </c>
      <c r="I1015" s="2">
        <v>65349.99</v>
      </c>
      <c r="J1015" s="2">
        <f>IFERROR(INDEX(HWI!$F$5:$H$132,MATCH(Data!G1015,HWI!$A$5:$A$132,0),MATCH(Data!C1015,HWI!$F$5:$H$5,0)),0)</f>
        <v>2.6594982078853047</v>
      </c>
      <c r="K1015" s="25">
        <f t="shared" si="35"/>
        <v>173798.18129032257</v>
      </c>
    </row>
    <row r="1016" spans="1:11" customFormat="1" x14ac:dyDescent="0.25">
      <c r="A1016">
        <v>1</v>
      </c>
      <c r="B1016" t="s">
        <v>87</v>
      </c>
      <c r="C1016" t="s">
        <v>10</v>
      </c>
      <c r="D1016">
        <v>100</v>
      </c>
      <c r="E1016" t="s">
        <v>72</v>
      </c>
      <c r="F1016" s="18">
        <f t="shared" si="34"/>
        <v>10</v>
      </c>
      <c r="G1016">
        <v>2019</v>
      </c>
      <c r="H1016" s="2">
        <v>1841</v>
      </c>
      <c r="I1016" s="2">
        <v>1190341.8600000001</v>
      </c>
      <c r="J1016" s="2">
        <f>IFERROR(INDEX(HWI!$F$5:$H$132,MATCH(Data!G1016,HWI!$A$5:$A$132,0),MATCH(Data!C1016,HWI!$F$5:$H$5,0)),0)</f>
        <v>1.3779015784586814</v>
      </c>
      <c r="K1016" s="25">
        <f t="shared" si="35"/>
        <v>1640173.927799443</v>
      </c>
    </row>
    <row r="1017" spans="1:11" customFormat="1" x14ac:dyDescent="0.25">
      <c r="A1017">
        <v>1</v>
      </c>
      <c r="B1017" t="s">
        <v>87</v>
      </c>
      <c r="C1017" t="s">
        <v>10</v>
      </c>
      <c r="D1017">
        <v>100</v>
      </c>
      <c r="E1017" t="s">
        <v>72</v>
      </c>
      <c r="F1017" s="18">
        <f t="shared" si="34"/>
        <v>10</v>
      </c>
      <c r="G1017">
        <v>2021</v>
      </c>
      <c r="H1017" s="2">
        <v>419</v>
      </c>
      <c r="I1017" s="2">
        <v>753581.54</v>
      </c>
      <c r="J1017" s="2">
        <f>IFERROR(INDEX(HWI!$F$5:$H$132,MATCH(Data!G1017,HWI!$A$5:$A$132,0),MATCH(Data!C1017,HWI!$F$5:$H$5,0)),0)</f>
        <v>1.2475830180748213</v>
      </c>
      <c r="K1017" s="25">
        <f t="shared" si="35"/>
        <v>940155.53203867166</v>
      </c>
    </row>
    <row r="1018" spans="1:11" customFormat="1" x14ac:dyDescent="0.25">
      <c r="A1018">
        <v>9</v>
      </c>
      <c r="B1018" t="s">
        <v>89</v>
      </c>
      <c r="C1018" t="s">
        <v>43</v>
      </c>
      <c r="D1018" t="s">
        <v>90</v>
      </c>
      <c r="H1018" s="2">
        <v>2</v>
      </c>
      <c r="I1018" s="2">
        <v>82.63</v>
      </c>
      <c r="J1018" s="2">
        <f>IFERROR(INDEX(HWI!$F$5:$H$132,MATCH(Data!G1018,HWI!$A$5:$A$132,0),MATCH(Data!C1018,HWI!$F$5:$H$5,0)),0)</f>
        <v>0</v>
      </c>
      <c r="K1018" s="25">
        <f t="shared" si="35"/>
        <v>0</v>
      </c>
    </row>
    <row r="1019" spans="1:11" customFormat="1" x14ac:dyDescent="0.25">
      <c r="A1019">
        <v>9</v>
      </c>
      <c r="B1019" t="s">
        <v>91</v>
      </c>
      <c r="C1019" t="s">
        <v>43</v>
      </c>
      <c r="D1019" t="s">
        <v>90</v>
      </c>
      <c r="H1019" s="2">
        <v>0</v>
      </c>
      <c r="I1019" s="2">
        <v>0</v>
      </c>
      <c r="J1019" s="2">
        <f>IFERROR(INDEX(HWI!$F$5:$H$132,MATCH(Data!G1019,HWI!$A$5:$A$132,0),MATCH(Data!C1019,HWI!$F$5:$H$5,0)),0)</f>
        <v>0</v>
      </c>
      <c r="K1019" s="25">
        <f t="shared" si="35"/>
        <v>0</v>
      </c>
    </row>
    <row r="1020" spans="1:11" customFormat="1" x14ac:dyDescent="0.25">
      <c r="A1020">
        <v>9</v>
      </c>
      <c r="B1020" t="s">
        <v>92</v>
      </c>
      <c r="C1020" t="s">
        <v>43</v>
      </c>
      <c r="D1020" t="s">
        <v>90</v>
      </c>
      <c r="H1020" s="2">
        <v>33</v>
      </c>
      <c r="I1020" s="2">
        <v>-10915813.09</v>
      </c>
      <c r="J1020" s="2">
        <f>IFERROR(INDEX(HWI!$F$5:$H$132,MATCH(Data!G1020,HWI!$A$5:$A$132,0),MATCH(Data!C1020,HWI!$F$5:$H$5,0)),0)</f>
        <v>0</v>
      </c>
      <c r="K1020" s="25">
        <f t="shared" si="35"/>
        <v>0</v>
      </c>
    </row>
    <row r="1021" spans="1:11" customFormat="1" x14ac:dyDescent="0.25">
      <c r="A1021">
        <v>9</v>
      </c>
      <c r="B1021" t="s">
        <v>93</v>
      </c>
      <c r="C1021" t="s">
        <v>43</v>
      </c>
      <c r="D1021" t="s">
        <v>90</v>
      </c>
      <c r="H1021" s="2">
        <v>0</v>
      </c>
      <c r="I1021" s="2">
        <v>0</v>
      </c>
      <c r="J1021" s="2">
        <f>IFERROR(INDEX(HWI!$F$5:$H$132,MATCH(Data!G1021,HWI!$A$5:$A$132,0),MATCH(Data!C1021,HWI!$F$5:$H$5,0)),0)</f>
        <v>0</v>
      </c>
      <c r="K1021" s="25">
        <f t="shared" si="35"/>
        <v>0</v>
      </c>
    </row>
    <row r="1022" spans="1:11" customFormat="1" x14ac:dyDescent="0.25">
      <c r="A1022">
        <v>9</v>
      </c>
      <c r="B1022" t="s">
        <v>94</v>
      </c>
      <c r="C1022" t="s">
        <v>43</v>
      </c>
      <c r="D1022" t="s">
        <v>90</v>
      </c>
      <c r="H1022" s="2">
        <v>1</v>
      </c>
      <c r="I1022" s="2">
        <v>45546.76</v>
      </c>
      <c r="J1022" s="2">
        <f>IFERROR(INDEX(HWI!$F$5:$H$132,MATCH(Data!G1022,HWI!$A$5:$A$132,0),MATCH(Data!C1022,HWI!$F$5:$H$5,0)),0)</f>
        <v>0</v>
      </c>
      <c r="K1022" s="25">
        <f t="shared" si="35"/>
        <v>0</v>
      </c>
    </row>
    <row r="1023" spans="1:11" customFormat="1" x14ac:dyDescent="0.25">
      <c r="A1023">
        <v>9</v>
      </c>
      <c r="B1023" t="s">
        <v>95</v>
      </c>
      <c r="C1023" t="s">
        <v>43</v>
      </c>
      <c r="D1023" t="s">
        <v>90</v>
      </c>
      <c r="H1023" s="2">
        <v>18</v>
      </c>
      <c r="I1023" s="2">
        <v>261523.07</v>
      </c>
      <c r="J1023" s="2">
        <f>IFERROR(INDEX(HWI!$F$5:$H$132,MATCH(Data!G1023,HWI!$A$5:$A$132,0),MATCH(Data!C1023,HWI!$F$5:$H$5,0)),0)</f>
        <v>0</v>
      </c>
      <c r="K1023" s="25">
        <f t="shared" si="35"/>
        <v>0</v>
      </c>
    </row>
    <row r="1024" spans="1:11" customFormat="1" x14ac:dyDescent="0.25">
      <c r="A1024">
        <v>9</v>
      </c>
      <c r="B1024" t="s">
        <v>96</v>
      </c>
      <c r="C1024" t="s">
        <v>43</v>
      </c>
      <c r="D1024" t="s">
        <v>90</v>
      </c>
      <c r="H1024" s="2">
        <v>2</v>
      </c>
      <c r="I1024" s="2">
        <v>11529.41</v>
      </c>
      <c r="J1024" s="2">
        <f>IFERROR(INDEX(HWI!$F$5:$H$132,MATCH(Data!G1024,HWI!$A$5:$A$132,0),MATCH(Data!C1024,HWI!$F$5:$H$5,0)),0)</f>
        <v>0</v>
      </c>
      <c r="K1024" s="25">
        <f t="shared" si="35"/>
        <v>0</v>
      </c>
    </row>
    <row r="1025" spans="1:14" x14ac:dyDescent="0.25">
      <c r="A1025">
        <v>9</v>
      </c>
      <c r="B1025" t="s">
        <v>97</v>
      </c>
      <c r="C1025" t="s">
        <v>43</v>
      </c>
      <c r="D1025" t="s">
        <v>90</v>
      </c>
      <c r="H1025" s="2">
        <v>0</v>
      </c>
      <c r="I1025" s="2">
        <v>0</v>
      </c>
      <c r="J1025" s="2">
        <f>IFERROR(INDEX(HWI!$F$5:$H$132,MATCH(Data!G1025,HWI!$A$5:$A$132,0),MATCH(Data!C1025,HWI!$F$5:$H$5,0)),0)</f>
        <v>0</v>
      </c>
      <c r="K1025" s="25">
        <f t="shared" si="35"/>
        <v>0</v>
      </c>
      <c r="N1025"/>
    </row>
    <row r="1026" spans="1:14" ht="17.25" x14ac:dyDescent="0.4">
      <c r="A1026">
        <v>9</v>
      </c>
      <c r="B1026" t="s">
        <v>98</v>
      </c>
      <c r="C1026" t="s">
        <v>43</v>
      </c>
      <c r="D1026" t="s">
        <v>90</v>
      </c>
      <c r="H1026" s="3">
        <v>92005</v>
      </c>
      <c r="I1026" s="3">
        <v>74273929.170000002</v>
      </c>
      <c r="J1026" s="2">
        <f>IFERROR(INDEX(HWI!$F$5:$H$132,MATCH(Data!G1026,HWI!$A$5:$A$132,0),MATCH(Data!C1026,HWI!$F$5:$H$5,0)),0)</f>
        <v>0</v>
      </c>
      <c r="K1026" s="25">
        <f t="shared" si="35"/>
        <v>0</v>
      </c>
      <c r="N1026"/>
    </row>
    <row r="1027" spans="1:14" x14ac:dyDescent="0.25">
      <c r="A1027" t="s">
        <v>99</v>
      </c>
      <c r="H1027" s="2">
        <f>SUM(H2:H1026)</f>
        <v>14296113</v>
      </c>
      <c r="I1027" s="2">
        <f>SUM(I2:I1026)</f>
        <v>523530000.49000031</v>
      </c>
      <c r="K1027" s="2">
        <f>SUM(K2:K1026)</f>
        <v>1515544146.4246273</v>
      </c>
      <c r="N1027"/>
    </row>
    <row r="1029" spans="1:14" x14ac:dyDescent="0.25">
      <c r="G1029">
        <v>101</v>
      </c>
      <c r="H1029">
        <v>37600</v>
      </c>
      <c r="I1029" s="2">
        <v>484812587.13</v>
      </c>
    </row>
    <row r="1030" spans="1:14" ht="17.25" x14ac:dyDescent="0.4">
      <c r="G1030">
        <v>106</v>
      </c>
      <c r="H1030">
        <v>37600</v>
      </c>
      <c r="I1030" s="3">
        <v>38717413.359999999</v>
      </c>
    </row>
    <row r="1031" spans="1:14" x14ac:dyDescent="0.25">
      <c r="H1031"/>
      <c r="I1031" s="4">
        <f>SUM(I1029:I1030)</f>
        <v>523530000.49000001</v>
      </c>
    </row>
    <row r="1033" spans="1:14" x14ac:dyDescent="0.25">
      <c r="I1033" s="2">
        <f>+I1027-I1031</f>
        <v>0</v>
      </c>
    </row>
  </sheetData>
  <autoFilter ref="A1:K1027" xr:uid="{8A458D76-7C63-4EAC-BE23-2BAA0C263761}">
    <sortState xmlns:xlrd2="http://schemas.microsoft.com/office/spreadsheetml/2017/richdata2" ref="A804:K862">
      <sortCondition ref="G1:G1027"/>
    </sortState>
  </autoFilter>
  <pageMargins left="0.7" right="0.7" top="0.75" bottom="0.75" header="0.3" footer="0.3"/>
  <pageSetup orientation="portrait" horizontalDpi="1200" verticalDpi="1200" r:id="rId1"/>
  <headerFooter>
    <oddHeader>&amp;RKY PSC Case No. 2026-00099, Staff 4-15, Attachment A
Respondent: R. Amen
Page &amp;P of 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84182-C063-4D0D-9CC9-318739E6400F}">
  <dimension ref="A1:P134"/>
  <sheetViews>
    <sheetView view="pageBreakPreview" zoomScale="60" zoomScaleNormal="100" workbookViewId="0">
      <selection activeCell="E14" sqref="E14"/>
    </sheetView>
  </sheetViews>
  <sheetFormatPr defaultColWidth="9.42578125" defaultRowHeight="15" x14ac:dyDescent="0.25"/>
  <cols>
    <col min="1" max="1" width="9.42578125" style="7"/>
    <col min="2" max="2" width="19.28515625" style="7" bestFit="1" customWidth="1"/>
    <col min="3" max="3" width="12.42578125" style="7" bestFit="1" customWidth="1"/>
    <col min="4" max="4" width="13.42578125" style="7" bestFit="1" customWidth="1"/>
    <col min="5" max="5" width="9.42578125" style="7"/>
    <col min="6" max="6" width="15.5703125" style="7" bestFit="1" customWidth="1"/>
    <col min="7" max="7" width="12.42578125" style="7" bestFit="1" customWidth="1"/>
    <col min="8" max="8" width="13.42578125" style="7" bestFit="1" customWidth="1"/>
    <col min="9" max="16384" width="9.42578125" style="7"/>
  </cols>
  <sheetData>
    <row r="1" spans="1:12" x14ac:dyDescent="0.25">
      <c r="A1" s="7" t="s">
        <v>100</v>
      </c>
    </row>
    <row r="2" spans="1:12" x14ac:dyDescent="0.25">
      <c r="A2" s="7" t="s">
        <v>101</v>
      </c>
    </row>
    <row r="4" spans="1:12" x14ac:dyDescent="0.25">
      <c r="B4" s="144" t="s">
        <v>102</v>
      </c>
      <c r="C4" s="145"/>
      <c r="D4" s="146"/>
      <c r="F4" s="144" t="s">
        <v>103</v>
      </c>
      <c r="G4" s="145"/>
      <c r="H4" s="146"/>
    </row>
    <row r="5" spans="1:12" x14ac:dyDescent="0.25">
      <c r="A5" s="8" t="s">
        <v>104</v>
      </c>
      <c r="B5" s="7" t="s">
        <v>105</v>
      </c>
      <c r="C5" s="7" t="s">
        <v>106</v>
      </c>
      <c r="D5" s="7" t="s">
        <v>107</v>
      </c>
      <c r="F5" s="7" t="s">
        <v>108</v>
      </c>
      <c r="G5" s="7" t="s">
        <v>11</v>
      </c>
      <c r="H5" s="7" t="s">
        <v>10</v>
      </c>
    </row>
    <row r="6" spans="1:12" x14ac:dyDescent="0.25">
      <c r="A6" s="8"/>
    </row>
    <row r="7" spans="1:12" x14ac:dyDescent="0.25">
      <c r="A7" s="8">
        <v>1900</v>
      </c>
      <c r="B7" s="9">
        <f t="shared" ref="B7:D18" si="0">B8</f>
        <v>9</v>
      </c>
      <c r="C7" s="9">
        <f t="shared" si="0"/>
        <v>7</v>
      </c>
      <c r="D7" s="9" t="str">
        <f t="shared" si="0"/>
        <v>-</v>
      </c>
      <c r="F7" s="15">
        <f t="shared" ref="F7:F70" si="1">IFERROR(B$132/B7,0)</f>
        <v>186.33333333333334</v>
      </c>
      <c r="G7" s="15">
        <f t="shared" ref="G7:G70" si="2">IFERROR(C$132/C7,0)</f>
        <v>241</v>
      </c>
      <c r="H7" s="15">
        <f t="shared" ref="H7:H70" si="3">IFERROR(D$132/D7,0)</f>
        <v>0</v>
      </c>
      <c r="J7" s="11"/>
      <c r="K7" s="11"/>
      <c r="L7" s="11"/>
    </row>
    <row r="8" spans="1:12" x14ac:dyDescent="0.25">
      <c r="A8" s="8">
        <v>1901</v>
      </c>
      <c r="B8" s="9">
        <f t="shared" si="0"/>
        <v>9</v>
      </c>
      <c r="C8" s="9">
        <f t="shared" si="0"/>
        <v>7</v>
      </c>
      <c r="D8" s="9" t="str">
        <f t="shared" si="0"/>
        <v>-</v>
      </c>
      <c r="F8" s="15">
        <f t="shared" si="1"/>
        <v>186.33333333333334</v>
      </c>
      <c r="G8" s="15">
        <f t="shared" si="2"/>
        <v>241</v>
      </c>
      <c r="H8" s="15">
        <f t="shared" si="3"/>
        <v>0</v>
      </c>
      <c r="J8" s="11"/>
      <c r="K8" s="11"/>
      <c r="L8" s="11"/>
    </row>
    <row r="9" spans="1:12" x14ac:dyDescent="0.25">
      <c r="A9" s="8">
        <v>1902</v>
      </c>
      <c r="B9" s="9">
        <f t="shared" si="0"/>
        <v>9</v>
      </c>
      <c r="C9" s="9">
        <f t="shared" si="0"/>
        <v>7</v>
      </c>
      <c r="D9" s="9" t="str">
        <f t="shared" si="0"/>
        <v>-</v>
      </c>
      <c r="F9" s="15">
        <f t="shared" si="1"/>
        <v>186.33333333333334</v>
      </c>
      <c r="G9" s="15">
        <f t="shared" si="2"/>
        <v>241</v>
      </c>
      <c r="H9" s="15">
        <f t="shared" si="3"/>
        <v>0</v>
      </c>
      <c r="J9" s="11"/>
      <c r="K9" s="11"/>
      <c r="L9" s="11"/>
    </row>
    <row r="10" spans="1:12" x14ac:dyDescent="0.25">
      <c r="A10" s="8">
        <v>1903</v>
      </c>
      <c r="B10" s="9">
        <f t="shared" si="0"/>
        <v>9</v>
      </c>
      <c r="C10" s="9">
        <f t="shared" si="0"/>
        <v>7</v>
      </c>
      <c r="D10" s="9" t="str">
        <f t="shared" si="0"/>
        <v>-</v>
      </c>
      <c r="F10" s="15">
        <f t="shared" si="1"/>
        <v>186.33333333333334</v>
      </c>
      <c r="G10" s="15">
        <f t="shared" si="2"/>
        <v>241</v>
      </c>
      <c r="H10" s="15">
        <f t="shared" si="3"/>
        <v>0</v>
      </c>
      <c r="J10" s="11"/>
      <c r="K10" s="11"/>
      <c r="L10" s="11"/>
    </row>
    <row r="11" spans="1:12" x14ac:dyDescent="0.25">
      <c r="A11" s="8">
        <v>1904</v>
      </c>
      <c r="B11" s="9">
        <f t="shared" si="0"/>
        <v>9</v>
      </c>
      <c r="C11" s="9">
        <f t="shared" si="0"/>
        <v>7</v>
      </c>
      <c r="D11" s="9" t="str">
        <f t="shared" si="0"/>
        <v>-</v>
      </c>
      <c r="F11" s="15">
        <f t="shared" si="1"/>
        <v>186.33333333333334</v>
      </c>
      <c r="G11" s="15">
        <f t="shared" si="2"/>
        <v>241</v>
      </c>
      <c r="H11" s="15">
        <f t="shared" si="3"/>
        <v>0</v>
      </c>
      <c r="J11" s="11"/>
      <c r="K11" s="11"/>
      <c r="L11" s="11"/>
    </row>
    <row r="12" spans="1:12" x14ac:dyDescent="0.25">
      <c r="A12" s="8">
        <v>1905</v>
      </c>
      <c r="B12" s="9">
        <f t="shared" si="0"/>
        <v>9</v>
      </c>
      <c r="C12" s="9">
        <f t="shared" si="0"/>
        <v>7</v>
      </c>
      <c r="D12" s="9" t="str">
        <f t="shared" si="0"/>
        <v>-</v>
      </c>
      <c r="F12" s="15">
        <f t="shared" si="1"/>
        <v>186.33333333333334</v>
      </c>
      <c r="G12" s="15">
        <f t="shared" si="2"/>
        <v>241</v>
      </c>
      <c r="H12" s="15">
        <f t="shared" si="3"/>
        <v>0</v>
      </c>
      <c r="J12" s="11"/>
      <c r="K12" s="11"/>
      <c r="L12" s="11"/>
    </row>
    <row r="13" spans="1:12" x14ac:dyDescent="0.25">
      <c r="A13" s="8">
        <v>1906</v>
      </c>
      <c r="B13" s="9">
        <f t="shared" si="0"/>
        <v>9</v>
      </c>
      <c r="C13" s="9">
        <f t="shared" si="0"/>
        <v>7</v>
      </c>
      <c r="D13" s="9" t="str">
        <f t="shared" si="0"/>
        <v>-</v>
      </c>
      <c r="F13" s="15">
        <f t="shared" si="1"/>
        <v>186.33333333333334</v>
      </c>
      <c r="G13" s="15">
        <f t="shared" si="2"/>
        <v>241</v>
      </c>
      <c r="H13" s="15">
        <f t="shared" si="3"/>
        <v>0</v>
      </c>
      <c r="J13" s="11"/>
      <c r="K13" s="11"/>
      <c r="L13" s="11"/>
    </row>
    <row r="14" spans="1:12" x14ac:dyDescent="0.25">
      <c r="A14" s="8">
        <v>1907</v>
      </c>
      <c r="B14" s="9">
        <f t="shared" si="0"/>
        <v>9</v>
      </c>
      <c r="C14" s="9">
        <f t="shared" si="0"/>
        <v>7</v>
      </c>
      <c r="D14" s="9" t="str">
        <f t="shared" si="0"/>
        <v>-</v>
      </c>
      <c r="F14" s="15">
        <f t="shared" si="1"/>
        <v>186.33333333333334</v>
      </c>
      <c r="G14" s="15">
        <f t="shared" si="2"/>
        <v>241</v>
      </c>
      <c r="H14" s="15">
        <f t="shared" si="3"/>
        <v>0</v>
      </c>
      <c r="J14" s="11"/>
      <c r="K14" s="11"/>
      <c r="L14" s="11"/>
    </row>
    <row r="15" spans="1:12" x14ac:dyDescent="0.25">
      <c r="A15" s="8">
        <v>1908</v>
      </c>
      <c r="B15" s="9">
        <f t="shared" si="0"/>
        <v>9</v>
      </c>
      <c r="C15" s="9">
        <f t="shared" si="0"/>
        <v>7</v>
      </c>
      <c r="D15" s="9" t="str">
        <f t="shared" si="0"/>
        <v>-</v>
      </c>
      <c r="F15" s="15">
        <f t="shared" si="1"/>
        <v>186.33333333333334</v>
      </c>
      <c r="G15" s="15">
        <f t="shared" si="2"/>
        <v>241</v>
      </c>
      <c r="H15" s="15">
        <f t="shared" si="3"/>
        <v>0</v>
      </c>
      <c r="J15" s="11"/>
      <c r="K15" s="11"/>
      <c r="L15" s="11"/>
    </row>
    <row r="16" spans="1:12" x14ac:dyDescent="0.25">
      <c r="A16" s="8">
        <v>1909</v>
      </c>
      <c r="B16" s="9">
        <f t="shared" si="0"/>
        <v>9</v>
      </c>
      <c r="C16" s="9">
        <f t="shared" si="0"/>
        <v>7</v>
      </c>
      <c r="D16" s="9" t="str">
        <f t="shared" si="0"/>
        <v>-</v>
      </c>
      <c r="F16" s="15">
        <f t="shared" si="1"/>
        <v>186.33333333333334</v>
      </c>
      <c r="G16" s="15">
        <f t="shared" si="2"/>
        <v>241</v>
      </c>
      <c r="H16" s="15">
        <f t="shared" si="3"/>
        <v>0</v>
      </c>
      <c r="J16" s="11"/>
      <c r="K16" s="11"/>
      <c r="L16" s="11"/>
    </row>
    <row r="17" spans="1:12" x14ac:dyDescent="0.25">
      <c r="A17" s="8">
        <v>1910</v>
      </c>
      <c r="B17" s="9">
        <f t="shared" si="0"/>
        <v>9</v>
      </c>
      <c r="C17" s="9">
        <f t="shared" si="0"/>
        <v>7</v>
      </c>
      <c r="D17" s="9" t="str">
        <f t="shared" si="0"/>
        <v>-</v>
      </c>
      <c r="F17" s="15">
        <f t="shared" si="1"/>
        <v>186.33333333333334</v>
      </c>
      <c r="G17" s="15">
        <f t="shared" si="2"/>
        <v>241</v>
      </c>
      <c r="H17" s="15">
        <f t="shared" si="3"/>
        <v>0</v>
      </c>
      <c r="J17" s="11"/>
      <c r="K17" s="11"/>
      <c r="L17" s="11"/>
    </row>
    <row r="18" spans="1:12" x14ac:dyDescent="0.25">
      <c r="A18" s="8">
        <v>1911</v>
      </c>
      <c r="B18" s="9">
        <f>B19</f>
        <v>9</v>
      </c>
      <c r="C18" s="9">
        <f t="shared" si="0"/>
        <v>7</v>
      </c>
      <c r="D18" s="9" t="str">
        <f t="shared" si="0"/>
        <v>-</v>
      </c>
      <c r="F18" s="15">
        <f t="shared" si="1"/>
        <v>186.33333333333334</v>
      </c>
      <c r="G18" s="15">
        <f t="shared" si="2"/>
        <v>241</v>
      </c>
      <c r="H18" s="15">
        <f t="shared" si="3"/>
        <v>0</v>
      </c>
      <c r="J18" s="11"/>
      <c r="K18" s="11"/>
      <c r="L18" s="11"/>
    </row>
    <row r="19" spans="1:12" x14ac:dyDescent="0.25">
      <c r="A19" s="8">
        <v>1912</v>
      </c>
      <c r="B19" s="9">
        <v>9</v>
      </c>
      <c r="C19" s="9">
        <v>7</v>
      </c>
      <c r="D19" s="9" t="s">
        <v>109</v>
      </c>
      <c r="F19" s="15">
        <f t="shared" si="1"/>
        <v>186.33333333333334</v>
      </c>
      <c r="G19" s="15">
        <f t="shared" si="2"/>
        <v>241</v>
      </c>
      <c r="H19" s="15">
        <f t="shared" si="3"/>
        <v>0</v>
      </c>
      <c r="J19" s="11"/>
      <c r="K19" s="11"/>
      <c r="L19" s="11"/>
    </row>
    <row r="20" spans="1:12" x14ac:dyDescent="0.25">
      <c r="A20" s="8">
        <v>1913</v>
      </c>
      <c r="B20" s="9">
        <v>10</v>
      </c>
      <c r="C20" s="9">
        <v>8</v>
      </c>
      <c r="D20" s="9" t="s">
        <v>109</v>
      </c>
      <c r="F20" s="15">
        <f t="shared" si="1"/>
        <v>167.7</v>
      </c>
      <c r="G20" s="15">
        <f t="shared" si="2"/>
        <v>210.875</v>
      </c>
      <c r="H20" s="15">
        <f t="shared" si="3"/>
        <v>0</v>
      </c>
      <c r="J20" s="11"/>
      <c r="K20" s="11"/>
      <c r="L20" s="11"/>
    </row>
    <row r="21" spans="1:12" x14ac:dyDescent="0.25">
      <c r="A21" s="8">
        <v>1914</v>
      </c>
      <c r="B21" s="9">
        <v>10</v>
      </c>
      <c r="C21" s="9">
        <v>8</v>
      </c>
      <c r="D21" s="9" t="s">
        <v>109</v>
      </c>
      <c r="F21" s="15">
        <f t="shared" si="1"/>
        <v>167.7</v>
      </c>
      <c r="G21" s="15">
        <f t="shared" si="2"/>
        <v>210.875</v>
      </c>
      <c r="H21" s="15">
        <f t="shared" si="3"/>
        <v>0</v>
      </c>
      <c r="J21" s="11"/>
      <c r="K21" s="11"/>
      <c r="L21" s="11"/>
    </row>
    <row r="22" spans="1:12" x14ac:dyDescent="0.25">
      <c r="A22" s="8">
        <v>1915</v>
      </c>
      <c r="B22" s="9">
        <v>10</v>
      </c>
      <c r="C22" s="9">
        <v>8</v>
      </c>
      <c r="D22" s="9" t="s">
        <v>109</v>
      </c>
      <c r="F22" s="15">
        <f t="shared" si="1"/>
        <v>167.7</v>
      </c>
      <c r="G22" s="15">
        <f t="shared" si="2"/>
        <v>210.875</v>
      </c>
      <c r="H22" s="15">
        <f t="shared" si="3"/>
        <v>0</v>
      </c>
      <c r="J22" s="11"/>
      <c r="K22" s="11"/>
      <c r="L22" s="11"/>
    </row>
    <row r="23" spans="1:12" x14ac:dyDescent="0.25">
      <c r="A23" s="8">
        <v>1916</v>
      </c>
      <c r="B23" s="9">
        <v>12</v>
      </c>
      <c r="C23" s="9">
        <v>9</v>
      </c>
      <c r="D23" s="9" t="s">
        <v>109</v>
      </c>
      <c r="F23" s="15">
        <f t="shared" si="1"/>
        <v>139.75</v>
      </c>
      <c r="G23" s="15">
        <f t="shared" si="2"/>
        <v>187.44444444444446</v>
      </c>
      <c r="H23" s="15">
        <f t="shared" si="3"/>
        <v>0</v>
      </c>
      <c r="J23" s="11"/>
      <c r="K23" s="11"/>
      <c r="L23" s="11"/>
    </row>
    <row r="24" spans="1:12" x14ac:dyDescent="0.25">
      <c r="A24" s="8">
        <v>1917</v>
      </c>
      <c r="B24" s="9">
        <v>17</v>
      </c>
      <c r="C24" s="9">
        <v>12</v>
      </c>
      <c r="D24" s="9" t="s">
        <v>109</v>
      </c>
      <c r="F24" s="15">
        <f t="shared" si="1"/>
        <v>98.647058823529406</v>
      </c>
      <c r="G24" s="15">
        <f t="shared" si="2"/>
        <v>140.58333333333334</v>
      </c>
      <c r="H24" s="15">
        <f t="shared" si="3"/>
        <v>0</v>
      </c>
      <c r="J24" s="11"/>
      <c r="K24" s="11"/>
      <c r="L24" s="11"/>
    </row>
    <row r="25" spans="1:12" x14ac:dyDescent="0.25">
      <c r="A25" s="8">
        <v>1918</v>
      </c>
      <c r="B25" s="9">
        <v>21</v>
      </c>
      <c r="C25" s="9">
        <v>14</v>
      </c>
      <c r="D25" s="9" t="s">
        <v>109</v>
      </c>
      <c r="F25" s="15">
        <f t="shared" si="1"/>
        <v>79.857142857142861</v>
      </c>
      <c r="G25" s="15">
        <f t="shared" si="2"/>
        <v>120.5</v>
      </c>
      <c r="H25" s="15">
        <f t="shared" si="3"/>
        <v>0</v>
      </c>
      <c r="J25" s="11"/>
      <c r="K25" s="11"/>
      <c r="L25" s="11"/>
    </row>
    <row r="26" spans="1:12" x14ac:dyDescent="0.25">
      <c r="A26" s="8">
        <v>1919</v>
      </c>
      <c r="B26" s="9">
        <v>23</v>
      </c>
      <c r="C26" s="9">
        <v>14</v>
      </c>
      <c r="D26" s="9" t="s">
        <v>109</v>
      </c>
      <c r="F26" s="15">
        <f t="shared" si="1"/>
        <v>72.913043478260875</v>
      </c>
      <c r="G26" s="15">
        <f t="shared" si="2"/>
        <v>120.5</v>
      </c>
      <c r="H26" s="15">
        <f t="shared" si="3"/>
        <v>0</v>
      </c>
      <c r="J26" s="11"/>
      <c r="K26" s="11"/>
      <c r="L26" s="11"/>
    </row>
    <row r="27" spans="1:12" x14ac:dyDescent="0.25">
      <c r="A27" s="8">
        <v>1920</v>
      </c>
      <c r="B27" s="9">
        <v>25</v>
      </c>
      <c r="C27" s="9">
        <v>15</v>
      </c>
      <c r="D27" s="9" t="s">
        <v>109</v>
      </c>
      <c r="F27" s="15">
        <f t="shared" si="1"/>
        <v>67.08</v>
      </c>
      <c r="G27" s="15">
        <f t="shared" si="2"/>
        <v>112.46666666666667</v>
      </c>
      <c r="H27" s="15">
        <f t="shared" si="3"/>
        <v>0</v>
      </c>
      <c r="J27" s="11"/>
      <c r="K27" s="11"/>
      <c r="L27" s="11"/>
    </row>
    <row r="28" spans="1:12" x14ac:dyDescent="0.25">
      <c r="A28" s="8">
        <v>1921</v>
      </c>
      <c r="B28" s="9">
        <v>22</v>
      </c>
      <c r="C28" s="9">
        <v>14</v>
      </c>
      <c r="D28" s="9" t="s">
        <v>109</v>
      </c>
      <c r="F28" s="15">
        <f t="shared" si="1"/>
        <v>76.227272727272734</v>
      </c>
      <c r="G28" s="15">
        <f t="shared" si="2"/>
        <v>120.5</v>
      </c>
      <c r="H28" s="15">
        <f t="shared" si="3"/>
        <v>0</v>
      </c>
      <c r="J28" s="11"/>
      <c r="K28" s="11"/>
      <c r="L28" s="11"/>
    </row>
    <row r="29" spans="1:12" x14ac:dyDescent="0.25">
      <c r="A29" s="8">
        <v>1922</v>
      </c>
      <c r="B29" s="9">
        <v>20</v>
      </c>
      <c r="C29" s="9">
        <v>13</v>
      </c>
      <c r="D29" s="9" t="s">
        <v>109</v>
      </c>
      <c r="F29" s="15">
        <f t="shared" si="1"/>
        <v>83.85</v>
      </c>
      <c r="G29" s="15">
        <f t="shared" si="2"/>
        <v>129.76923076923077</v>
      </c>
      <c r="H29" s="15">
        <f t="shared" si="3"/>
        <v>0</v>
      </c>
      <c r="J29" s="11"/>
      <c r="K29" s="11"/>
      <c r="L29" s="11"/>
    </row>
    <row r="30" spans="1:12" x14ac:dyDescent="0.25">
      <c r="A30" s="8">
        <v>1923</v>
      </c>
      <c r="B30" s="9">
        <v>21</v>
      </c>
      <c r="C30" s="9">
        <v>14</v>
      </c>
      <c r="D30" s="9" t="s">
        <v>109</v>
      </c>
      <c r="F30" s="15">
        <f t="shared" si="1"/>
        <v>79.857142857142861</v>
      </c>
      <c r="G30" s="15">
        <f t="shared" si="2"/>
        <v>120.5</v>
      </c>
      <c r="H30" s="15">
        <f t="shared" si="3"/>
        <v>0</v>
      </c>
      <c r="J30" s="11"/>
      <c r="K30" s="11"/>
      <c r="L30" s="11"/>
    </row>
    <row r="31" spans="1:12" x14ac:dyDescent="0.25">
      <c r="A31" s="8">
        <v>1924</v>
      </c>
      <c r="B31" s="9">
        <v>22</v>
      </c>
      <c r="C31" s="9">
        <v>14</v>
      </c>
      <c r="D31" s="9" t="s">
        <v>109</v>
      </c>
      <c r="F31" s="15">
        <f t="shared" si="1"/>
        <v>76.227272727272734</v>
      </c>
      <c r="G31" s="15">
        <f t="shared" si="2"/>
        <v>120.5</v>
      </c>
      <c r="H31" s="15">
        <f t="shared" si="3"/>
        <v>0</v>
      </c>
      <c r="J31" s="11"/>
      <c r="K31" s="11"/>
      <c r="L31" s="11"/>
    </row>
    <row r="32" spans="1:12" x14ac:dyDescent="0.25">
      <c r="A32" s="8">
        <v>1925</v>
      </c>
      <c r="B32" s="9">
        <v>22</v>
      </c>
      <c r="C32" s="9">
        <v>15</v>
      </c>
      <c r="D32" s="9" t="s">
        <v>109</v>
      </c>
      <c r="F32" s="15">
        <f t="shared" si="1"/>
        <v>76.227272727272734</v>
      </c>
      <c r="G32" s="15">
        <f t="shared" si="2"/>
        <v>112.46666666666667</v>
      </c>
      <c r="H32" s="15">
        <f t="shared" si="3"/>
        <v>0</v>
      </c>
      <c r="J32" s="11"/>
      <c r="K32" s="11"/>
      <c r="L32" s="11"/>
    </row>
    <row r="33" spans="1:12" x14ac:dyDescent="0.25">
      <c r="A33" s="8">
        <v>1926</v>
      </c>
      <c r="B33" s="9">
        <v>22</v>
      </c>
      <c r="C33" s="9">
        <v>16</v>
      </c>
      <c r="D33" s="9" t="s">
        <v>109</v>
      </c>
      <c r="F33" s="15">
        <f t="shared" si="1"/>
        <v>76.227272727272734</v>
      </c>
      <c r="G33" s="15">
        <f t="shared" si="2"/>
        <v>105.4375</v>
      </c>
      <c r="H33" s="15">
        <f t="shared" si="3"/>
        <v>0</v>
      </c>
      <c r="J33" s="11"/>
      <c r="K33" s="11"/>
      <c r="L33" s="11"/>
    </row>
    <row r="34" spans="1:12" x14ac:dyDescent="0.25">
      <c r="A34" s="8">
        <v>1927</v>
      </c>
      <c r="B34" s="9">
        <v>19</v>
      </c>
      <c r="C34" s="9">
        <v>15</v>
      </c>
      <c r="D34" s="9" t="s">
        <v>109</v>
      </c>
      <c r="F34" s="15">
        <f t="shared" si="1"/>
        <v>88.263157894736835</v>
      </c>
      <c r="G34" s="15">
        <f t="shared" si="2"/>
        <v>112.46666666666667</v>
      </c>
      <c r="H34" s="15">
        <f t="shared" si="3"/>
        <v>0</v>
      </c>
      <c r="J34" s="11"/>
      <c r="K34" s="11"/>
      <c r="L34" s="11"/>
    </row>
    <row r="35" spans="1:12" x14ac:dyDescent="0.25">
      <c r="A35" s="8">
        <v>1928</v>
      </c>
      <c r="B35" s="9">
        <v>18</v>
      </c>
      <c r="C35" s="9">
        <v>14</v>
      </c>
      <c r="D35" s="9" t="s">
        <v>109</v>
      </c>
      <c r="F35" s="15">
        <f t="shared" si="1"/>
        <v>93.166666666666671</v>
      </c>
      <c r="G35" s="15">
        <f t="shared" si="2"/>
        <v>120.5</v>
      </c>
      <c r="H35" s="15">
        <f t="shared" si="3"/>
        <v>0</v>
      </c>
      <c r="J35" s="11"/>
      <c r="K35" s="11"/>
      <c r="L35" s="11"/>
    </row>
    <row r="36" spans="1:12" x14ac:dyDescent="0.25">
      <c r="A36" s="8">
        <v>1929</v>
      </c>
      <c r="B36" s="9">
        <v>18</v>
      </c>
      <c r="C36" s="9">
        <v>15</v>
      </c>
      <c r="D36" s="9" t="s">
        <v>109</v>
      </c>
      <c r="F36" s="15">
        <f t="shared" si="1"/>
        <v>93.166666666666671</v>
      </c>
      <c r="G36" s="15">
        <f t="shared" si="2"/>
        <v>112.46666666666667</v>
      </c>
      <c r="H36" s="15">
        <f t="shared" si="3"/>
        <v>0</v>
      </c>
      <c r="J36" s="11"/>
      <c r="K36" s="11"/>
      <c r="L36" s="11"/>
    </row>
    <row r="37" spans="1:12" x14ac:dyDescent="0.25">
      <c r="A37" s="8">
        <v>1930</v>
      </c>
      <c r="B37" s="9">
        <v>18</v>
      </c>
      <c r="C37" s="9">
        <v>14</v>
      </c>
      <c r="D37" s="9" t="s">
        <v>109</v>
      </c>
      <c r="F37" s="15">
        <f t="shared" si="1"/>
        <v>93.166666666666671</v>
      </c>
      <c r="G37" s="15">
        <f t="shared" si="2"/>
        <v>120.5</v>
      </c>
      <c r="H37" s="15">
        <f t="shared" si="3"/>
        <v>0</v>
      </c>
      <c r="J37" s="11"/>
      <c r="K37" s="11"/>
      <c r="L37" s="11"/>
    </row>
    <row r="38" spans="1:12" x14ac:dyDescent="0.25">
      <c r="A38" s="8">
        <v>1931</v>
      </c>
      <c r="B38" s="9">
        <v>17</v>
      </c>
      <c r="C38" s="9">
        <v>14</v>
      </c>
      <c r="D38" s="9" t="s">
        <v>109</v>
      </c>
      <c r="F38" s="15">
        <f t="shared" si="1"/>
        <v>98.647058823529406</v>
      </c>
      <c r="G38" s="15">
        <f t="shared" si="2"/>
        <v>120.5</v>
      </c>
      <c r="H38" s="15">
        <f t="shared" si="3"/>
        <v>0</v>
      </c>
      <c r="J38" s="11"/>
      <c r="K38" s="11"/>
      <c r="L38" s="11"/>
    </row>
    <row r="39" spans="1:12" x14ac:dyDescent="0.25">
      <c r="A39" s="8">
        <v>1932</v>
      </c>
      <c r="B39" s="9">
        <v>15</v>
      </c>
      <c r="C39" s="9">
        <v>14</v>
      </c>
      <c r="D39" s="9" t="s">
        <v>109</v>
      </c>
      <c r="F39" s="15">
        <f t="shared" si="1"/>
        <v>111.8</v>
      </c>
      <c r="G39" s="15">
        <f t="shared" si="2"/>
        <v>120.5</v>
      </c>
      <c r="H39" s="15">
        <f t="shared" si="3"/>
        <v>0</v>
      </c>
      <c r="J39" s="11"/>
      <c r="K39" s="11"/>
      <c r="L39" s="11"/>
    </row>
    <row r="40" spans="1:12" x14ac:dyDescent="0.25">
      <c r="A40" s="8">
        <v>1933</v>
      </c>
      <c r="B40" s="9">
        <v>16</v>
      </c>
      <c r="C40" s="9">
        <v>12</v>
      </c>
      <c r="D40" s="9" t="s">
        <v>109</v>
      </c>
      <c r="F40" s="15">
        <f t="shared" si="1"/>
        <v>104.8125</v>
      </c>
      <c r="G40" s="15">
        <f t="shared" si="2"/>
        <v>140.58333333333334</v>
      </c>
      <c r="H40" s="15">
        <f t="shared" si="3"/>
        <v>0</v>
      </c>
      <c r="J40" s="11"/>
      <c r="K40" s="11"/>
      <c r="L40" s="11"/>
    </row>
    <row r="41" spans="1:12" x14ac:dyDescent="0.25">
      <c r="A41" s="8">
        <v>1934</v>
      </c>
      <c r="B41" s="9">
        <v>19</v>
      </c>
      <c r="C41" s="9">
        <v>14</v>
      </c>
      <c r="D41" s="9" t="s">
        <v>109</v>
      </c>
      <c r="F41" s="15">
        <f t="shared" si="1"/>
        <v>88.263157894736835</v>
      </c>
      <c r="G41" s="15">
        <f t="shared" si="2"/>
        <v>120.5</v>
      </c>
      <c r="H41" s="15">
        <f t="shared" si="3"/>
        <v>0</v>
      </c>
      <c r="J41" s="11"/>
      <c r="K41" s="11"/>
      <c r="L41" s="11"/>
    </row>
    <row r="42" spans="1:12" x14ac:dyDescent="0.25">
      <c r="A42" s="8">
        <v>1935</v>
      </c>
      <c r="B42" s="9">
        <v>19</v>
      </c>
      <c r="C42" s="9">
        <v>14</v>
      </c>
      <c r="D42" s="9" t="s">
        <v>109</v>
      </c>
      <c r="F42" s="15">
        <f t="shared" si="1"/>
        <v>88.263157894736835</v>
      </c>
      <c r="G42" s="15">
        <f t="shared" si="2"/>
        <v>120.5</v>
      </c>
      <c r="H42" s="15">
        <f t="shared" si="3"/>
        <v>0</v>
      </c>
      <c r="J42" s="11"/>
      <c r="K42" s="11"/>
      <c r="L42" s="11"/>
    </row>
    <row r="43" spans="1:12" x14ac:dyDescent="0.25">
      <c r="A43" s="8">
        <v>1936</v>
      </c>
      <c r="B43" s="9">
        <v>19</v>
      </c>
      <c r="C43" s="9">
        <v>13</v>
      </c>
      <c r="D43" s="9" t="s">
        <v>109</v>
      </c>
      <c r="F43" s="15">
        <f t="shared" si="1"/>
        <v>88.263157894736835</v>
      </c>
      <c r="G43" s="15">
        <f t="shared" si="2"/>
        <v>129.76923076923077</v>
      </c>
      <c r="H43" s="15">
        <f t="shared" si="3"/>
        <v>0</v>
      </c>
      <c r="J43" s="11"/>
      <c r="K43" s="11"/>
      <c r="L43" s="11"/>
    </row>
    <row r="44" spans="1:12" x14ac:dyDescent="0.25">
      <c r="A44" s="8">
        <v>1937</v>
      </c>
      <c r="B44" s="9">
        <v>21</v>
      </c>
      <c r="C44" s="9">
        <v>14</v>
      </c>
      <c r="D44" s="9" t="s">
        <v>109</v>
      </c>
      <c r="F44" s="15">
        <f t="shared" si="1"/>
        <v>79.857142857142861</v>
      </c>
      <c r="G44" s="15">
        <f t="shared" si="2"/>
        <v>120.5</v>
      </c>
      <c r="H44" s="15">
        <f t="shared" si="3"/>
        <v>0</v>
      </c>
      <c r="J44" s="11"/>
      <c r="K44" s="11"/>
      <c r="L44" s="11"/>
    </row>
    <row r="45" spans="1:12" x14ac:dyDescent="0.25">
      <c r="A45" s="8">
        <v>1938</v>
      </c>
      <c r="B45" s="9">
        <v>21</v>
      </c>
      <c r="C45" s="9">
        <v>14</v>
      </c>
      <c r="D45" s="9" t="s">
        <v>109</v>
      </c>
      <c r="F45" s="15">
        <f t="shared" si="1"/>
        <v>79.857142857142861</v>
      </c>
      <c r="G45" s="15">
        <f t="shared" si="2"/>
        <v>120.5</v>
      </c>
      <c r="H45" s="15">
        <f t="shared" si="3"/>
        <v>0</v>
      </c>
      <c r="J45" s="11"/>
      <c r="K45" s="11"/>
      <c r="L45" s="11"/>
    </row>
    <row r="46" spans="1:12" x14ac:dyDescent="0.25">
      <c r="A46" s="8">
        <v>1939</v>
      </c>
      <c r="B46" s="9">
        <v>21</v>
      </c>
      <c r="C46" s="9">
        <v>15</v>
      </c>
      <c r="D46" s="9" t="s">
        <v>109</v>
      </c>
      <c r="F46" s="15">
        <f t="shared" si="1"/>
        <v>79.857142857142861</v>
      </c>
      <c r="G46" s="15">
        <f t="shared" si="2"/>
        <v>112.46666666666667</v>
      </c>
      <c r="H46" s="15">
        <f t="shared" si="3"/>
        <v>0</v>
      </c>
      <c r="J46" s="11"/>
      <c r="K46" s="11"/>
      <c r="L46" s="11"/>
    </row>
    <row r="47" spans="1:12" x14ac:dyDescent="0.25">
      <c r="A47" s="8">
        <v>1940</v>
      </c>
      <c r="B47" s="9">
        <v>22</v>
      </c>
      <c r="C47" s="9">
        <v>14</v>
      </c>
      <c r="D47" s="9" t="s">
        <v>109</v>
      </c>
      <c r="F47" s="15">
        <f t="shared" si="1"/>
        <v>76.227272727272734</v>
      </c>
      <c r="G47" s="15">
        <f t="shared" si="2"/>
        <v>120.5</v>
      </c>
      <c r="H47" s="15">
        <f t="shared" si="3"/>
        <v>0</v>
      </c>
      <c r="J47" s="11"/>
      <c r="K47" s="11"/>
      <c r="L47" s="11"/>
    </row>
    <row r="48" spans="1:12" x14ac:dyDescent="0.25">
      <c r="A48" s="8">
        <v>1941</v>
      </c>
      <c r="B48" s="9">
        <v>24</v>
      </c>
      <c r="C48" s="9">
        <v>16</v>
      </c>
      <c r="D48" s="9" t="s">
        <v>109</v>
      </c>
      <c r="F48" s="15">
        <f t="shared" si="1"/>
        <v>69.875</v>
      </c>
      <c r="G48" s="15">
        <f t="shared" si="2"/>
        <v>105.4375</v>
      </c>
      <c r="H48" s="15">
        <f t="shared" si="3"/>
        <v>0</v>
      </c>
      <c r="J48" s="11"/>
      <c r="K48" s="11"/>
      <c r="L48" s="11"/>
    </row>
    <row r="49" spans="1:12" x14ac:dyDescent="0.25">
      <c r="A49" s="8">
        <v>1942</v>
      </c>
      <c r="B49" s="9">
        <v>26</v>
      </c>
      <c r="C49" s="9">
        <v>18</v>
      </c>
      <c r="D49" s="9" t="s">
        <v>109</v>
      </c>
      <c r="F49" s="15">
        <f t="shared" si="1"/>
        <v>64.5</v>
      </c>
      <c r="G49" s="15">
        <f t="shared" si="2"/>
        <v>93.722222222222229</v>
      </c>
      <c r="H49" s="15">
        <f t="shared" si="3"/>
        <v>0</v>
      </c>
      <c r="J49" s="11"/>
      <c r="K49" s="11"/>
      <c r="L49" s="11"/>
    </row>
    <row r="50" spans="1:12" x14ac:dyDescent="0.25">
      <c r="A50" s="8">
        <v>1943</v>
      </c>
      <c r="B50" s="9">
        <v>27</v>
      </c>
      <c r="C50" s="9">
        <v>18</v>
      </c>
      <c r="D50" s="9" t="s">
        <v>109</v>
      </c>
      <c r="F50" s="15">
        <f t="shared" si="1"/>
        <v>62.111111111111114</v>
      </c>
      <c r="G50" s="15">
        <f t="shared" si="2"/>
        <v>93.722222222222229</v>
      </c>
      <c r="H50" s="15">
        <f t="shared" si="3"/>
        <v>0</v>
      </c>
      <c r="J50" s="11"/>
      <c r="K50" s="11"/>
      <c r="L50" s="11"/>
    </row>
    <row r="51" spans="1:12" x14ac:dyDescent="0.25">
      <c r="A51" s="8">
        <v>1944</v>
      </c>
      <c r="B51" s="9">
        <v>27</v>
      </c>
      <c r="C51" s="9">
        <v>19</v>
      </c>
      <c r="D51" s="9" t="s">
        <v>109</v>
      </c>
      <c r="F51" s="15">
        <f t="shared" si="1"/>
        <v>62.111111111111114</v>
      </c>
      <c r="G51" s="15">
        <f t="shared" si="2"/>
        <v>88.78947368421052</v>
      </c>
      <c r="H51" s="15">
        <f t="shared" si="3"/>
        <v>0</v>
      </c>
      <c r="J51" s="11"/>
      <c r="K51" s="11"/>
      <c r="L51" s="11"/>
    </row>
    <row r="52" spans="1:12" x14ac:dyDescent="0.25">
      <c r="A52" s="8">
        <v>1945</v>
      </c>
      <c r="B52" s="9">
        <v>29</v>
      </c>
      <c r="C52" s="9">
        <v>19</v>
      </c>
      <c r="D52" s="9" t="s">
        <v>109</v>
      </c>
      <c r="F52" s="15">
        <f t="shared" si="1"/>
        <v>57.827586206896555</v>
      </c>
      <c r="G52" s="15">
        <f t="shared" si="2"/>
        <v>88.78947368421052</v>
      </c>
      <c r="H52" s="15">
        <f t="shared" si="3"/>
        <v>0</v>
      </c>
      <c r="J52" s="11"/>
      <c r="K52" s="11"/>
      <c r="L52" s="11"/>
    </row>
    <row r="53" spans="1:12" x14ac:dyDescent="0.25">
      <c r="A53" s="8">
        <v>1946</v>
      </c>
      <c r="B53" s="9">
        <v>33</v>
      </c>
      <c r="C53" s="9">
        <v>22</v>
      </c>
      <c r="D53" s="9" t="s">
        <v>109</v>
      </c>
      <c r="F53" s="15">
        <f t="shared" si="1"/>
        <v>50.81818181818182</v>
      </c>
      <c r="G53" s="15">
        <f t="shared" si="2"/>
        <v>76.681818181818187</v>
      </c>
      <c r="H53" s="15">
        <f t="shared" si="3"/>
        <v>0</v>
      </c>
      <c r="J53" s="11"/>
      <c r="K53" s="11"/>
      <c r="L53" s="11"/>
    </row>
    <row r="54" spans="1:12" x14ac:dyDescent="0.25">
      <c r="A54" s="8">
        <v>1947</v>
      </c>
      <c r="B54" s="9">
        <v>40</v>
      </c>
      <c r="C54" s="9">
        <v>24</v>
      </c>
      <c r="D54" s="9" t="s">
        <v>109</v>
      </c>
      <c r="F54" s="15">
        <f t="shared" si="1"/>
        <v>41.924999999999997</v>
      </c>
      <c r="G54" s="15">
        <f t="shared" si="2"/>
        <v>70.291666666666671</v>
      </c>
      <c r="H54" s="15">
        <f t="shared" si="3"/>
        <v>0</v>
      </c>
      <c r="J54" s="11"/>
      <c r="K54" s="11"/>
      <c r="L54" s="11"/>
    </row>
    <row r="55" spans="1:12" x14ac:dyDescent="0.25">
      <c r="A55" s="8">
        <v>1948</v>
      </c>
      <c r="B55" s="9">
        <v>46</v>
      </c>
      <c r="C55" s="9">
        <v>28</v>
      </c>
      <c r="D55" s="9" t="s">
        <v>109</v>
      </c>
      <c r="F55" s="15">
        <f t="shared" si="1"/>
        <v>36.456521739130437</v>
      </c>
      <c r="G55" s="15">
        <f t="shared" si="2"/>
        <v>60.25</v>
      </c>
      <c r="H55" s="15">
        <f t="shared" si="3"/>
        <v>0</v>
      </c>
      <c r="J55" s="11"/>
      <c r="K55" s="11"/>
      <c r="L55" s="11"/>
    </row>
    <row r="56" spans="1:12" x14ac:dyDescent="0.25">
      <c r="A56" s="8">
        <v>1949</v>
      </c>
      <c r="B56" s="9">
        <v>47</v>
      </c>
      <c r="C56" s="9">
        <v>30</v>
      </c>
      <c r="D56" s="9" t="s">
        <v>109</v>
      </c>
      <c r="F56" s="15">
        <f t="shared" si="1"/>
        <v>35.680851063829785</v>
      </c>
      <c r="G56" s="15">
        <f t="shared" si="2"/>
        <v>56.233333333333334</v>
      </c>
      <c r="H56" s="15">
        <f t="shared" si="3"/>
        <v>0</v>
      </c>
      <c r="J56" s="11"/>
      <c r="K56" s="11"/>
      <c r="L56" s="11"/>
    </row>
    <row r="57" spans="1:12" x14ac:dyDescent="0.25">
      <c r="A57" s="8">
        <v>1950</v>
      </c>
      <c r="B57" s="9">
        <v>47</v>
      </c>
      <c r="C57" s="9">
        <v>31</v>
      </c>
      <c r="D57" s="9" t="s">
        <v>109</v>
      </c>
      <c r="F57" s="15">
        <f t="shared" si="1"/>
        <v>35.680851063829785</v>
      </c>
      <c r="G57" s="15">
        <f t="shared" si="2"/>
        <v>54.41935483870968</v>
      </c>
      <c r="H57" s="15">
        <f t="shared" si="3"/>
        <v>0</v>
      </c>
      <c r="J57" s="11"/>
      <c r="K57" s="11"/>
      <c r="L57" s="11"/>
    </row>
    <row r="58" spans="1:12" x14ac:dyDescent="0.25">
      <c r="A58" s="8">
        <v>1951</v>
      </c>
      <c r="B58" s="9">
        <v>51</v>
      </c>
      <c r="C58" s="9">
        <v>33</v>
      </c>
      <c r="D58" s="9" t="s">
        <v>109</v>
      </c>
      <c r="F58" s="15">
        <f t="shared" si="1"/>
        <v>32.882352941176471</v>
      </c>
      <c r="G58" s="15">
        <f t="shared" si="2"/>
        <v>51.121212121212125</v>
      </c>
      <c r="H58" s="15">
        <f t="shared" si="3"/>
        <v>0</v>
      </c>
      <c r="J58" s="11"/>
      <c r="K58" s="11"/>
      <c r="L58" s="11"/>
    </row>
    <row r="59" spans="1:12" x14ac:dyDescent="0.25">
      <c r="A59" s="8">
        <v>1952</v>
      </c>
      <c r="B59" s="9">
        <v>52</v>
      </c>
      <c r="C59" s="9">
        <v>35</v>
      </c>
      <c r="D59" s="9" t="s">
        <v>109</v>
      </c>
      <c r="F59" s="15">
        <f t="shared" si="1"/>
        <v>32.25</v>
      </c>
      <c r="G59" s="15">
        <f t="shared" si="2"/>
        <v>48.2</v>
      </c>
      <c r="H59" s="15">
        <f t="shared" si="3"/>
        <v>0</v>
      </c>
      <c r="J59" s="11"/>
      <c r="K59" s="11"/>
      <c r="L59" s="11"/>
    </row>
    <row r="60" spans="1:12" x14ac:dyDescent="0.25">
      <c r="A60" s="8">
        <v>1953</v>
      </c>
      <c r="B60" s="9">
        <v>54</v>
      </c>
      <c r="C60" s="9">
        <v>38</v>
      </c>
      <c r="D60" s="9" t="s">
        <v>109</v>
      </c>
      <c r="F60" s="15">
        <f t="shared" si="1"/>
        <v>31.055555555555557</v>
      </c>
      <c r="G60" s="15">
        <f t="shared" si="2"/>
        <v>44.39473684210526</v>
      </c>
      <c r="H60" s="15">
        <f t="shared" si="3"/>
        <v>0</v>
      </c>
      <c r="J60" s="11"/>
      <c r="K60" s="11"/>
      <c r="L60" s="11"/>
    </row>
    <row r="61" spans="1:12" x14ac:dyDescent="0.25">
      <c r="A61" s="8">
        <v>1954</v>
      </c>
      <c r="B61" s="9">
        <v>57</v>
      </c>
      <c r="C61" s="9">
        <v>39</v>
      </c>
      <c r="D61" s="9" t="s">
        <v>109</v>
      </c>
      <c r="F61" s="15">
        <f t="shared" si="1"/>
        <v>29.421052631578949</v>
      </c>
      <c r="G61" s="15">
        <f t="shared" si="2"/>
        <v>43.256410256410255</v>
      </c>
      <c r="H61" s="15">
        <f t="shared" si="3"/>
        <v>0</v>
      </c>
      <c r="J61" s="11"/>
      <c r="K61" s="11"/>
      <c r="L61" s="11"/>
    </row>
    <row r="62" spans="1:12" x14ac:dyDescent="0.25">
      <c r="A62" s="8">
        <v>1955</v>
      </c>
      <c r="B62" s="9">
        <v>60</v>
      </c>
      <c r="C62" s="9">
        <v>41</v>
      </c>
      <c r="D62" s="9" t="s">
        <v>109</v>
      </c>
      <c r="F62" s="15">
        <f t="shared" si="1"/>
        <v>27.95</v>
      </c>
      <c r="G62" s="15">
        <f t="shared" si="2"/>
        <v>41.146341463414636</v>
      </c>
      <c r="H62" s="15">
        <f t="shared" si="3"/>
        <v>0</v>
      </c>
      <c r="J62" s="11"/>
      <c r="K62" s="11"/>
      <c r="L62" s="11"/>
    </row>
    <row r="63" spans="1:12" x14ac:dyDescent="0.25">
      <c r="A63" s="8">
        <v>1956</v>
      </c>
      <c r="B63" s="9">
        <v>63</v>
      </c>
      <c r="C63" s="9">
        <v>44</v>
      </c>
      <c r="D63" s="9" t="s">
        <v>109</v>
      </c>
      <c r="F63" s="15">
        <f t="shared" si="1"/>
        <v>26.61904761904762</v>
      </c>
      <c r="G63" s="15">
        <f t="shared" si="2"/>
        <v>38.340909090909093</v>
      </c>
      <c r="H63" s="15">
        <f t="shared" si="3"/>
        <v>0</v>
      </c>
      <c r="J63" s="11"/>
      <c r="K63" s="11"/>
      <c r="L63" s="11"/>
    </row>
    <row r="64" spans="1:12" x14ac:dyDescent="0.25">
      <c r="A64" s="8">
        <v>1957</v>
      </c>
      <c r="B64" s="9">
        <v>67</v>
      </c>
      <c r="C64" s="9">
        <v>47</v>
      </c>
      <c r="D64" s="9" t="s">
        <v>109</v>
      </c>
      <c r="F64" s="15">
        <f t="shared" si="1"/>
        <v>25.029850746268657</v>
      </c>
      <c r="G64" s="15">
        <f t="shared" si="2"/>
        <v>35.893617021276597</v>
      </c>
      <c r="H64" s="15">
        <f t="shared" si="3"/>
        <v>0</v>
      </c>
      <c r="J64" s="11"/>
      <c r="K64" s="11"/>
      <c r="L64" s="11"/>
    </row>
    <row r="65" spans="1:12" x14ac:dyDescent="0.25">
      <c r="A65" s="8">
        <v>1958</v>
      </c>
      <c r="B65" s="9">
        <v>69</v>
      </c>
      <c r="C65" s="9">
        <v>49</v>
      </c>
      <c r="D65" s="9" t="s">
        <v>109</v>
      </c>
      <c r="F65" s="15">
        <f t="shared" si="1"/>
        <v>24.304347826086957</v>
      </c>
      <c r="G65" s="15">
        <f t="shared" si="2"/>
        <v>34.428571428571431</v>
      </c>
      <c r="H65" s="15">
        <f t="shared" si="3"/>
        <v>0</v>
      </c>
      <c r="J65" s="11"/>
      <c r="K65" s="11"/>
      <c r="L65" s="11"/>
    </row>
    <row r="66" spans="1:12" x14ac:dyDescent="0.25">
      <c r="A66" s="8">
        <v>1959</v>
      </c>
      <c r="B66" s="9">
        <v>72</v>
      </c>
      <c r="C66" s="9">
        <v>52</v>
      </c>
      <c r="D66" s="9" t="s">
        <v>109</v>
      </c>
      <c r="F66" s="15">
        <f t="shared" si="1"/>
        <v>23.291666666666668</v>
      </c>
      <c r="G66" s="15">
        <f t="shared" si="2"/>
        <v>32.442307692307693</v>
      </c>
      <c r="H66" s="15">
        <f t="shared" si="3"/>
        <v>0</v>
      </c>
      <c r="J66" s="11"/>
      <c r="K66" s="11"/>
      <c r="L66" s="11"/>
    </row>
    <row r="67" spans="1:12" x14ac:dyDescent="0.25">
      <c r="A67" s="8">
        <v>1960</v>
      </c>
      <c r="B67" s="9">
        <v>74</v>
      </c>
      <c r="C67" s="9">
        <v>54</v>
      </c>
      <c r="D67" s="9" t="s">
        <v>109</v>
      </c>
      <c r="F67" s="15">
        <f t="shared" si="1"/>
        <v>22.662162162162161</v>
      </c>
      <c r="G67" s="15">
        <f t="shared" si="2"/>
        <v>31.24074074074074</v>
      </c>
      <c r="H67" s="15">
        <f t="shared" si="3"/>
        <v>0</v>
      </c>
      <c r="J67" s="11"/>
      <c r="K67" s="11"/>
      <c r="L67" s="11"/>
    </row>
    <row r="68" spans="1:12" x14ac:dyDescent="0.25">
      <c r="A68" s="8">
        <v>1961</v>
      </c>
      <c r="B68" s="9">
        <v>77</v>
      </c>
      <c r="C68" s="9">
        <v>56</v>
      </c>
      <c r="D68" s="9" t="s">
        <v>109</v>
      </c>
      <c r="F68" s="15">
        <f t="shared" si="1"/>
        <v>21.779220779220779</v>
      </c>
      <c r="G68" s="15">
        <f t="shared" si="2"/>
        <v>30.125</v>
      </c>
      <c r="H68" s="15">
        <f t="shared" si="3"/>
        <v>0</v>
      </c>
      <c r="J68" s="11"/>
      <c r="K68" s="11"/>
      <c r="L68" s="11"/>
    </row>
    <row r="69" spans="1:12" x14ac:dyDescent="0.25">
      <c r="A69" s="8">
        <v>1962</v>
      </c>
      <c r="B69" s="9">
        <v>79</v>
      </c>
      <c r="C69" s="9">
        <v>58</v>
      </c>
      <c r="D69" s="9">
        <v>69</v>
      </c>
      <c r="F69" s="15">
        <f t="shared" si="1"/>
        <v>21.227848101265824</v>
      </c>
      <c r="G69" s="15">
        <f t="shared" si="2"/>
        <v>29.086206896551722</v>
      </c>
      <c r="H69" s="15">
        <f t="shared" si="3"/>
        <v>10.753623188405797</v>
      </c>
      <c r="J69" s="11"/>
      <c r="K69" s="11"/>
      <c r="L69" s="11"/>
    </row>
    <row r="70" spans="1:12" x14ac:dyDescent="0.25">
      <c r="A70" s="8">
        <v>1963</v>
      </c>
      <c r="B70" s="9">
        <v>81</v>
      </c>
      <c r="C70" s="9">
        <v>60</v>
      </c>
      <c r="D70" s="9">
        <v>70</v>
      </c>
      <c r="F70" s="15">
        <f t="shared" si="1"/>
        <v>20.703703703703702</v>
      </c>
      <c r="G70" s="15">
        <f t="shared" si="2"/>
        <v>28.116666666666667</v>
      </c>
      <c r="H70" s="15">
        <f t="shared" si="3"/>
        <v>10.6</v>
      </c>
      <c r="J70" s="11"/>
      <c r="K70" s="11"/>
      <c r="L70" s="11"/>
    </row>
    <row r="71" spans="1:12" x14ac:dyDescent="0.25">
      <c r="A71" s="8">
        <v>1964</v>
      </c>
      <c r="B71" s="9">
        <v>83</v>
      </c>
      <c r="C71" s="9">
        <v>61</v>
      </c>
      <c r="D71" s="9">
        <v>71</v>
      </c>
      <c r="F71" s="15">
        <f t="shared" ref="F71:F131" si="4">IFERROR(B$132/B71,0)</f>
        <v>20.204819277108435</v>
      </c>
      <c r="G71" s="15">
        <f t="shared" ref="G71:G131" si="5">IFERROR(C$132/C71,0)</f>
        <v>27.655737704918032</v>
      </c>
      <c r="H71" s="15">
        <f t="shared" ref="H71:H131" si="6">IFERROR(D$132/D71,0)</f>
        <v>10.450704225352112</v>
      </c>
      <c r="J71" s="11"/>
      <c r="K71" s="11"/>
      <c r="L71" s="11"/>
    </row>
    <row r="72" spans="1:12" x14ac:dyDescent="0.25">
      <c r="A72" s="8">
        <v>1965</v>
      </c>
      <c r="B72" s="9">
        <v>84</v>
      </c>
      <c r="C72" s="9">
        <v>63</v>
      </c>
      <c r="D72" s="9">
        <v>71</v>
      </c>
      <c r="F72" s="15">
        <f t="shared" si="4"/>
        <v>19.964285714285715</v>
      </c>
      <c r="G72" s="15">
        <f t="shared" si="5"/>
        <v>26.777777777777779</v>
      </c>
      <c r="H72" s="15">
        <f t="shared" si="6"/>
        <v>10.450704225352112</v>
      </c>
      <c r="J72" s="11"/>
      <c r="K72" s="11"/>
      <c r="L72" s="11"/>
    </row>
    <row r="73" spans="1:12" x14ac:dyDescent="0.25">
      <c r="A73" s="8">
        <v>1966</v>
      </c>
      <c r="B73" s="9">
        <v>85</v>
      </c>
      <c r="C73" s="9">
        <v>65</v>
      </c>
      <c r="D73" s="9">
        <v>74</v>
      </c>
      <c r="F73" s="15">
        <f t="shared" si="4"/>
        <v>19.729411764705883</v>
      </c>
      <c r="G73" s="15">
        <f t="shared" si="5"/>
        <v>25.953846153846154</v>
      </c>
      <c r="H73" s="15">
        <f t="shared" si="6"/>
        <v>10.027027027027026</v>
      </c>
      <c r="J73" s="11"/>
      <c r="K73" s="11"/>
      <c r="L73" s="11"/>
    </row>
    <row r="74" spans="1:12" x14ac:dyDescent="0.25">
      <c r="A74" s="8">
        <v>1967</v>
      </c>
      <c r="B74" s="9">
        <v>85</v>
      </c>
      <c r="C74" s="9">
        <v>68</v>
      </c>
      <c r="D74" s="9">
        <v>76</v>
      </c>
      <c r="F74" s="15">
        <f t="shared" si="4"/>
        <v>19.729411764705883</v>
      </c>
      <c r="G74" s="15">
        <f t="shared" si="5"/>
        <v>24.808823529411764</v>
      </c>
      <c r="H74" s="15">
        <f t="shared" si="6"/>
        <v>9.7631578947368425</v>
      </c>
      <c r="J74" s="11"/>
      <c r="K74" s="11"/>
      <c r="L74" s="11"/>
    </row>
    <row r="75" spans="1:12" x14ac:dyDescent="0.25">
      <c r="A75" s="8">
        <v>1968</v>
      </c>
      <c r="B75" s="9">
        <v>87</v>
      </c>
      <c r="C75" s="9">
        <v>70</v>
      </c>
      <c r="D75" s="9">
        <v>78</v>
      </c>
      <c r="F75" s="15">
        <f t="shared" si="4"/>
        <v>19.275862068965516</v>
      </c>
      <c r="G75" s="15">
        <f t="shared" si="5"/>
        <v>24.1</v>
      </c>
      <c r="H75" s="15">
        <f t="shared" si="6"/>
        <v>9.5128205128205128</v>
      </c>
      <c r="J75" s="11"/>
      <c r="K75" s="11"/>
      <c r="L75" s="11"/>
    </row>
    <row r="76" spans="1:12" x14ac:dyDescent="0.25">
      <c r="A76" s="8">
        <v>1969</v>
      </c>
      <c r="B76" s="9">
        <v>89</v>
      </c>
      <c r="C76" s="9">
        <v>76</v>
      </c>
      <c r="D76" s="9">
        <v>81</v>
      </c>
      <c r="F76" s="15">
        <f t="shared" si="4"/>
        <v>18.842696629213481</v>
      </c>
      <c r="G76" s="15">
        <f t="shared" si="5"/>
        <v>22.19736842105263</v>
      </c>
      <c r="H76" s="15">
        <f t="shared" si="6"/>
        <v>9.1604938271604937</v>
      </c>
      <c r="J76" s="11"/>
      <c r="K76" s="11"/>
      <c r="L76" s="11"/>
    </row>
    <row r="77" spans="1:12" x14ac:dyDescent="0.25">
      <c r="A77" s="8">
        <v>1970</v>
      </c>
      <c r="B77" s="9">
        <v>92</v>
      </c>
      <c r="C77" s="9">
        <v>81</v>
      </c>
      <c r="D77" s="9">
        <v>85</v>
      </c>
      <c r="F77" s="15">
        <f t="shared" si="4"/>
        <v>18.228260869565219</v>
      </c>
      <c r="G77" s="15">
        <f t="shared" si="5"/>
        <v>20.827160493827162</v>
      </c>
      <c r="H77" s="15">
        <f t="shared" si="6"/>
        <v>8.7294117647058815</v>
      </c>
      <c r="J77" s="11"/>
      <c r="K77" s="11"/>
      <c r="L77" s="11"/>
    </row>
    <row r="78" spans="1:12" x14ac:dyDescent="0.25">
      <c r="A78" s="8">
        <v>1971</v>
      </c>
      <c r="B78" s="9">
        <v>96</v>
      </c>
      <c r="C78" s="9">
        <v>88</v>
      </c>
      <c r="D78" s="9">
        <v>91</v>
      </c>
      <c r="F78" s="15">
        <f t="shared" si="4"/>
        <v>17.46875</v>
      </c>
      <c r="G78" s="15">
        <f t="shared" si="5"/>
        <v>19.170454545454547</v>
      </c>
      <c r="H78" s="15">
        <f t="shared" si="6"/>
        <v>8.1538461538461533</v>
      </c>
      <c r="J78" s="11"/>
      <c r="K78" s="11"/>
      <c r="L78" s="11"/>
    </row>
    <row r="79" spans="1:12" x14ac:dyDescent="0.25">
      <c r="A79" s="8">
        <v>1972</v>
      </c>
      <c r="B79" s="9">
        <v>99</v>
      </c>
      <c r="C79" s="9">
        <v>96</v>
      </c>
      <c r="D79" s="9">
        <v>96</v>
      </c>
      <c r="F79" s="15">
        <f t="shared" si="4"/>
        <v>16.939393939393938</v>
      </c>
      <c r="G79" s="15">
        <f t="shared" si="5"/>
        <v>17.572916666666668</v>
      </c>
      <c r="H79" s="15">
        <f t="shared" si="6"/>
        <v>7.729166666666667</v>
      </c>
      <c r="J79" s="11"/>
      <c r="K79" s="11"/>
      <c r="L79" s="11"/>
    </row>
    <row r="80" spans="1:12" x14ac:dyDescent="0.25">
      <c r="A80" s="8">
        <v>1973</v>
      </c>
      <c r="B80" s="9">
        <v>100</v>
      </c>
      <c r="C80" s="9">
        <v>100</v>
      </c>
      <c r="D80" s="9">
        <v>100</v>
      </c>
      <c r="F80" s="15">
        <f t="shared" si="4"/>
        <v>16.77</v>
      </c>
      <c r="G80" s="15">
        <f t="shared" si="5"/>
        <v>16.87</v>
      </c>
      <c r="H80" s="15">
        <f t="shared" si="6"/>
        <v>7.42</v>
      </c>
      <c r="J80" s="11"/>
      <c r="K80" s="11"/>
      <c r="L80" s="11"/>
    </row>
    <row r="81" spans="1:12" x14ac:dyDescent="0.25">
      <c r="A81" s="8">
        <v>1974</v>
      </c>
      <c r="B81" s="9">
        <v>140</v>
      </c>
      <c r="C81" s="9">
        <v>116</v>
      </c>
      <c r="D81" s="9">
        <v>112</v>
      </c>
      <c r="F81" s="15">
        <f t="shared" si="4"/>
        <v>11.978571428571428</v>
      </c>
      <c r="G81" s="15">
        <f t="shared" si="5"/>
        <v>14.543103448275861</v>
      </c>
      <c r="H81" s="15">
        <f t="shared" si="6"/>
        <v>6.625</v>
      </c>
      <c r="J81" s="11"/>
      <c r="K81" s="11"/>
      <c r="L81" s="11"/>
    </row>
    <row r="82" spans="1:12" x14ac:dyDescent="0.25">
      <c r="A82" s="8">
        <v>1975</v>
      </c>
      <c r="B82" s="9">
        <v>158</v>
      </c>
      <c r="C82" s="9">
        <v>130</v>
      </c>
      <c r="D82" s="9">
        <v>127</v>
      </c>
      <c r="F82" s="15">
        <f t="shared" si="4"/>
        <v>10.613924050632912</v>
      </c>
      <c r="G82" s="15">
        <f t="shared" si="5"/>
        <v>12.976923076923077</v>
      </c>
      <c r="H82" s="15">
        <f t="shared" si="6"/>
        <v>5.8425196850393704</v>
      </c>
      <c r="J82" s="11"/>
      <c r="K82" s="11"/>
      <c r="L82" s="11"/>
    </row>
    <row r="83" spans="1:12" x14ac:dyDescent="0.25">
      <c r="A83" s="8">
        <v>1976</v>
      </c>
      <c r="B83" s="9">
        <v>162</v>
      </c>
      <c r="C83" s="9">
        <v>139</v>
      </c>
      <c r="D83" s="9">
        <v>135</v>
      </c>
      <c r="F83" s="15">
        <f t="shared" si="4"/>
        <v>10.351851851851851</v>
      </c>
      <c r="G83" s="15">
        <f t="shared" si="5"/>
        <v>12.136690647482014</v>
      </c>
      <c r="H83" s="15">
        <f t="shared" si="6"/>
        <v>5.496296296296296</v>
      </c>
      <c r="J83" s="11"/>
      <c r="K83" s="11"/>
      <c r="L83" s="11"/>
    </row>
    <row r="84" spans="1:12" x14ac:dyDescent="0.25">
      <c r="A84" s="8">
        <v>1977</v>
      </c>
      <c r="B84" s="9">
        <v>166</v>
      </c>
      <c r="C84" s="9">
        <v>150</v>
      </c>
      <c r="D84" s="9">
        <v>144</v>
      </c>
      <c r="F84" s="15">
        <f t="shared" si="4"/>
        <v>10.102409638554217</v>
      </c>
      <c r="G84" s="15">
        <f t="shared" si="5"/>
        <v>11.246666666666666</v>
      </c>
      <c r="H84" s="15">
        <f t="shared" si="6"/>
        <v>5.1527777777777777</v>
      </c>
      <c r="J84" s="11"/>
      <c r="K84" s="11"/>
      <c r="L84" s="11"/>
    </row>
    <row r="85" spans="1:12" x14ac:dyDescent="0.25">
      <c r="A85" s="8">
        <v>1978</v>
      </c>
      <c r="B85" s="9">
        <v>177</v>
      </c>
      <c r="C85" s="9">
        <v>165</v>
      </c>
      <c r="D85" s="9">
        <v>155</v>
      </c>
      <c r="F85" s="15">
        <f t="shared" si="4"/>
        <v>9.4745762711864412</v>
      </c>
      <c r="G85" s="15">
        <f t="shared" si="5"/>
        <v>10.224242424242425</v>
      </c>
      <c r="H85" s="15">
        <f t="shared" si="6"/>
        <v>4.7870967741935484</v>
      </c>
      <c r="J85" s="11"/>
      <c r="K85" s="11"/>
      <c r="L85" s="11"/>
    </row>
    <row r="86" spans="1:12" x14ac:dyDescent="0.25">
      <c r="A86" s="8">
        <v>1979</v>
      </c>
      <c r="B86" s="9">
        <v>184</v>
      </c>
      <c r="C86" s="9">
        <v>179</v>
      </c>
      <c r="D86" s="9">
        <v>169</v>
      </c>
      <c r="F86" s="15">
        <f t="shared" si="4"/>
        <v>9.1141304347826093</v>
      </c>
      <c r="G86" s="15">
        <f t="shared" si="5"/>
        <v>9.4245810055865924</v>
      </c>
      <c r="H86" s="15">
        <f t="shared" si="6"/>
        <v>4.390532544378698</v>
      </c>
      <c r="J86" s="11"/>
      <c r="K86" s="11"/>
      <c r="L86" s="11"/>
    </row>
    <row r="87" spans="1:12" x14ac:dyDescent="0.25">
      <c r="A87" s="8">
        <v>1980</v>
      </c>
      <c r="B87" s="9">
        <v>201</v>
      </c>
      <c r="C87" s="9">
        <v>193</v>
      </c>
      <c r="D87" s="9">
        <v>187</v>
      </c>
      <c r="F87" s="15">
        <f t="shared" si="4"/>
        <v>8.343283582089553</v>
      </c>
      <c r="G87" s="15">
        <f t="shared" si="5"/>
        <v>8.7409326424870475</v>
      </c>
      <c r="H87" s="15">
        <f t="shared" si="6"/>
        <v>3.9679144385026737</v>
      </c>
      <c r="J87" s="11"/>
      <c r="K87" s="11"/>
      <c r="L87" s="11"/>
    </row>
    <row r="88" spans="1:12" x14ac:dyDescent="0.25">
      <c r="A88" s="8">
        <v>1981</v>
      </c>
      <c r="B88" s="9">
        <v>219</v>
      </c>
      <c r="C88" s="9">
        <v>215</v>
      </c>
      <c r="D88" s="9">
        <v>205</v>
      </c>
      <c r="F88" s="15">
        <f t="shared" si="4"/>
        <v>7.6575342465753424</v>
      </c>
      <c r="G88" s="15">
        <f t="shared" si="5"/>
        <v>7.8465116279069766</v>
      </c>
      <c r="H88" s="15">
        <f t="shared" si="6"/>
        <v>3.6195121951219513</v>
      </c>
      <c r="J88" s="11"/>
      <c r="K88" s="11"/>
      <c r="L88" s="11"/>
    </row>
    <row r="89" spans="1:12" x14ac:dyDescent="0.25">
      <c r="A89" s="8">
        <v>1982</v>
      </c>
      <c r="B89" s="9">
        <v>223</v>
      </c>
      <c r="C89" s="9">
        <v>228</v>
      </c>
      <c r="D89" s="9">
        <v>217</v>
      </c>
      <c r="F89" s="15">
        <f t="shared" si="4"/>
        <v>7.5201793721973091</v>
      </c>
      <c r="G89" s="15">
        <f t="shared" si="5"/>
        <v>7.3991228070175437</v>
      </c>
      <c r="H89" s="15">
        <f t="shared" si="6"/>
        <v>3.4193548387096775</v>
      </c>
      <c r="J89" s="11"/>
      <c r="K89" s="11"/>
      <c r="L89" s="11"/>
    </row>
    <row r="90" spans="1:12" x14ac:dyDescent="0.25">
      <c r="A90" s="8">
        <v>1983</v>
      </c>
      <c r="B90" s="9">
        <v>240</v>
      </c>
      <c r="C90" s="9">
        <v>234</v>
      </c>
      <c r="D90" s="9">
        <v>225</v>
      </c>
      <c r="F90" s="15">
        <f t="shared" si="4"/>
        <v>6.9874999999999998</v>
      </c>
      <c r="G90" s="15">
        <f t="shared" si="5"/>
        <v>7.2094017094017095</v>
      </c>
      <c r="H90" s="15">
        <f t="shared" si="6"/>
        <v>3.2977777777777777</v>
      </c>
      <c r="J90" s="11"/>
      <c r="K90" s="11"/>
      <c r="L90" s="11"/>
    </row>
    <row r="91" spans="1:12" x14ac:dyDescent="0.25">
      <c r="A91" s="8">
        <v>1984</v>
      </c>
      <c r="B91" s="9">
        <v>235</v>
      </c>
      <c r="C91" s="9">
        <v>240</v>
      </c>
      <c r="D91" s="9">
        <v>229</v>
      </c>
      <c r="F91" s="15">
        <f t="shared" si="4"/>
        <v>7.1361702127659576</v>
      </c>
      <c r="G91" s="15">
        <f t="shared" si="5"/>
        <v>7.0291666666666668</v>
      </c>
      <c r="H91" s="15">
        <f t="shared" si="6"/>
        <v>3.2401746724890828</v>
      </c>
      <c r="J91" s="11"/>
      <c r="K91" s="11"/>
      <c r="L91" s="11"/>
    </row>
    <row r="92" spans="1:12" x14ac:dyDescent="0.25">
      <c r="A92" s="8">
        <v>1985</v>
      </c>
      <c r="B92" s="9">
        <v>247</v>
      </c>
      <c r="C92" s="9">
        <v>236</v>
      </c>
      <c r="D92" s="9">
        <v>230</v>
      </c>
      <c r="F92" s="15">
        <f t="shared" si="4"/>
        <v>6.7894736842105265</v>
      </c>
      <c r="G92" s="15">
        <f t="shared" si="5"/>
        <v>7.148305084745763</v>
      </c>
      <c r="H92" s="15">
        <f t="shared" si="6"/>
        <v>3.2260869565217392</v>
      </c>
      <c r="J92" s="11"/>
      <c r="K92" s="11"/>
      <c r="L92" s="11"/>
    </row>
    <row r="93" spans="1:12" x14ac:dyDescent="0.25">
      <c r="A93" s="8">
        <v>1986</v>
      </c>
      <c r="B93" s="9">
        <v>238</v>
      </c>
      <c r="C93" s="9">
        <v>224</v>
      </c>
      <c r="D93" s="9">
        <v>232</v>
      </c>
      <c r="F93" s="15">
        <f t="shared" si="4"/>
        <v>7.0462184873949578</v>
      </c>
      <c r="G93" s="15">
        <f t="shared" si="5"/>
        <v>7.53125</v>
      </c>
      <c r="H93" s="15">
        <f t="shared" si="6"/>
        <v>3.1982758620689653</v>
      </c>
      <c r="J93" s="11"/>
      <c r="K93" s="11"/>
      <c r="L93" s="11"/>
    </row>
    <row r="94" spans="1:12" x14ac:dyDescent="0.25">
      <c r="A94" s="8">
        <v>1987</v>
      </c>
      <c r="B94" s="9">
        <v>244</v>
      </c>
      <c r="C94" s="9">
        <v>229</v>
      </c>
      <c r="D94" s="9">
        <v>237</v>
      </c>
      <c r="F94" s="15">
        <f t="shared" si="4"/>
        <v>6.8729508196721314</v>
      </c>
      <c r="G94" s="15">
        <f t="shared" si="5"/>
        <v>7.3668122270742362</v>
      </c>
      <c r="H94" s="15">
        <f t="shared" si="6"/>
        <v>3.130801687763713</v>
      </c>
      <c r="J94" s="11"/>
      <c r="K94" s="11"/>
      <c r="L94" s="11"/>
    </row>
    <row r="95" spans="1:12" x14ac:dyDescent="0.25">
      <c r="A95" s="8">
        <v>1988</v>
      </c>
      <c r="B95" s="9">
        <v>258.5</v>
      </c>
      <c r="C95" s="9">
        <v>246.75</v>
      </c>
      <c r="D95" s="9">
        <v>249.25</v>
      </c>
      <c r="F95" s="15">
        <f t="shared" si="4"/>
        <v>6.4874274661508702</v>
      </c>
      <c r="G95" s="15">
        <f t="shared" si="5"/>
        <v>6.8368794326241131</v>
      </c>
      <c r="H95" s="15">
        <f t="shared" si="6"/>
        <v>2.9769307923771313</v>
      </c>
      <c r="J95" s="11"/>
      <c r="K95" s="11"/>
      <c r="L95" s="11"/>
    </row>
    <row r="96" spans="1:12" x14ac:dyDescent="0.25">
      <c r="A96" s="8">
        <v>1989</v>
      </c>
      <c r="B96" s="9">
        <v>272.75</v>
      </c>
      <c r="C96" s="9">
        <v>259</v>
      </c>
      <c r="D96" s="9">
        <v>267</v>
      </c>
      <c r="F96" s="15">
        <f t="shared" si="4"/>
        <v>6.1484876260311641</v>
      </c>
      <c r="G96" s="15">
        <f t="shared" si="5"/>
        <v>6.5135135135135132</v>
      </c>
      <c r="H96" s="15">
        <f t="shared" si="6"/>
        <v>2.7790262172284645</v>
      </c>
      <c r="J96" s="11"/>
      <c r="K96" s="11"/>
      <c r="L96" s="11"/>
    </row>
    <row r="97" spans="1:12" x14ac:dyDescent="0.25">
      <c r="A97" s="8">
        <v>1990</v>
      </c>
      <c r="B97" s="9">
        <v>273</v>
      </c>
      <c r="C97" s="9">
        <v>263.25</v>
      </c>
      <c r="D97" s="9">
        <v>274</v>
      </c>
      <c r="F97" s="15">
        <f t="shared" si="4"/>
        <v>6.1428571428571432</v>
      </c>
      <c r="G97" s="15">
        <f t="shared" si="5"/>
        <v>6.4083570750237415</v>
      </c>
      <c r="H97" s="15">
        <f t="shared" si="6"/>
        <v>2.7080291970802919</v>
      </c>
      <c r="J97" s="11"/>
      <c r="K97" s="11"/>
      <c r="L97" s="11"/>
    </row>
    <row r="98" spans="1:12" x14ac:dyDescent="0.25">
      <c r="A98" s="8">
        <v>1991</v>
      </c>
      <c r="B98" s="9">
        <v>272</v>
      </c>
      <c r="C98" s="9">
        <v>268.25</v>
      </c>
      <c r="D98" s="9">
        <v>279</v>
      </c>
      <c r="F98" s="15">
        <f t="shared" si="4"/>
        <v>6.1654411764705879</v>
      </c>
      <c r="G98" s="15">
        <f t="shared" si="5"/>
        <v>6.2889095992544268</v>
      </c>
      <c r="H98" s="15">
        <f t="shared" si="6"/>
        <v>2.6594982078853047</v>
      </c>
      <c r="J98" s="11"/>
      <c r="K98" s="11"/>
      <c r="L98" s="11"/>
    </row>
    <row r="99" spans="1:12" x14ac:dyDescent="0.25">
      <c r="A99" s="8">
        <v>1992</v>
      </c>
      <c r="B99" s="9">
        <v>274</v>
      </c>
      <c r="C99" s="9">
        <v>271.75</v>
      </c>
      <c r="D99" s="9">
        <v>280.5</v>
      </c>
      <c r="F99" s="15">
        <f t="shared" si="4"/>
        <v>6.1204379562043796</v>
      </c>
      <c r="G99" s="15">
        <f t="shared" si="5"/>
        <v>6.2079116835326591</v>
      </c>
      <c r="H99" s="15">
        <f t="shared" si="6"/>
        <v>2.6452762923351161</v>
      </c>
      <c r="J99" s="11"/>
      <c r="K99" s="11"/>
      <c r="L99" s="11"/>
    </row>
    <row r="100" spans="1:12" x14ac:dyDescent="0.25">
      <c r="A100" s="8">
        <v>1993</v>
      </c>
      <c r="B100" s="9">
        <v>279.75</v>
      </c>
      <c r="C100" s="9">
        <v>278.5</v>
      </c>
      <c r="D100" s="9">
        <v>287.25</v>
      </c>
      <c r="F100" s="15">
        <f t="shared" si="4"/>
        <v>5.9946380697050943</v>
      </c>
      <c r="G100" s="15">
        <f t="shared" si="5"/>
        <v>6.0574506283662481</v>
      </c>
      <c r="H100" s="15">
        <f t="shared" si="6"/>
        <v>2.5831157528285464</v>
      </c>
      <c r="J100" s="11"/>
      <c r="K100" s="11"/>
      <c r="L100" s="11"/>
    </row>
    <row r="101" spans="1:12" x14ac:dyDescent="0.25">
      <c r="A101" s="8">
        <v>1994</v>
      </c>
      <c r="B101" s="9">
        <v>288</v>
      </c>
      <c r="C101" s="9">
        <v>299.5</v>
      </c>
      <c r="D101" s="9">
        <v>292.5</v>
      </c>
      <c r="F101" s="15">
        <f t="shared" si="4"/>
        <v>5.822916666666667</v>
      </c>
      <c r="G101" s="15">
        <f t="shared" si="5"/>
        <v>5.6327212020033386</v>
      </c>
      <c r="H101" s="15">
        <f t="shared" si="6"/>
        <v>2.5367521367521366</v>
      </c>
      <c r="J101" s="11"/>
      <c r="K101" s="11"/>
      <c r="L101" s="11"/>
    </row>
    <row r="102" spans="1:12" x14ac:dyDescent="0.25">
      <c r="A102" s="8">
        <v>1995</v>
      </c>
      <c r="B102" s="9">
        <v>280.25</v>
      </c>
      <c r="C102" s="9">
        <v>305</v>
      </c>
      <c r="D102" s="9">
        <v>297.75</v>
      </c>
      <c r="F102" s="15">
        <f t="shared" si="4"/>
        <v>5.9839429081177524</v>
      </c>
      <c r="G102" s="15">
        <f t="shared" si="5"/>
        <v>5.5311475409836062</v>
      </c>
      <c r="H102" s="15">
        <f t="shared" si="6"/>
        <v>2.4920235096557515</v>
      </c>
      <c r="J102" s="11"/>
      <c r="K102" s="11"/>
      <c r="L102" s="11"/>
    </row>
    <row r="103" spans="1:12" x14ac:dyDescent="0.25">
      <c r="A103" s="8">
        <v>1996</v>
      </c>
      <c r="B103" s="9">
        <v>282.75</v>
      </c>
      <c r="C103" s="9">
        <v>306</v>
      </c>
      <c r="D103" s="9">
        <v>303.75</v>
      </c>
      <c r="F103" s="15">
        <f t="shared" si="4"/>
        <v>5.931034482758621</v>
      </c>
      <c r="G103" s="15">
        <f t="shared" si="5"/>
        <v>5.5130718954248366</v>
      </c>
      <c r="H103" s="15">
        <f t="shared" si="6"/>
        <v>2.4427983539094651</v>
      </c>
      <c r="J103" s="11"/>
      <c r="K103" s="11"/>
      <c r="L103" s="11"/>
    </row>
    <row r="104" spans="1:12" x14ac:dyDescent="0.25">
      <c r="A104" s="8">
        <v>1997</v>
      </c>
      <c r="B104" s="9">
        <v>292.25</v>
      </c>
      <c r="C104" s="9">
        <v>313.5</v>
      </c>
      <c r="D104" s="9">
        <v>309.75</v>
      </c>
      <c r="F104" s="15">
        <f t="shared" si="4"/>
        <v>5.7382378100940974</v>
      </c>
      <c r="G104" s="15">
        <f t="shared" si="5"/>
        <v>5.3811802232854866</v>
      </c>
      <c r="H104" s="15">
        <f t="shared" si="6"/>
        <v>2.3954802259887007</v>
      </c>
      <c r="J104" s="11"/>
      <c r="K104" s="11"/>
      <c r="L104" s="11"/>
    </row>
    <row r="105" spans="1:12" x14ac:dyDescent="0.25">
      <c r="A105" s="8">
        <v>1998</v>
      </c>
      <c r="B105" s="9">
        <v>295.5</v>
      </c>
      <c r="C105" s="9">
        <v>320</v>
      </c>
      <c r="D105" s="9">
        <v>316.75</v>
      </c>
      <c r="F105" s="15">
        <f t="shared" si="4"/>
        <v>5.6751269035532994</v>
      </c>
      <c r="G105" s="15">
        <f t="shared" si="5"/>
        <v>5.2718749999999996</v>
      </c>
      <c r="H105" s="15">
        <f t="shared" si="6"/>
        <v>2.3425414364640882</v>
      </c>
      <c r="J105" s="11"/>
      <c r="K105" s="11"/>
      <c r="L105" s="11"/>
    </row>
    <row r="106" spans="1:12" x14ac:dyDescent="0.25">
      <c r="A106" s="8">
        <v>1999</v>
      </c>
      <c r="B106" s="9">
        <v>300</v>
      </c>
      <c r="C106" s="9">
        <v>329</v>
      </c>
      <c r="D106" s="9">
        <v>322.5</v>
      </c>
      <c r="F106" s="15">
        <f t="shared" si="4"/>
        <v>5.59</v>
      </c>
      <c r="G106" s="15">
        <f t="shared" si="5"/>
        <v>5.1276595744680851</v>
      </c>
      <c r="H106" s="15">
        <f t="shared" si="6"/>
        <v>2.3007751937984495</v>
      </c>
      <c r="J106" s="11"/>
      <c r="K106" s="11"/>
      <c r="L106" s="11"/>
    </row>
    <row r="107" spans="1:12" x14ac:dyDescent="0.25">
      <c r="A107" s="8">
        <v>2000</v>
      </c>
      <c r="B107" s="9">
        <v>306</v>
      </c>
      <c r="C107" s="9">
        <v>345.5</v>
      </c>
      <c r="D107" s="9">
        <v>328.75</v>
      </c>
      <c r="F107" s="15">
        <f t="shared" si="4"/>
        <v>5.4803921568627452</v>
      </c>
      <c r="G107" s="15">
        <f t="shared" si="5"/>
        <v>4.8827785817655576</v>
      </c>
      <c r="H107" s="15">
        <f t="shared" si="6"/>
        <v>2.2570342205323195</v>
      </c>
      <c r="J107" s="11"/>
      <c r="K107" s="11"/>
      <c r="L107" s="11"/>
    </row>
    <row r="108" spans="1:12" x14ac:dyDescent="0.25">
      <c r="A108" s="8">
        <v>2001</v>
      </c>
      <c r="B108" s="9">
        <v>313.25</v>
      </c>
      <c r="C108" s="9">
        <v>349.75</v>
      </c>
      <c r="D108" s="9">
        <v>336.5</v>
      </c>
      <c r="F108" s="15">
        <f t="shared" si="4"/>
        <v>5.353551476456504</v>
      </c>
      <c r="G108" s="15">
        <f t="shared" si="5"/>
        <v>4.823445318084346</v>
      </c>
      <c r="H108" s="15">
        <f t="shared" si="6"/>
        <v>2.2050520059435366</v>
      </c>
      <c r="J108" s="11"/>
      <c r="K108" s="11"/>
      <c r="L108" s="11"/>
    </row>
    <row r="109" spans="1:12" x14ac:dyDescent="0.25">
      <c r="A109" s="8">
        <v>2002</v>
      </c>
      <c r="B109" s="9">
        <v>332.25</v>
      </c>
      <c r="C109" s="9">
        <v>356.75</v>
      </c>
      <c r="D109" s="9">
        <v>344</v>
      </c>
      <c r="F109" s="15">
        <f t="shared" si="4"/>
        <v>5.047404063205418</v>
      </c>
      <c r="G109" s="15">
        <f t="shared" si="5"/>
        <v>4.7288016818500349</v>
      </c>
      <c r="H109" s="15">
        <f t="shared" si="6"/>
        <v>2.1569767441860463</v>
      </c>
      <c r="J109" s="11"/>
      <c r="K109" s="11"/>
      <c r="L109" s="11"/>
    </row>
    <row r="110" spans="1:12" x14ac:dyDescent="0.25">
      <c r="A110" s="8">
        <v>2003</v>
      </c>
      <c r="B110" s="9">
        <v>338.25</v>
      </c>
      <c r="C110" s="9">
        <v>369.5</v>
      </c>
      <c r="D110" s="9">
        <v>348.75</v>
      </c>
      <c r="F110" s="15">
        <f t="shared" si="4"/>
        <v>4.9578713968957873</v>
      </c>
      <c r="G110" s="15">
        <f t="shared" si="5"/>
        <v>4.5656292286874152</v>
      </c>
      <c r="H110" s="15">
        <f t="shared" si="6"/>
        <v>2.1275985663082437</v>
      </c>
      <c r="J110" s="11"/>
      <c r="K110" s="11"/>
      <c r="L110" s="11"/>
    </row>
    <row r="111" spans="1:12" x14ac:dyDescent="0.25">
      <c r="A111" s="8">
        <v>2004</v>
      </c>
      <c r="B111" s="9">
        <v>348.5</v>
      </c>
      <c r="C111" s="9">
        <v>455.5</v>
      </c>
      <c r="D111" s="9">
        <v>363.5</v>
      </c>
      <c r="F111" s="15">
        <f t="shared" si="4"/>
        <v>4.8120516499282644</v>
      </c>
      <c r="G111" s="15">
        <f t="shared" si="5"/>
        <v>3.7036223929747529</v>
      </c>
      <c r="H111" s="15">
        <f t="shared" si="6"/>
        <v>2.0412654745529575</v>
      </c>
      <c r="J111" s="11"/>
      <c r="K111" s="11"/>
      <c r="L111" s="11"/>
    </row>
    <row r="112" spans="1:12" x14ac:dyDescent="0.25">
      <c r="A112" s="8">
        <v>2005</v>
      </c>
      <c r="B112" s="9">
        <v>379.25</v>
      </c>
      <c r="C112" s="9">
        <v>556</v>
      </c>
      <c r="D112" s="9">
        <v>385.75</v>
      </c>
      <c r="F112" s="15">
        <f t="shared" si="4"/>
        <v>4.4218852999340807</v>
      </c>
      <c r="G112" s="15">
        <f t="shared" si="5"/>
        <v>3.0341726618705036</v>
      </c>
      <c r="H112" s="15">
        <f t="shared" si="6"/>
        <v>1.9235255994815295</v>
      </c>
      <c r="J112" s="11"/>
      <c r="K112" s="11"/>
      <c r="L112" s="11"/>
    </row>
    <row r="113" spans="1:16" x14ac:dyDescent="0.25">
      <c r="A113" s="8">
        <v>2006</v>
      </c>
      <c r="B113" s="9">
        <v>415</v>
      </c>
      <c r="C113" s="9">
        <v>581.25</v>
      </c>
      <c r="D113" s="9">
        <v>408</v>
      </c>
      <c r="F113" s="15">
        <f t="shared" si="4"/>
        <v>4.0409638554216869</v>
      </c>
      <c r="G113" s="15">
        <f t="shared" si="5"/>
        <v>2.9023655913978494</v>
      </c>
      <c r="H113" s="15">
        <f t="shared" si="6"/>
        <v>1.8186274509803921</v>
      </c>
      <c r="J113" s="11"/>
      <c r="K113" s="11"/>
      <c r="L113" s="11"/>
    </row>
    <row r="114" spans="1:16" x14ac:dyDescent="0.25">
      <c r="A114" s="8">
        <v>2007</v>
      </c>
      <c r="B114" s="9">
        <v>454.79213159179631</v>
      </c>
      <c r="C114" s="9">
        <v>562.47306589527807</v>
      </c>
      <c r="D114" s="9">
        <v>432.00946151339178</v>
      </c>
      <c r="F114" s="15">
        <f t="shared" si="4"/>
        <v>3.6873988873343349</v>
      </c>
      <c r="G114" s="15">
        <f t="shared" si="5"/>
        <v>2.9992547239836864</v>
      </c>
      <c r="H114" s="15">
        <f t="shared" si="6"/>
        <v>1.7175549753023149</v>
      </c>
      <c r="J114" s="11"/>
      <c r="K114" s="11"/>
      <c r="L114" s="11"/>
    </row>
    <row r="115" spans="1:16" x14ac:dyDescent="0.25">
      <c r="A115" s="8">
        <v>2008</v>
      </c>
      <c r="B115" s="9">
        <v>513</v>
      </c>
      <c r="C115" s="9">
        <v>639.75</v>
      </c>
      <c r="D115" s="9">
        <v>448.5</v>
      </c>
      <c r="F115" s="15">
        <f t="shared" si="4"/>
        <v>3.2690058479532165</v>
      </c>
      <c r="G115" s="15">
        <f t="shared" si="5"/>
        <v>2.6369675654552558</v>
      </c>
      <c r="H115" s="15">
        <f t="shared" si="6"/>
        <v>1.6544035674470456</v>
      </c>
      <c r="J115" s="11"/>
      <c r="K115" s="11"/>
      <c r="L115" s="11"/>
    </row>
    <row r="116" spans="1:16" x14ac:dyDescent="0.25">
      <c r="A116" s="8">
        <v>2009</v>
      </c>
      <c r="B116" s="9">
        <v>572.5</v>
      </c>
      <c r="C116" s="9">
        <v>620.5</v>
      </c>
      <c r="D116" s="9">
        <v>466.75</v>
      </c>
      <c r="F116" s="15">
        <f t="shared" si="4"/>
        <v>2.9292576419213976</v>
      </c>
      <c r="G116" s="15">
        <f t="shared" si="5"/>
        <v>2.7187751813053991</v>
      </c>
      <c r="H116" s="15">
        <f t="shared" si="6"/>
        <v>1.5897161221210498</v>
      </c>
      <c r="J116" s="11"/>
      <c r="K116" s="11"/>
      <c r="L116" s="11"/>
    </row>
    <row r="117" spans="1:16" x14ac:dyDescent="0.25">
      <c r="A117" s="8">
        <v>2010</v>
      </c>
      <c r="B117" s="9">
        <v>591.5</v>
      </c>
      <c r="C117" s="9">
        <v>643.75</v>
      </c>
      <c r="D117" s="9">
        <v>454</v>
      </c>
      <c r="F117" s="15">
        <f t="shared" si="4"/>
        <v>2.8351648351648353</v>
      </c>
      <c r="G117" s="15">
        <f t="shared" si="5"/>
        <v>2.6205825242718448</v>
      </c>
      <c r="H117" s="15">
        <f t="shared" si="6"/>
        <v>1.6343612334801763</v>
      </c>
      <c r="J117" s="11"/>
      <c r="K117" s="11"/>
      <c r="L117" s="11"/>
    </row>
    <row r="118" spans="1:16" x14ac:dyDescent="0.25">
      <c r="A118" s="8">
        <v>2011</v>
      </c>
      <c r="B118" s="9">
        <v>593</v>
      </c>
      <c r="C118" s="9">
        <v>716.75</v>
      </c>
      <c r="D118" s="9">
        <v>466.25</v>
      </c>
      <c r="F118" s="15">
        <f t="shared" si="4"/>
        <v>2.8279932546374367</v>
      </c>
      <c r="G118" s="15">
        <f t="shared" si="5"/>
        <v>2.3536798046738752</v>
      </c>
      <c r="H118" s="15">
        <f t="shared" si="6"/>
        <v>1.5914209115281501</v>
      </c>
      <c r="J118" s="11"/>
      <c r="K118" s="11"/>
      <c r="L118" s="11"/>
    </row>
    <row r="119" spans="1:16" x14ac:dyDescent="0.25">
      <c r="A119" s="8">
        <v>2012</v>
      </c>
      <c r="B119" s="9">
        <v>673</v>
      </c>
      <c r="C119" s="9">
        <v>787.25</v>
      </c>
      <c r="D119" s="9">
        <v>486.5</v>
      </c>
      <c r="F119" s="15">
        <f t="shared" si="4"/>
        <v>2.4918276374442794</v>
      </c>
      <c r="G119" s="15">
        <f t="shared" si="5"/>
        <v>2.1429025087329312</v>
      </c>
      <c r="H119" s="15">
        <f t="shared" si="6"/>
        <v>1.525179856115108</v>
      </c>
      <c r="J119" s="11"/>
      <c r="K119" s="11"/>
      <c r="L119" s="11"/>
    </row>
    <row r="120" spans="1:16" x14ac:dyDescent="0.25">
      <c r="A120" s="8">
        <v>2013</v>
      </c>
      <c r="B120" s="9">
        <v>720.25</v>
      </c>
      <c r="C120" s="9">
        <v>771.75</v>
      </c>
      <c r="D120" s="9">
        <v>487.25</v>
      </c>
      <c r="F120" s="15">
        <f t="shared" si="4"/>
        <v>2.3283582089552239</v>
      </c>
      <c r="G120" s="15">
        <f t="shared" si="5"/>
        <v>2.1859410430839001</v>
      </c>
      <c r="H120" s="15">
        <f t="shared" si="6"/>
        <v>1.5228322216521293</v>
      </c>
      <c r="J120" s="11"/>
      <c r="K120" s="11"/>
      <c r="L120" s="11"/>
    </row>
    <row r="121" spans="1:16" x14ac:dyDescent="0.25">
      <c r="A121" s="8">
        <v>2014</v>
      </c>
      <c r="B121" s="9">
        <v>779</v>
      </c>
      <c r="C121" s="9">
        <v>768.25</v>
      </c>
      <c r="D121" s="9">
        <v>488.25</v>
      </c>
      <c r="F121" s="15">
        <f t="shared" si="4"/>
        <v>2.1527599486521183</v>
      </c>
      <c r="G121" s="15">
        <f t="shared" si="5"/>
        <v>2.1958997722095672</v>
      </c>
      <c r="H121" s="15">
        <f t="shared" si="6"/>
        <v>1.5197132616487454</v>
      </c>
      <c r="J121" s="11"/>
      <c r="K121" s="11"/>
      <c r="L121" s="11"/>
    </row>
    <row r="122" spans="1:16" x14ac:dyDescent="0.25">
      <c r="A122" s="8">
        <v>2015</v>
      </c>
      <c r="B122" s="9">
        <v>765</v>
      </c>
      <c r="C122" s="9">
        <v>739</v>
      </c>
      <c r="D122" s="9">
        <v>492</v>
      </c>
      <c r="F122" s="15">
        <f t="shared" si="4"/>
        <v>2.1921568627450982</v>
      </c>
      <c r="G122" s="15">
        <f t="shared" si="5"/>
        <v>2.2828146143437076</v>
      </c>
      <c r="H122" s="15">
        <f t="shared" si="6"/>
        <v>1.5081300813008129</v>
      </c>
      <c r="J122" s="11"/>
      <c r="K122" s="11"/>
      <c r="L122" s="11"/>
    </row>
    <row r="123" spans="1:16" x14ac:dyDescent="0.25">
      <c r="A123" s="8">
        <v>2016</v>
      </c>
      <c r="B123" s="9">
        <v>785.5</v>
      </c>
      <c r="C123" s="9">
        <v>724</v>
      </c>
      <c r="D123" s="9">
        <v>497.75</v>
      </c>
      <c r="F123" s="15">
        <f t="shared" si="4"/>
        <v>2.1349458943348187</v>
      </c>
      <c r="G123" s="15">
        <f t="shared" si="5"/>
        <v>2.3301104972375692</v>
      </c>
      <c r="H123" s="15">
        <f t="shared" si="6"/>
        <v>1.4907081868407834</v>
      </c>
      <c r="J123" s="11"/>
      <c r="K123" s="11"/>
      <c r="L123" s="11"/>
    </row>
    <row r="124" spans="1:16" x14ac:dyDescent="0.25">
      <c r="A124" s="8">
        <v>2017</v>
      </c>
      <c r="B124" s="9">
        <v>841.5</v>
      </c>
      <c r="C124" s="9">
        <v>774</v>
      </c>
      <c r="D124" s="9">
        <v>506.5</v>
      </c>
      <c r="F124" s="15">
        <f t="shared" si="4"/>
        <v>1.9928698752228164</v>
      </c>
      <c r="G124" s="15">
        <f t="shared" si="5"/>
        <v>2.1795865633074936</v>
      </c>
      <c r="H124" s="15">
        <f t="shared" si="6"/>
        <v>1.4649555774925962</v>
      </c>
      <c r="J124" s="11"/>
      <c r="K124" s="11"/>
      <c r="L124" s="11"/>
    </row>
    <row r="125" spans="1:16" x14ac:dyDescent="0.25">
      <c r="A125" s="8">
        <v>2018</v>
      </c>
      <c r="B125" s="9">
        <v>885.75</v>
      </c>
      <c r="C125" s="9">
        <v>833.75</v>
      </c>
      <c r="D125" s="9">
        <v>515.5</v>
      </c>
      <c r="F125" s="15">
        <f t="shared" si="4"/>
        <v>1.8933107535986453</v>
      </c>
      <c r="G125" s="15">
        <f t="shared" si="5"/>
        <v>2.0233883058470763</v>
      </c>
      <c r="H125" s="15">
        <f t="shared" si="6"/>
        <v>1.4393792434529582</v>
      </c>
      <c r="J125" s="11"/>
      <c r="K125" s="11"/>
      <c r="L125" s="11"/>
    </row>
    <row r="126" spans="1:16" x14ac:dyDescent="0.25">
      <c r="A126" s="8">
        <v>2019</v>
      </c>
      <c r="B126" s="9">
        <v>933</v>
      </c>
      <c r="C126" s="9">
        <v>888.25</v>
      </c>
      <c r="D126" s="9">
        <v>538.5</v>
      </c>
      <c r="F126" s="15">
        <f t="shared" si="4"/>
        <v>1.797427652733119</v>
      </c>
      <c r="G126" s="15">
        <f t="shared" si="5"/>
        <v>1.8992400788066424</v>
      </c>
      <c r="H126" s="15">
        <f t="shared" si="6"/>
        <v>1.3779015784586814</v>
      </c>
      <c r="J126" s="11"/>
      <c r="K126" s="11"/>
      <c r="L126" s="11"/>
    </row>
    <row r="127" spans="1:16" x14ac:dyDescent="0.25">
      <c r="A127" s="8">
        <v>2020</v>
      </c>
      <c r="B127" s="9">
        <v>981.5</v>
      </c>
      <c r="C127" s="9">
        <v>958.5</v>
      </c>
      <c r="D127" s="9">
        <v>564.75</v>
      </c>
      <c r="F127" s="15">
        <f t="shared" si="4"/>
        <v>1.7086092715231789</v>
      </c>
      <c r="G127" s="15">
        <f t="shared" si="5"/>
        <v>1.7600417318727177</v>
      </c>
      <c r="H127" s="15">
        <f t="shared" si="6"/>
        <v>1.3138556883576804</v>
      </c>
      <c r="J127" s="11"/>
      <c r="K127" s="11"/>
      <c r="L127" s="11"/>
      <c r="N127" s="12"/>
      <c r="O127" s="12"/>
      <c r="P127" s="12"/>
    </row>
    <row r="128" spans="1:16" x14ac:dyDescent="0.25">
      <c r="A128" s="8">
        <v>2021</v>
      </c>
      <c r="B128" s="9">
        <v>1058</v>
      </c>
      <c r="C128" s="9">
        <v>1134.5</v>
      </c>
      <c r="D128" s="9">
        <v>594.75</v>
      </c>
      <c r="F128" s="15">
        <f t="shared" si="4"/>
        <v>1.5850661625708884</v>
      </c>
      <c r="G128" s="15">
        <f t="shared" si="5"/>
        <v>1.486998677831644</v>
      </c>
      <c r="H128" s="15">
        <f t="shared" si="6"/>
        <v>1.2475830180748213</v>
      </c>
      <c r="N128" s="12"/>
      <c r="O128" s="12"/>
      <c r="P128" s="12"/>
    </row>
    <row r="129" spans="1:16" x14ac:dyDescent="0.25">
      <c r="A129" s="8">
        <v>2022</v>
      </c>
      <c r="B129" s="9">
        <v>1237</v>
      </c>
      <c r="C129" s="9">
        <v>1343</v>
      </c>
      <c r="D129" s="9">
        <v>642.5</v>
      </c>
      <c r="F129" s="15">
        <f t="shared" si="4"/>
        <v>1.3556992724333063</v>
      </c>
      <c r="G129" s="15">
        <f t="shared" si="5"/>
        <v>1.2561429635145198</v>
      </c>
      <c r="H129" s="15">
        <f t="shared" si="6"/>
        <v>1.1548638132295719</v>
      </c>
      <c r="N129" s="12"/>
      <c r="O129" s="12"/>
      <c r="P129" s="12"/>
    </row>
    <row r="130" spans="1:16" x14ac:dyDescent="0.25">
      <c r="A130" s="8">
        <v>2023</v>
      </c>
      <c r="B130" s="14">
        <v>1410.25</v>
      </c>
      <c r="C130" s="14">
        <v>1618.5</v>
      </c>
      <c r="D130" s="14">
        <v>694.25</v>
      </c>
      <c r="F130" s="15">
        <f t="shared" si="4"/>
        <v>1.1891508597766354</v>
      </c>
      <c r="G130" s="15">
        <f t="shared" si="5"/>
        <v>1.0423231387086809</v>
      </c>
      <c r="H130" s="15">
        <f t="shared" si="6"/>
        <v>1.0687792581922939</v>
      </c>
      <c r="N130" s="12"/>
      <c r="O130" s="12"/>
      <c r="P130" s="12"/>
    </row>
    <row r="131" spans="1:16" x14ac:dyDescent="0.25">
      <c r="A131" s="8">
        <v>2024</v>
      </c>
      <c r="B131" s="14">
        <v>1544</v>
      </c>
      <c r="C131" s="14">
        <v>1632.5</v>
      </c>
      <c r="D131" s="14">
        <v>716.75</v>
      </c>
      <c r="F131" s="15">
        <f t="shared" si="4"/>
        <v>1.0861398963730571</v>
      </c>
      <c r="G131" s="15">
        <f t="shared" si="5"/>
        <v>1.0333843797856048</v>
      </c>
      <c r="H131" s="15">
        <f t="shared" si="6"/>
        <v>1.0352284618067666</v>
      </c>
    </row>
    <row r="132" spans="1:16" x14ac:dyDescent="0.25">
      <c r="A132" s="8">
        <v>2025</v>
      </c>
      <c r="B132" s="16">
        <v>1677</v>
      </c>
      <c r="C132" s="16">
        <v>1687</v>
      </c>
      <c r="D132" s="16">
        <v>742</v>
      </c>
      <c r="F132" s="15">
        <f>IFERROR(B$132/B132,0)</f>
        <v>1</v>
      </c>
      <c r="G132" s="15">
        <f t="shared" ref="G132:H132" si="7">IFERROR(C$132/C132,0)</f>
        <v>1</v>
      </c>
      <c r="H132" s="15">
        <f t="shared" si="7"/>
        <v>1</v>
      </c>
    </row>
    <row r="133" spans="1:16" x14ac:dyDescent="0.25">
      <c r="A133" s="8"/>
      <c r="B133" s="13"/>
      <c r="C133" s="13"/>
      <c r="D133" s="13"/>
      <c r="F133" s="10"/>
      <c r="G133" s="10"/>
      <c r="H133" s="10"/>
    </row>
    <row r="134" spans="1:16" x14ac:dyDescent="0.25">
      <c r="A134" s="8"/>
      <c r="B134" s="17">
        <v>45839</v>
      </c>
      <c r="C134" s="13"/>
      <c r="D134" s="13"/>
      <c r="F134" s="10"/>
      <c r="G134" s="10"/>
      <c r="H134" s="10"/>
    </row>
  </sheetData>
  <mergeCells count="2">
    <mergeCell ref="B4:D4"/>
    <mergeCell ref="F4:H4"/>
  </mergeCells>
  <pageMargins left="0.7" right="0.7" top="0.75" bottom="0.75" header="0.3" footer="0.3"/>
  <pageSetup scale="86" orientation="portrait" horizontalDpi="1200" verticalDpi="1200" r:id="rId1"/>
  <headerFooter>
    <oddHeader>&amp;RKY PSC Case No. 2026-00099, Staff 4-15, Attachment A
Respondent: R. Amen
Page &amp;P of 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8447E-321E-4098-9CF8-75DF56897E11}">
  <dimension ref="A1"/>
  <sheetViews>
    <sheetView view="pageBreakPreview" zoomScale="60" zoomScaleNormal="100" workbookViewId="0">
      <selection activeCell="E14" sqref="E14"/>
    </sheetView>
  </sheetViews>
  <sheetFormatPr defaultRowHeight="15" x14ac:dyDescent="0.25"/>
  <sheetData/>
  <pageMargins left="0.7" right="0.7" top="0.75" bottom="0.75" header="0.3" footer="0.3"/>
  <pageSetup orientation="portrait" horizontalDpi="1200" verticalDpi="1200" r:id="rId1"/>
  <headerFooter>
    <oddHeader>&amp;RKY PSC Case No. 2026-00099, Staff 4-15, Attachment A
Respondent: R. Amen
Page &amp;P of &amp;N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77700-3FA9-47A9-A399-E22C8363B38A}">
  <dimension ref="A1:G1033"/>
  <sheetViews>
    <sheetView view="pageBreakPreview" zoomScale="60" zoomScaleNormal="100" workbookViewId="0">
      <selection activeCell="E14" sqref="E14"/>
    </sheetView>
  </sheetViews>
  <sheetFormatPr defaultRowHeight="15" x14ac:dyDescent="0.25"/>
  <cols>
    <col min="1" max="1" width="5" bestFit="1" customWidth="1"/>
    <col min="2" max="2" width="42.28515625" bestFit="1" customWidth="1"/>
    <col min="4" max="4" width="6.140625" bestFit="1" customWidth="1"/>
    <col min="5" max="5" width="5" bestFit="1" customWidth="1"/>
    <col min="6" max="6" width="14.28515625" style="2" bestFit="1" customWidth="1"/>
    <col min="7" max="7" width="15.28515625" style="2" bestFit="1" customWidth="1"/>
  </cols>
  <sheetData>
    <row r="1" spans="1:7" x14ac:dyDescent="0.25">
      <c r="A1" s="5" t="s">
        <v>47</v>
      </c>
      <c r="B1" s="5" t="s">
        <v>48</v>
      </c>
      <c r="C1" s="5" t="s">
        <v>49</v>
      </c>
      <c r="D1" s="5" t="s">
        <v>50</v>
      </c>
      <c r="E1" s="5" t="s">
        <v>52</v>
      </c>
      <c r="F1" s="6" t="s">
        <v>53</v>
      </c>
      <c r="G1" s="6" t="s">
        <v>54</v>
      </c>
    </row>
    <row r="2" spans="1:7" x14ac:dyDescent="0.25">
      <c r="A2">
        <v>0</v>
      </c>
      <c r="B2" t="s">
        <v>58</v>
      </c>
      <c r="C2" s="1" t="s">
        <v>59</v>
      </c>
      <c r="D2" t="s">
        <v>60</v>
      </c>
      <c r="E2">
        <v>1938</v>
      </c>
      <c r="F2" s="2">
        <v>280</v>
      </c>
      <c r="G2" s="2">
        <v>47.61</v>
      </c>
    </row>
    <row r="3" spans="1:7" x14ac:dyDescent="0.25">
      <c r="A3">
        <v>0</v>
      </c>
      <c r="B3" t="s">
        <v>58</v>
      </c>
      <c r="C3" s="1" t="s">
        <v>59</v>
      </c>
      <c r="D3" t="s">
        <v>60</v>
      </c>
      <c r="E3">
        <v>1941</v>
      </c>
      <c r="F3" s="2">
        <v>11</v>
      </c>
      <c r="G3" s="2">
        <v>4.82</v>
      </c>
    </row>
    <row r="4" spans="1:7" x14ac:dyDescent="0.25">
      <c r="A4">
        <v>0</v>
      </c>
      <c r="B4" t="s">
        <v>58</v>
      </c>
      <c r="C4" s="1" t="s">
        <v>59</v>
      </c>
      <c r="D4" t="s">
        <v>60</v>
      </c>
      <c r="E4">
        <v>1942</v>
      </c>
      <c r="F4" s="2">
        <v>511</v>
      </c>
      <c r="G4" s="2">
        <v>236.87</v>
      </c>
    </row>
    <row r="5" spans="1:7" x14ac:dyDescent="0.25">
      <c r="A5">
        <v>0</v>
      </c>
      <c r="B5" t="s">
        <v>58</v>
      </c>
      <c r="C5" s="1" t="s">
        <v>59</v>
      </c>
      <c r="D5" t="s">
        <v>60</v>
      </c>
      <c r="E5">
        <v>1949</v>
      </c>
      <c r="F5" s="2">
        <v>67</v>
      </c>
      <c r="G5" s="2">
        <v>108.75</v>
      </c>
    </row>
    <row r="6" spans="1:7" x14ac:dyDescent="0.25">
      <c r="A6">
        <v>0</v>
      </c>
      <c r="B6" t="s">
        <v>58</v>
      </c>
      <c r="C6" s="1" t="s">
        <v>64</v>
      </c>
      <c r="D6" t="s">
        <v>61</v>
      </c>
      <c r="E6">
        <v>1930</v>
      </c>
      <c r="F6" s="2">
        <v>8</v>
      </c>
      <c r="G6" s="2">
        <v>19.88</v>
      </c>
    </row>
    <row r="7" spans="1:7" x14ac:dyDescent="0.25">
      <c r="A7">
        <v>0</v>
      </c>
      <c r="B7" t="s">
        <v>58</v>
      </c>
      <c r="C7" s="1" t="s">
        <v>64</v>
      </c>
      <c r="D7" t="s">
        <v>61</v>
      </c>
      <c r="E7">
        <v>1949</v>
      </c>
      <c r="F7" s="2">
        <v>60</v>
      </c>
      <c r="G7" s="2">
        <v>46.2</v>
      </c>
    </row>
    <row r="8" spans="1:7" x14ac:dyDescent="0.25">
      <c r="A8">
        <v>0</v>
      </c>
      <c r="B8" t="s">
        <v>58</v>
      </c>
      <c r="C8" s="1" t="s">
        <v>64</v>
      </c>
      <c r="D8" t="s">
        <v>61</v>
      </c>
      <c r="E8">
        <v>1951</v>
      </c>
      <c r="F8" s="2">
        <v>84</v>
      </c>
      <c r="G8" s="2">
        <v>70.040000000000006</v>
      </c>
    </row>
    <row r="9" spans="1:7" x14ac:dyDescent="0.25">
      <c r="A9">
        <v>0</v>
      </c>
      <c r="B9" t="s">
        <v>58</v>
      </c>
      <c r="C9" s="1" t="s">
        <v>64</v>
      </c>
      <c r="D9" t="s">
        <v>61</v>
      </c>
      <c r="E9">
        <v>1954</v>
      </c>
      <c r="F9" s="2">
        <v>2114</v>
      </c>
      <c r="G9" s="2">
        <v>1833.51</v>
      </c>
    </row>
    <row r="10" spans="1:7" x14ac:dyDescent="0.25">
      <c r="A10">
        <v>0</v>
      </c>
      <c r="B10" t="s">
        <v>58</v>
      </c>
      <c r="C10" s="1" t="s">
        <v>64</v>
      </c>
      <c r="D10" t="s">
        <v>61</v>
      </c>
      <c r="E10">
        <v>1960</v>
      </c>
      <c r="F10" s="2">
        <v>20</v>
      </c>
      <c r="G10" s="2">
        <v>54.14</v>
      </c>
    </row>
    <row r="11" spans="1:7" x14ac:dyDescent="0.25">
      <c r="A11">
        <v>0</v>
      </c>
      <c r="B11" t="s">
        <v>58</v>
      </c>
      <c r="C11" s="1" t="s">
        <v>64</v>
      </c>
      <c r="D11" t="s">
        <v>61</v>
      </c>
      <c r="E11">
        <v>1962</v>
      </c>
      <c r="F11" s="2">
        <v>32</v>
      </c>
      <c r="G11" s="2">
        <v>8.64</v>
      </c>
    </row>
    <row r="12" spans="1:7" x14ac:dyDescent="0.25">
      <c r="A12">
        <v>0</v>
      </c>
      <c r="B12" t="s">
        <v>58</v>
      </c>
      <c r="C12" s="1" t="s">
        <v>64</v>
      </c>
      <c r="D12" t="s">
        <v>61</v>
      </c>
      <c r="E12">
        <v>1968</v>
      </c>
      <c r="F12" s="2">
        <v>30</v>
      </c>
      <c r="G12" s="2">
        <v>55.71</v>
      </c>
    </row>
    <row r="13" spans="1:7" x14ac:dyDescent="0.25">
      <c r="A13">
        <v>0</v>
      </c>
      <c r="B13" t="s">
        <v>58</v>
      </c>
      <c r="C13" s="1" t="s">
        <v>64</v>
      </c>
      <c r="D13" t="s">
        <v>61</v>
      </c>
      <c r="E13">
        <v>1970</v>
      </c>
      <c r="F13" s="2">
        <v>7</v>
      </c>
      <c r="G13" s="2">
        <v>37.950000000000003</v>
      </c>
    </row>
    <row r="14" spans="1:7" x14ac:dyDescent="0.25">
      <c r="A14">
        <v>0</v>
      </c>
      <c r="B14" t="s">
        <v>58</v>
      </c>
      <c r="C14" s="1" t="s">
        <v>64</v>
      </c>
      <c r="D14" t="s">
        <v>61</v>
      </c>
      <c r="E14">
        <v>1971</v>
      </c>
      <c r="F14" s="2">
        <v>5</v>
      </c>
      <c r="G14" s="2">
        <v>7.22</v>
      </c>
    </row>
    <row r="15" spans="1:7" x14ac:dyDescent="0.25">
      <c r="A15">
        <v>0</v>
      </c>
      <c r="B15" t="s">
        <v>58</v>
      </c>
      <c r="C15" s="1" t="s">
        <v>64</v>
      </c>
      <c r="D15" t="s">
        <v>61</v>
      </c>
      <c r="E15">
        <v>1973</v>
      </c>
      <c r="F15" s="2">
        <v>13</v>
      </c>
      <c r="G15" s="2">
        <v>14.61</v>
      </c>
    </row>
    <row r="16" spans="1:7" x14ac:dyDescent="0.25">
      <c r="A16">
        <v>0</v>
      </c>
      <c r="B16" t="s">
        <v>58</v>
      </c>
      <c r="C16" s="1" t="s">
        <v>64</v>
      </c>
      <c r="D16" t="s">
        <v>61</v>
      </c>
      <c r="E16">
        <v>1975</v>
      </c>
      <c r="F16" s="2">
        <v>40</v>
      </c>
      <c r="G16" s="2">
        <v>215.54</v>
      </c>
    </row>
    <row r="17" spans="1:7" x14ac:dyDescent="0.25">
      <c r="A17">
        <v>0</v>
      </c>
      <c r="B17" t="s">
        <v>58</v>
      </c>
      <c r="C17" s="1" t="s">
        <v>64</v>
      </c>
      <c r="D17" t="s">
        <v>61</v>
      </c>
      <c r="E17">
        <v>1979</v>
      </c>
      <c r="F17" s="2">
        <v>10</v>
      </c>
      <c r="G17" s="2">
        <v>473.98</v>
      </c>
    </row>
    <row r="18" spans="1:7" x14ac:dyDescent="0.25">
      <c r="A18">
        <v>0</v>
      </c>
      <c r="B18" t="s">
        <v>58</v>
      </c>
      <c r="C18" s="1" t="s">
        <v>64</v>
      </c>
      <c r="D18" t="s">
        <v>61</v>
      </c>
      <c r="E18">
        <v>1984</v>
      </c>
      <c r="F18" s="2">
        <v>2</v>
      </c>
      <c r="G18" s="2">
        <v>17.91</v>
      </c>
    </row>
    <row r="19" spans="1:7" x14ac:dyDescent="0.25">
      <c r="A19">
        <v>0</v>
      </c>
      <c r="B19" t="s">
        <v>58</v>
      </c>
      <c r="C19" s="1" t="s">
        <v>64</v>
      </c>
      <c r="D19" t="s">
        <v>61</v>
      </c>
      <c r="E19">
        <v>1985</v>
      </c>
      <c r="F19" s="2">
        <v>255</v>
      </c>
      <c r="G19" s="2">
        <v>1384.61</v>
      </c>
    </row>
    <row r="20" spans="1:7" x14ac:dyDescent="0.25">
      <c r="A20">
        <v>0</v>
      </c>
      <c r="B20" t="s">
        <v>58</v>
      </c>
      <c r="C20" s="1" t="s">
        <v>64</v>
      </c>
      <c r="D20" t="s">
        <v>61</v>
      </c>
      <c r="E20">
        <v>1987</v>
      </c>
      <c r="F20" s="2">
        <v>177</v>
      </c>
      <c r="G20" s="2">
        <v>1968.58</v>
      </c>
    </row>
    <row r="21" spans="1:7" x14ac:dyDescent="0.25">
      <c r="A21">
        <v>0</v>
      </c>
      <c r="B21" t="s">
        <v>58</v>
      </c>
      <c r="C21" s="1" t="s">
        <v>64</v>
      </c>
      <c r="D21" t="s">
        <v>61</v>
      </c>
      <c r="E21">
        <v>1999</v>
      </c>
      <c r="F21" s="2">
        <v>115</v>
      </c>
      <c r="G21" s="2">
        <v>3518.74</v>
      </c>
    </row>
    <row r="22" spans="1:7" x14ac:dyDescent="0.25">
      <c r="A22">
        <v>0</v>
      </c>
      <c r="B22" t="s">
        <v>58</v>
      </c>
      <c r="C22" s="1" t="s">
        <v>64</v>
      </c>
      <c r="D22" t="s">
        <v>61</v>
      </c>
      <c r="E22">
        <v>2003</v>
      </c>
      <c r="F22" s="2">
        <v>7</v>
      </c>
      <c r="G22" s="2">
        <v>237.71</v>
      </c>
    </row>
    <row r="23" spans="1:7" x14ac:dyDescent="0.25">
      <c r="A23">
        <v>0</v>
      </c>
      <c r="B23" t="s">
        <v>58</v>
      </c>
      <c r="C23" s="1" t="s">
        <v>64</v>
      </c>
      <c r="D23" t="s">
        <v>61</v>
      </c>
      <c r="E23">
        <v>2020</v>
      </c>
      <c r="F23" s="2">
        <v>4</v>
      </c>
      <c r="G23" s="2">
        <v>354.78</v>
      </c>
    </row>
    <row r="24" spans="1:7" x14ac:dyDescent="0.25">
      <c r="A24">
        <v>0</v>
      </c>
      <c r="B24" t="s">
        <v>58</v>
      </c>
      <c r="C24" s="1" t="s">
        <v>79</v>
      </c>
      <c r="D24" t="s">
        <v>62</v>
      </c>
      <c r="E24">
        <v>1935</v>
      </c>
      <c r="F24" s="2">
        <v>85</v>
      </c>
      <c r="G24" s="2">
        <v>22.33</v>
      </c>
    </row>
    <row r="25" spans="1:7" x14ac:dyDescent="0.25">
      <c r="A25">
        <v>0</v>
      </c>
      <c r="B25" t="s">
        <v>58</v>
      </c>
      <c r="C25" s="1" t="s">
        <v>79</v>
      </c>
      <c r="D25" t="s">
        <v>62</v>
      </c>
      <c r="E25">
        <v>1938</v>
      </c>
      <c r="F25" s="2">
        <v>35</v>
      </c>
      <c r="G25" s="2">
        <v>10.23</v>
      </c>
    </row>
    <row r="26" spans="1:7" x14ac:dyDescent="0.25">
      <c r="A26">
        <v>0</v>
      </c>
      <c r="B26" t="s">
        <v>58</v>
      </c>
      <c r="C26" s="1" t="s">
        <v>79</v>
      </c>
      <c r="D26" t="s">
        <v>62</v>
      </c>
      <c r="E26">
        <v>1940</v>
      </c>
      <c r="F26" s="2">
        <v>2159</v>
      </c>
      <c r="G26" s="2">
        <v>500.78</v>
      </c>
    </row>
    <row r="27" spans="1:7" x14ac:dyDescent="0.25">
      <c r="A27">
        <v>0</v>
      </c>
      <c r="B27" t="s">
        <v>58</v>
      </c>
      <c r="C27" s="1" t="s">
        <v>79</v>
      </c>
      <c r="D27" t="s">
        <v>62</v>
      </c>
      <c r="E27">
        <v>1941</v>
      </c>
      <c r="F27" s="2">
        <v>28</v>
      </c>
      <c r="G27" s="2">
        <v>9.5299999999999994</v>
      </c>
    </row>
    <row r="28" spans="1:7" x14ac:dyDescent="0.25">
      <c r="A28">
        <v>0</v>
      </c>
      <c r="B28" t="s">
        <v>58</v>
      </c>
      <c r="C28" s="1" t="s">
        <v>79</v>
      </c>
      <c r="D28" t="s">
        <v>62</v>
      </c>
      <c r="E28">
        <v>1942</v>
      </c>
      <c r="F28" s="2">
        <v>6</v>
      </c>
      <c r="G28" s="2">
        <v>4.25</v>
      </c>
    </row>
    <row r="29" spans="1:7" x14ac:dyDescent="0.25">
      <c r="A29">
        <v>0</v>
      </c>
      <c r="B29" t="s">
        <v>58</v>
      </c>
      <c r="C29" s="1" t="s">
        <v>79</v>
      </c>
      <c r="D29" t="s">
        <v>62</v>
      </c>
      <c r="E29">
        <v>1945</v>
      </c>
      <c r="F29" s="2">
        <v>61</v>
      </c>
      <c r="G29" s="2">
        <v>91.25</v>
      </c>
    </row>
    <row r="30" spans="1:7" x14ac:dyDescent="0.25">
      <c r="A30">
        <v>0</v>
      </c>
      <c r="B30" t="s">
        <v>58</v>
      </c>
      <c r="C30" s="1" t="s">
        <v>79</v>
      </c>
      <c r="D30" t="s">
        <v>62</v>
      </c>
      <c r="E30">
        <v>1946</v>
      </c>
      <c r="F30" s="2">
        <v>125</v>
      </c>
      <c r="G30" s="2">
        <v>302.67</v>
      </c>
    </row>
    <row r="31" spans="1:7" x14ac:dyDescent="0.25">
      <c r="A31">
        <v>0</v>
      </c>
      <c r="B31" t="s">
        <v>58</v>
      </c>
      <c r="C31" s="1" t="s">
        <v>79</v>
      </c>
      <c r="D31" t="s">
        <v>62</v>
      </c>
      <c r="E31">
        <v>1947</v>
      </c>
      <c r="F31" s="2">
        <v>75</v>
      </c>
      <c r="G31" s="2">
        <v>63.21</v>
      </c>
    </row>
    <row r="32" spans="1:7" x14ac:dyDescent="0.25">
      <c r="A32">
        <v>0</v>
      </c>
      <c r="B32" t="s">
        <v>58</v>
      </c>
      <c r="C32" s="1" t="s">
        <v>79</v>
      </c>
      <c r="D32" t="s">
        <v>62</v>
      </c>
      <c r="E32">
        <v>1949</v>
      </c>
      <c r="F32" s="2">
        <v>209</v>
      </c>
      <c r="G32" s="2">
        <v>292.74</v>
      </c>
    </row>
    <row r="33" spans="1:7" x14ac:dyDescent="0.25">
      <c r="A33">
        <v>0</v>
      </c>
      <c r="B33" t="s">
        <v>58</v>
      </c>
      <c r="C33" s="1" t="s">
        <v>79</v>
      </c>
      <c r="D33" t="s">
        <v>62</v>
      </c>
      <c r="E33">
        <v>1950</v>
      </c>
      <c r="F33" s="2">
        <v>4</v>
      </c>
      <c r="G33" s="2">
        <v>12.28</v>
      </c>
    </row>
    <row r="34" spans="1:7" x14ac:dyDescent="0.25">
      <c r="A34">
        <v>0</v>
      </c>
      <c r="B34" t="s">
        <v>58</v>
      </c>
      <c r="C34" s="1" t="s">
        <v>79</v>
      </c>
      <c r="D34" t="s">
        <v>62</v>
      </c>
      <c r="E34">
        <v>1951</v>
      </c>
      <c r="F34" s="2">
        <v>333</v>
      </c>
      <c r="G34" s="2">
        <v>146.59</v>
      </c>
    </row>
    <row r="35" spans="1:7" x14ac:dyDescent="0.25">
      <c r="A35">
        <v>0</v>
      </c>
      <c r="B35" t="s">
        <v>58</v>
      </c>
      <c r="C35" s="1" t="s">
        <v>79</v>
      </c>
      <c r="D35" t="s">
        <v>62</v>
      </c>
      <c r="E35">
        <v>1954</v>
      </c>
      <c r="F35" s="2">
        <v>35</v>
      </c>
      <c r="G35" s="2">
        <v>37.76</v>
      </c>
    </row>
    <row r="36" spans="1:7" x14ac:dyDescent="0.25">
      <c r="A36">
        <v>0</v>
      </c>
      <c r="B36" t="s">
        <v>58</v>
      </c>
      <c r="C36" s="1" t="s">
        <v>79</v>
      </c>
      <c r="D36" t="s">
        <v>62</v>
      </c>
      <c r="E36">
        <v>1956</v>
      </c>
      <c r="F36" s="2">
        <v>110</v>
      </c>
      <c r="G36" s="2">
        <v>105.52</v>
      </c>
    </row>
    <row r="37" spans="1:7" x14ac:dyDescent="0.25">
      <c r="A37">
        <v>0</v>
      </c>
      <c r="B37" t="s">
        <v>58</v>
      </c>
      <c r="C37" s="1" t="s">
        <v>79</v>
      </c>
      <c r="D37" t="s">
        <v>62</v>
      </c>
      <c r="E37">
        <v>1957</v>
      </c>
      <c r="F37" s="2">
        <v>54</v>
      </c>
      <c r="G37" s="2">
        <v>78.150000000000006</v>
      </c>
    </row>
    <row r="38" spans="1:7" x14ac:dyDescent="0.25">
      <c r="A38">
        <v>0</v>
      </c>
      <c r="B38" t="s">
        <v>58</v>
      </c>
      <c r="C38" s="1" t="s">
        <v>79</v>
      </c>
      <c r="D38" t="s">
        <v>62</v>
      </c>
      <c r="E38">
        <v>1960</v>
      </c>
      <c r="F38" s="2">
        <v>60</v>
      </c>
      <c r="G38" s="2">
        <v>69.09</v>
      </c>
    </row>
    <row r="39" spans="1:7" x14ac:dyDescent="0.25">
      <c r="A39">
        <v>0</v>
      </c>
      <c r="B39" t="s">
        <v>58</v>
      </c>
      <c r="C39" s="1" t="s">
        <v>79</v>
      </c>
      <c r="D39" t="s">
        <v>62</v>
      </c>
      <c r="E39">
        <v>1962</v>
      </c>
      <c r="F39" s="2">
        <v>13</v>
      </c>
      <c r="G39" s="2">
        <v>17.66</v>
      </c>
    </row>
    <row r="40" spans="1:7" x14ac:dyDescent="0.25">
      <c r="A40">
        <v>0</v>
      </c>
      <c r="B40" t="s">
        <v>58</v>
      </c>
      <c r="C40" s="1" t="s">
        <v>79</v>
      </c>
      <c r="D40" t="s">
        <v>62</v>
      </c>
      <c r="E40">
        <v>1963</v>
      </c>
      <c r="F40" s="2">
        <v>6</v>
      </c>
      <c r="G40" s="2">
        <v>15.21</v>
      </c>
    </row>
    <row r="41" spans="1:7" x14ac:dyDescent="0.25">
      <c r="A41">
        <v>0</v>
      </c>
      <c r="B41" t="s">
        <v>58</v>
      </c>
      <c r="C41" s="1" t="s">
        <v>79</v>
      </c>
      <c r="D41" t="s">
        <v>62</v>
      </c>
      <c r="E41">
        <v>1967</v>
      </c>
      <c r="F41" s="2">
        <v>3</v>
      </c>
      <c r="G41" s="2">
        <v>19.71</v>
      </c>
    </row>
    <row r="42" spans="1:7" x14ac:dyDescent="0.25">
      <c r="A42">
        <v>0</v>
      </c>
      <c r="B42" t="s">
        <v>58</v>
      </c>
      <c r="C42" s="1" t="s">
        <v>79</v>
      </c>
      <c r="D42" t="s">
        <v>62</v>
      </c>
      <c r="E42">
        <v>1969</v>
      </c>
      <c r="F42" s="2">
        <v>343</v>
      </c>
      <c r="G42" s="2">
        <v>749.67</v>
      </c>
    </row>
    <row r="43" spans="1:7" x14ac:dyDescent="0.25">
      <c r="A43">
        <v>0</v>
      </c>
      <c r="B43" t="s">
        <v>58</v>
      </c>
      <c r="C43" s="1" t="s">
        <v>79</v>
      </c>
      <c r="D43" t="s">
        <v>62</v>
      </c>
      <c r="E43">
        <v>1970</v>
      </c>
      <c r="F43" s="2">
        <v>974</v>
      </c>
      <c r="G43" s="2">
        <v>1441.49</v>
      </c>
    </row>
    <row r="44" spans="1:7" x14ac:dyDescent="0.25">
      <c r="A44">
        <v>0</v>
      </c>
      <c r="B44" t="s">
        <v>58</v>
      </c>
      <c r="C44" s="1" t="s">
        <v>79</v>
      </c>
      <c r="D44" t="s">
        <v>62</v>
      </c>
      <c r="E44">
        <v>1971</v>
      </c>
      <c r="F44" s="2">
        <v>388</v>
      </c>
      <c r="G44" s="2">
        <v>835.23</v>
      </c>
    </row>
    <row r="45" spans="1:7" x14ac:dyDescent="0.25">
      <c r="A45">
        <v>0</v>
      </c>
      <c r="B45" t="s">
        <v>58</v>
      </c>
      <c r="C45" s="1" t="s">
        <v>79</v>
      </c>
      <c r="D45" t="s">
        <v>62</v>
      </c>
      <c r="E45">
        <v>1974</v>
      </c>
      <c r="F45" s="2">
        <v>65</v>
      </c>
      <c r="G45" s="2">
        <v>278.8</v>
      </c>
    </row>
    <row r="46" spans="1:7" x14ac:dyDescent="0.25">
      <c r="A46">
        <v>0</v>
      </c>
      <c r="B46" t="s">
        <v>58</v>
      </c>
      <c r="C46" s="1" t="s">
        <v>79</v>
      </c>
      <c r="D46" t="s">
        <v>62</v>
      </c>
      <c r="E46">
        <v>1989</v>
      </c>
      <c r="F46" s="2">
        <v>3</v>
      </c>
      <c r="G46" s="2">
        <v>11.02</v>
      </c>
    </row>
    <row r="47" spans="1:7" x14ac:dyDescent="0.25">
      <c r="A47">
        <v>0</v>
      </c>
      <c r="B47" t="s">
        <v>58</v>
      </c>
      <c r="C47" s="1" t="s">
        <v>80</v>
      </c>
      <c r="D47" t="s">
        <v>63</v>
      </c>
      <c r="E47">
        <v>1920</v>
      </c>
      <c r="F47" s="2">
        <v>441</v>
      </c>
      <c r="G47" s="2">
        <v>1870.59</v>
      </c>
    </row>
    <row r="48" spans="1:7" x14ac:dyDescent="0.25">
      <c r="A48">
        <v>0</v>
      </c>
      <c r="B48" t="s">
        <v>58</v>
      </c>
      <c r="C48" s="1" t="s">
        <v>80</v>
      </c>
      <c r="D48" t="s">
        <v>63</v>
      </c>
      <c r="E48">
        <v>1921</v>
      </c>
      <c r="F48" s="2">
        <v>179</v>
      </c>
      <c r="G48" s="2">
        <v>76.41</v>
      </c>
    </row>
    <row r="49" spans="1:7" x14ac:dyDescent="0.25">
      <c r="A49">
        <v>0</v>
      </c>
      <c r="B49" t="s">
        <v>58</v>
      </c>
      <c r="C49" s="1" t="s">
        <v>80</v>
      </c>
      <c r="D49" t="s">
        <v>63</v>
      </c>
      <c r="E49">
        <v>1941</v>
      </c>
      <c r="F49" s="2">
        <v>1985</v>
      </c>
      <c r="G49" s="2">
        <v>680.57</v>
      </c>
    </row>
    <row r="50" spans="1:7" x14ac:dyDescent="0.25">
      <c r="A50">
        <v>0</v>
      </c>
      <c r="B50" t="s">
        <v>58</v>
      </c>
      <c r="C50" s="1" t="s">
        <v>80</v>
      </c>
      <c r="D50" t="s">
        <v>63</v>
      </c>
      <c r="E50">
        <v>1942</v>
      </c>
      <c r="F50" s="2">
        <v>390</v>
      </c>
      <c r="G50" s="2">
        <v>230.8</v>
      </c>
    </row>
    <row r="51" spans="1:7" x14ac:dyDescent="0.25">
      <c r="A51">
        <v>0</v>
      </c>
      <c r="B51" t="s">
        <v>58</v>
      </c>
      <c r="C51" s="1" t="s">
        <v>80</v>
      </c>
      <c r="D51" t="s">
        <v>63</v>
      </c>
      <c r="E51">
        <v>1946</v>
      </c>
      <c r="F51" s="2">
        <v>89</v>
      </c>
      <c r="G51" s="2">
        <v>115.15</v>
      </c>
    </row>
    <row r="52" spans="1:7" x14ac:dyDescent="0.25">
      <c r="A52">
        <v>0</v>
      </c>
      <c r="B52" t="s">
        <v>58</v>
      </c>
      <c r="C52" s="1" t="s">
        <v>80</v>
      </c>
      <c r="D52" t="s">
        <v>63</v>
      </c>
      <c r="E52">
        <v>1947</v>
      </c>
      <c r="F52" s="2">
        <v>296</v>
      </c>
      <c r="G52" s="2">
        <v>437.5</v>
      </c>
    </row>
    <row r="53" spans="1:7" x14ac:dyDescent="0.25">
      <c r="A53">
        <v>0</v>
      </c>
      <c r="B53" t="s">
        <v>58</v>
      </c>
      <c r="C53" s="1" t="s">
        <v>80</v>
      </c>
      <c r="D53" t="s">
        <v>63</v>
      </c>
      <c r="E53">
        <v>1948</v>
      </c>
      <c r="F53" s="2">
        <v>42</v>
      </c>
      <c r="G53" s="2">
        <v>81.77</v>
      </c>
    </row>
    <row r="54" spans="1:7" x14ac:dyDescent="0.25">
      <c r="A54">
        <v>0</v>
      </c>
      <c r="B54" t="s">
        <v>58</v>
      </c>
      <c r="C54" s="1" t="s">
        <v>80</v>
      </c>
      <c r="D54" t="s">
        <v>63</v>
      </c>
      <c r="E54">
        <v>1949</v>
      </c>
      <c r="F54" s="2">
        <v>154</v>
      </c>
      <c r="G54" s="2">
        <v>194.32</v>
      </c>
    </row>
    <row r="55" spans="1:7" x14ac:dyDescent="0.25">
      <c r="A55">
        <v>0</v>
      </c>
      <c r="B55" t="s">
        <v>58</v>
      </c>
      <c r="C55" s="1" t="s">
        <v>80</v>
      </c>
      <c r="D55" t="s">
        <v>63</v>
      </c>
      <c r="E55">
        <v>1950</v>
      </c>
      <c r="F55" s="2">
        <v>203</v>
      </c>
      <c r="G55" s="2">
        <v>162.08000000000001</v>
      </c>
    </row>
    <row r="56" spans="1:7" x14ac:dyDescent="0.25">
      <c r="A56">
        <v>0</v>
      </c>
      <c r="B56" t="s">
        <v>58</v>
      </c>
      <c r="C56" s="1" t="s">
        <v>80</v>
      </c>
      <c r="D56" t="s">
        <v>63</v>
      </c>
      <c r="E56">
        <v>1951</v>
      </c>
      <c r="F56" s="2">
        <v>37</v>
      </c>
      <c r="G56" s="2">
        <v>22.34</v>
      </c>
    </row>
    <row r="57" spans="1:7" x14ac:dyDescent="0.25">
      <c r="A57">
        <v>0</v>
      </c>
      <c r="B57" t="s">
        <v>58</v>
      </c>
      <c r="C57" s="1" t="s">
        <v>80</v>
      </c>
      <c r="D57" t="s">
        <v>63</v>
      </c>
      <c r="E57">
        <v>1954</v>
      </c>
      <c r="F57" s="2">
        <v>2</v>
      </c>
      <c r="G57" s="2">
        <v>2.2599999999999998</v>
      </c>
    </row>
    <row r="58" spans="1:7" x14ac:dyDescent="0.25">
      <c r="A58">
        <v>0</v>
      </c>
      <c r="B58" t="s">
        <v>58</v>
      </c>
      <c r="C58" s="1" t="s">
        <v>80</v>
      </c>
      <c r="D58" t="s">
        <v>63</v>
      </c>
      <c r="E58">
        <v>1956</v>
      </c>
      <c r="F58" s="2">
        <v>281</v>
      </c>
      <c r="G58" s="2">
        <v>321.64</v>
      </c>
    </row>
    <row r="59" spans="1:7" x14ac:dyDescent="0.25">
      <c r="A59">
        <v>0</v>
      </c>
      <c r="B59" t="s">
        <v>58</v>
      </c>
      <c r="C59" s="1" t="s">
        <v>80</v>
      </c>
      <c r="D59" t="s">
        <v>63</v>
      </c>
      <c r="E59">
        <v>1966</v>
      </c>
      <c r="F59" s="2">
        <v>1</v>
      </c>
      <c r="G59" s="2">
        <v>4.1500000000000004</v>
      </c>
    </row>
    <row r="60" spans="1:7" x14ac:dyDescent="0.25">
      <c r="A60">
        <v>0</v>
      </c>
      <c r="B60" t="s">
        <v>58</v>
      </c>
      <c r="C60" s="1" t="s">
        <v>80</v>
      </c>
      <c r="D60" t="s">
        <v>63</v>
      </c>
      <c r="E60">
        <v>2003</v>
      </c>
      <c r="F60" s="2">
        <v>50</v>
      </c>
      <c r="G60" s="2">
        <v>204.15</v>
      </c>
    </row>
    <row r="61" spans="1:7" x14ac:dyDescent="0.25">
      <c r="A61">
        <v>0</v>
      </c>
      <c r="B61" t="s">
        <v>58</v>
      </c>
      <c r="C61" s="1" t="s">
        <v>81</v>
      </c>
      <c r="D61" t="s">
        <v>65</v>
      </c>
      <c r="E61">
        <v>1915</v>
      </c>
      <c r="F61" s="2">
        <v>3913</v>
      </c>
      <c r="G61" s="2">
        <v>681.8</v>
      </c>
    </row>
    <row r="62" spans="1:7" x14ac:dyDescent="0.25">
      <c r="A62">
        <v>0</v>
      </c>
      <c r="B62" t="s">
        <v>58</v>
      </c>
      <c r="C62" s="1" t="s">
        <v>81</v>
      </c>
      <c r="D62" t="s">
        <v>65</v>
      </c>
      <c r="E62">
        <v>1928</v>
      </c>
      <c r="F62" s="2">
        <v>1928</v>
      </c>
      <c r="G62" s="2">
        <v>414.13</v>
      </c>
    </row>
    <row r="63" spans="1:7" x14ac:dyDescent="0.25">
      <c r="A63">
        <v>0</v>
      </c>
      <c r="B63" t="s">
        <v>58</v>
      </c>
      <c r="C63" s="1" t="s">
        <v>81</v>
      </c>
      <c r="D63" t="s">
        <v>65</v>
      </c>
      <c r="E63">
        <v>1929</v>
      </c>
      <c r="F63" s="2">
        <v>523</v>
      </c>
      <c r="G63" s="2">
        <v>241.24</v>
      </c>
    </row>
    <row r="64" spans="1:7" x14ac:dyDescent="0.25">
      <c r="A64">
        <v>0</v>
      </c>
      <c r="B64" t="s">
        <v>58</v>
      </c>
      <c r="C64" s="1" t="s">
        <v>81</v>
      </c>
      <c r="D64" t="s">
        <v>65</v>
      </c>
      <c r="E64">
        <v>1930</v>
      </c>
      <c r="F64" s="2">
        <v>1228</v>
      </c>
      <c r="G64" s="2">
        <v>351</v>
      </c>
    </row>
    <row r="65" spans="1:7" x14ac:dyDescent="0.25">
      <c r="A65">
        <v>0</v>
      </c>
      <c r="B65" t="s">
        <v>58</v>
      </c>
      <c r="C65" s="1" t="s">
        <v>81</v>
      </c>
      <c r="D65" t="s">
        <v>65</v>
      </c>
      <c r="E65">
        <v>1931</v>
      </c>
      <c r="F65" s="2">
        <v>366</v>
      </c>
      <c r="G65" s="2">
        <v>158.55000000000001</v>
      </c>
    </row>
    <row r="66" spans="1:7" x14ac:dyDescent="0.25">
      <c r="A66">
        <v>0</v>
      </c>
      <c r="B66" t="s">
        <v>58</v>
      </c>
      <c r="C66" s="1" t="s">
        <v>81</v>
      </c>
      <c r="D66" t="s">
        <v>65</v>
      </c>
      <c r="E66">
        <v>1932</v>
      </c>
      <c r="F66" s="2">
        <v>4362</v>
      </c>
      <c r="G66" s="2">
        <v>1746.7</v>
      </c>
    </row>
    <row r="67" spans="1:7" x14ac:dyDescent="0.25">
      <c r="A67">
        <v>0</v>
      </c>
      <c r="B67" t="s">
        <v>58</v>
      </c>
      <c r="C67" s="1" t="s">
        <v>81</v>
      </c>
      <c r="D67" t="s">
        <v>65</v>
      </c>
      <c r="E67">
        <v>1933</v>
      </c>
      <c r="F67" s="2">
        <v>797</v>
      </c>
      <c r="G67" s="2">
        <v>206.42</v>
      </c>
    </row>
    <row r="68" spans="1:7" x14ac:dyDescent="0.25">
      <c r="A68">
        <v>0</v>
      </c>
      <c r="B68" t="s">
        <v>58</v>
      </c>
      <c r="C68" s="1" t="s">
        <v>81</v>
      </c>
      <c r="D68" t="s">
        <v>65</v>
      </c>
      <c r="E68">
        <v>1934</v>
      </c>
      <c r="F68" s="2">
        <v>672</v>
      </c>
      <c r="G68" s="2">
        <v>464.22</v>
      </c>
    </row>
    <row r="69" spans="1:7" x14ac:dyDescent="0.25">
      <c r="A69">
        <v>0</v>
      </c>
      <c r="B69" t="s">
        <v>58</v>
      </c>
      <c r="C69" s="1" t="s">
        <v>81</v>
      </c>
      <c r="D69" t="s">
        <v>65</v>
      </c>
      <c r="E69">
        <v>1935</v>
      </c>
      <c r="F69" s="2">
        <v>5520</v>
      </c>
      <c r="G69" s="2">
        <v>1536.83</v>
      </c>
    </row>
    <row r="70" spans="1:7" x14ac:dyDescent="0.25">
      <c r="A70">
        <v>0</v>
      </c>
      <c r="B70" t="s">
        <v>58</v>
      </c>
      <c r="C70" s="1" t="s">
        <v>81</v>
      </c>
      <c r="D70" t="s">
        <v>65</v>
      </c>
      <c r="E70">
        <v>1936</v>
      </c>
      <c r="F70" s="2">
        <v>2269</v>
      </c>
      <c r="G70" s="2">
        <v>879.37</v>
      </c>
    </row>
    <row r="71" spans="1:7" x14ac:dyDescent="0.25">
      <c r="A71">
        <v>0</v>
      </c>
      <c r="B71" t="s">
        <v>58</v>
      </c>
      <c r="C71" s="1" t="s">
        <v>81</v>
      </c>
      <c r="D71" t="s">
        <v>65</v>
      </c>
      <c r="E71">
        <v>1937</v>
      </c>
      <c r="F71" s="2">
        <v>1195</v>
      </c>
      <c r="G71" s="2">
        <v>462.96</v>
      </c>
    </row>
    <row r="72" spans="1:7" x14ac:dyDescent="0.25">
      <c r="A72">
        <v>0</v>
      </c>
      <c r="B72" t="s">
        <v>58</v>
      </c>
      <c r="C72" s="1" t="s">
        <v>81</v>
      </c>
      <c r="D72" t="s">
        <v>65</v>
      </c>
      <c r="E72">
        <v>1938</v>
      </c>
      <c r="F72" s="2">
        <v>1396</v>
      </c>
      <c r="G72" s="2">
        <v>547.64</v>
      </c>
    </row>
    <row r="73" spans="1:7" x14ac:dyDescent="0.25">
      <c r="A73">
        <v>0</v>
      </c>
      <c r="B73" t="s">
        <v>58</v>
      </c>
      <c r="C73" s="1" t="s">
        <v>81</v>
      </c>
      <c r="D73" t="s">
        <v>65</v>
      </c>
      <c r="E73">
        <v>1939</v>
      </c>
      <c r="F73" s="2">
        <v>804</v>
      </c>
      <c r="G73" s="2">
        <v>323.92</v>
      </c>
    </row>
    <row r="74" spans="1:7" x14ac:dyDescent="0.25">
      <c r="A74">
        <v>0</v>
      </c>
      <c r="B74" t="s">
        <v>58</v>
      </c>
      <c r="C74" s="1" t="s">
        <v>81</v>
      </c>
      <c r="D74" t="s">
        <v>65</v>
      </c>
      <c r="E74">
        <v>1940</v>
      </c>
      <c r="F74" s="2">
        <v>2941</v>
      </c>
      <c r="G74" s="2">
        <v>3287.87</v>
      </c>
    </row>
    <row r="75" spans="1:7" x14ac:dyDescent="0.25">
      <c r="A75">
        <v>0</v>
      </c>
      <c r="B75" t="s">
        <v>58</v>
      </c>
      <c r="C75" s="1" t="s">
        <v>81</v>
      </c>
      <c r="D75" t="s">
        <v>65</v>
      </c>
      <c r="E75">
        <v>1941</v>
      </c>
      <c r="F75" s="2">
        <v>11574</v>
      </c>
      <c r="G75" s="2">
        <v>3974.7</v>
      </c>
    </row>
    <row r="76" spans="1:7" x14ac:dyDescent="0.25">
      <c r="A76">
        <v>0</v>
      </c>
      <c r="B76" t="s">
        <v>58</v>
      </c>
      <c r="C76" s="1" t="s">
        <v>81</v>
      </c>
      <c r="D76" t="s">
        <v>65</v>
      </c>
      <c r="E76">
        <v>1942</v>
      </c>
      <c r="F76" s="2">
        <v>232</v>
      </c>
      <c r="G76" s="2">
        <v>108.84</v>
      </c>
    </row>
    <row r="77" spans="1:7" x14ac:dyDescent="0.25">
      <c r="A77">
        <v>0</v>
      </c>
      <c r="B77" t="s">
        <v>58</v>
      </c>
      <c r="C77" s="1" t="s">
        <v>81</v>
      </c>
      <c r="D77" t="s">
        <v>65</v>
      </c>
      <c r="E77">
        <v>1943</v>
      </c>
      <c r="F77" s="2">
        <v>337</v>
      </c>
      <c r="G77" s="2">
        <v>266.42</v>
      </c>
    </row>
    <row r="78" spans="1:7" x14ac:dyDescent="0.25">
      <c r="A78">
        <v>0</v>
      </c>
      <c r="B78" t="s">
        <v>58</v>
      </c>
      <c r="C78" s="1" t="s">
        <v>81</v>
      </c>
      <c r="D78" t="s">
        <v>65</v>
      </c>
      <c r="E78">
        <v>1944</v>
      </c>
      <c r="F78" s="2">
        <v>816</v>
      </c>
      <c r="G78" s="2">
        <v>441.63</v>
      </c>
    </row>
    <row r="79" spans="1:7" x14ac:dyDescent="0.25">
      <c r="A79">
        <v>0</v>
      </c>
      <c r="B79" t="s">
        <v>58</v>
      </c>
      <c r="C79" s="1" t="s">
        <v>81</v>
      </c>
      <c r="D79" t="s">
        <v>65</v>
      </c>
      <c r="E79">
        <v>1945</v>
      </c>
      <c r="F79" s="2">
        <v>3121</v>
      </c>
      <c r="G79" s="2">
        <v>1197.04</v>
      </c>
    </row>
    <row r="80" spans="1:7" x14ac:dyDescent="0.25">
      <c r="A80">
        <v>0</v>
      </c>
      <c r="B80" t="s">
        <v>58</v>
      </c>
      <c r="C80" s="1" t="s">
        <v>81</v>
      </c>
      <c r="D80" t="s">
        <v>65</v>
      </c>
      <c r="E80">
        <v>1946</v>
      </c>
      <c r="F80" s="2">
        <v>11719</v>
      </c>
      <c r="G80" s="2">
        <v>4814.58</v>
      </c>
    </row>
    <row r="81" spans="1:7" x14ac:dyDescent="0.25">
      <c r="A81">
        <v>0</v>
      </c>
      <c r="B81" t="s">
        <v>58</v>
      </c>
      <c r="C81" s="1" t="s">
        <v>81</v>
      </c>
      <c r="D81" t="s">
        <v>65</v>
      </c>
      <c r="E81">
        <v>1947</v>
      </c>
      <c r="F81" s="2">
        <v>10441</v>
      </c>
      <c r="G81" s="2">
        <v>5173.7700000000004</v>
      </c>
    </row>
    <row r="82" spans="1:7" x14ac:dyDescent="0.25">
      <c r="A82">
        <v>0</v>
      </c>
      <c r="B82" t="s">
        <v>58</v>
      </c>
      <c r="C82" s="1" t="s">
        <v>81</v>
      </c>
      <c r="D82" t="s">
        <v>65</v>
      </c>
      <c r="E82">
        <v>1948</v>
      </c>
      <c r="F82" s="2">
        <v>2682</v>
      </c>
      <c r="G82" s="2">
        <v>1787.27</v>
      </c>
    </row>
    <row r="83" spans="1:7" x14ac:dyDescent="0.25">
      <c r="A83">
        <v>0</v>
      </c>
      <c r="B83" t="s">
        <v>58</v>
      </c>
      <c r="C83" s="1" t="s">
        <v>81</v>
      </c>
      <c r="D83" t="s">
        <v>65</v>
      </c>
      <c r="E83">
        <v>1949</v>
      </c>
      <c r="F83" s="2">
        <v>4605</v>
      </c>
      <c r="G83" s="2">
        <v>3376.5</v>
      </c>
    </row>
    <row r="84" spans="1:7" x14ac:dyDescent="0.25">
      <c r="A84">
        <v>0</v>
      </c>
      <c r="B84" t="s">
        <v>58</v>
      </c>
      <c r="C84" s="1" t="s">
        <v>81</v>
      </c>
      <c r="D84" t="s">
        <v>65</v>
      </c>
      <c r="E84">
        <v>1950</v>
      </c>
      <c r="F84" s="2">
        <v>19244</v>
      </c>
      <c r="G84" s="2">
        <v>14144.43</v>
      </c>
    </row>
    <row r="85" spans="1:7" x14ac:dyDescent="0.25">
      <c r="A85">
        <v>0</v>
      </c>
      <c r="B85" t="s">
        <v>58</v>
      </c>
      <c r="C85" s="1" t="s">
        <v>81</v>
      </c>
      <c r="D85" t="s">
        <v>65</v>
      </c>
      <c r="E85">
        <v>1951</v>
      </c>
      <c r="F85" s="2">
        <v>18156</v>
      </c>
      <c r="G85" s="2">
        <v>16410.759999999998</v>
      </c>
    </row>
    <row r="86" spans="1:7" x14ac:dyDescent="0.25">
      <c r="A86">
        <v>0</v>
      </c>
      <c r="B86" t="s">
        <v>58</v>
      </c>
      <c r="C86" s="1" t="s">
        <v>81</v>
      </c>
      <c r="D86" t="s">
        <v>65</v>
      </c>
      <c r="E86">
        <v>1952</v>
      </c>
      <c r="F86" s="2">
        <v>2766</v>
      </c>
      <c r="G86" s="2">
        <v>3384.51</v>
      </c>
    </row>
    <row r="87" spans="1:7" x14ac:dyDescent="0.25">
      <c r="A87">
        <v>0</v>
      </c>
      <c r="B87" t="s">
        <v>58</v>
      </c>
      <c r="C87" s="1" t="s">
        <v>81</v>
      </c>
      <c r="D87" t="s">
        <v>65</v>
      </c>
      <c r="E87">
        <v>1953</v>
      </c>
      <c r="F87" s="2">
        <v>6788</v>
      </c>
      <c r="G87" s="2">
        <v>7793.67</v>
      </c>
    </row>
    <row r="88" spans="1:7" x14ac:dyDescent="0.25">
      <c r="A88">
        <v>0</v>
      </c>
      <c r="B88" t="s">
        <v>58</v>
      </c>
      <c r="C88" s="1" t="s">
        <v>81</v>
      </c>
      <c r="D88" t="s">
        <v>65</v>
      </c>
      <c r="E88">
        <v>1954</v>
      </c>
      <c r="F88" s="2">
        <v>14396</v>
      </c>
      <c r="G88" s="2">
        <v>18485.490000000002</v>
      </c>
    </row>
    <row r="89" spans="1:7" x14ac:dyDescent="0.25">
      <c r="A89">
        <v>0</v>
      </c>
      <c r="B89" t="s">
        <v>58</v>
      </c>
      <c r="C89" s="1" t="s">
        <v>81</v>
      </c>
      <c r="D89" t="s">
        <v>65</v>
      </c>
      <c r="E89">
        <v>1955</v>
      </c>
      <c r="F89" s="2">
        <v>17130</v>
      </c>
      <c r="G89" s="2">
        <v>16965.95</v>
      </c>
    </row>
    <row r="90" spans="1:7" x14ac:dyDescent="0.25">
      <c r="A90">
        <v>0</v>
      </c>
      <c r="B90" t="s">
        <v>58</v>
      </c>
      <c r="C90" s="1" t="s">
        <v>81</v>
      </c>
      <c r="D90" t="s">
        <v>65</v>
      </c>
      <c r="E90">
        <v>1956</v>
      </c>
      <c r="F90" s="2">
        <v>29366</v>
      </c>
      <c r="G90" s="2">
        <v>37373.71</v>
      </c>
    </row>
    <row r="91" spans="1:7" x14ac:dyDescent="0.25">
      <c r="A91">
        <v>0</v>
      </c>
      <c r="B91" t="s">
        <v>58</v>
      </c>
      <c r="C91" s="1" t="s">
        <v>81</v>
      </c>
      <c r="D91" t="s">
        <v>65</v>
      </c>
      <c r="E91">
        <v>1957</v>
      </c>
      <c r="F91" s="2">
        <v>7556</v>
      </c>
      <c r="G91" s="2">
        <v>13467.43</v>
      </c>
    </row>
    <row r="92" spans="1:7" x14ac:dyDescent="0.25">
      <c r="A92">
        <v>0</v>
      </c>
      <c r="B92" t="s">
        <v>58</v>
      </c>
      <c r="C92" s="1" t="s">
        <v>81</v>
      </c>
      <c r="D92" t="s">
        <v>65</v>
      </c>
      <c r="E92">
        <v>1958</v>
      </c>
      <c r="F92" s="2">
        <v>11026</v>
      </c>
      <c r="G92" s="2">
        <v>17821.5</v>
      </c>
    </row>
    <row r="93" spans="1:7" x14ac:dyDescent="0.25">
      <c r="A93">
        <v>0</v>
      </c>
      <c r="B93" t="s">
        <v>58</v>
      </c>
      <c r="C93" s="1" t="s">
        <v>81</v>
      </c>
      <c r="D93" t="s">
        <v>65</v>
      </c>
      <c r="E93">
        <v>1959</v>
      </c>
      <c r="F93" s="2">
        <v>56177</v>
      </c>
      <c r="G93" s="2">
        <v>79373.63</v>
      </c>
    </row>
    <row r="94" spans="1:7" x14ac:dyDescent="0.25">
      <c r="A94">
        <v>0</v>
      </c>
      <c r="B94" t="s">
        <v>58</v>
      </c>
      <c r="C94" s="1" t="s">
        <v>81</v>
      </c>
      <c r="D94" t="s">
        <v>65</v>
      </c>
      <c r="E94">
        <v>1960</v>
      </c>
      <c r="F94" s="2">
        <v>32012</v>
      </c>
      <c r="G94" s="2">
        <v>49507.31</v>
      </c>
    </row>
    <row r="95" spans="1:7" x14ac:dyDescent="0.25">
      <c r="A95">
        <v>0</v>
      </c>
      <c r="B95" t="s">
        <v>58</v>
      </c>
      <c r="C95" s="1" t="s">
        <v>81</v>
      </c>
      <c r="D95" t="s">
        <v>65</v>
      </c>
      <c r="E95">
        <v>1961</v>
      </c>
      <c r="F95" s="2">
        <v>61442</v>
      </c>
      <c r="G95" s="2">
        <v>95743.360000000001</v>
      </c>
    </row>
    <row r="96" spans="1:7" x14ac:dyDescent="0.25">
      <c r="A96">
        <v>0</v>
      </c>
      <c r="B96" t="s">
        <v>58</v>
      </c>
      <c r="C96" s="1" t="s">
        <v>81</v>
      </c>
      <c r="D96" t="s">
        <v>65</v>
      </c>
      <c r="E96">
        <v>1962</v>
      </c>
      <c r="F96" s="2">
        <v>42787</v>
      </c>
      <c r="G96" s="2">
        <v>71574.73</v>
      </c>
    </row>
    <row r="97" spans="1:7" x14ac:dyDescent="0.25">
      <c r="A97">
        <v>0</v>
      </c>
      <c r="B97" t="s">
        <v>58</v>
      </c>
      <c r="C97" s="1" t="s">
        <v>81</v>
      </c>
      <c r="D97" t="s">
        <v>65</v>
      </c>
      <c r="E97">
        <v>1963</v>
      </c>
      <c r="F97" s="2">
        <v>48148</v>
      </c>
      <c r="G97" s="2">
        <v>84309.78</v>
      </c>
    </row>
    <row r="98" spans="1:7" x14ac:dyDescent="0.25">
      <c r="A98">
        <v>0</v>
      </c>
      <c r="B98" t="s">
        <v>58</v>
      </c>
      <c r="C98" s="1" t="s">
        <v>81</v>
      </c>
      <c r="D98" t="s">
        <v>65</v>
      </c>
      <c r="E98">
        <v>1964</v>
      </c>
      <c r="F98" s="2">
        <v>72089</v>
      </c>
      <c r="G98" s="2">
        <v>118893.56</v>
      </c>
    </row>
    <row r="99" spans="1:7" x14ac:dyDescent="0.25">
      <c r="A99">
        <v>0</v>
      </c>
      <c r="B99" t="s">
        <v>58</v>
      </c>
      <c r="C99" s="1" t="s">
        <v>81</v>
      </c>
      <c r="D99" t="s">
        <v>65</v>
      </c>
      <c r="E99">
        <v>1965</v>
      </c>
      <c r="F99" s="2">
        <v>77945</v>
      </c>
      <c r="G99" s="2">
        <v>123938.7</v>
      </c>
    </row>
    <row r="100" spans="1:7" x14ac:dyDescent="0.25">
      <c r="A100">
        <v>0</v>
      </c>
      <c r="B100" t="s">
        <v>58</v>
      </c>
      <c r="C100" s="1" t="s">
        <v>81</v>
      </c>
      <c r="D100" t="s">
        <v>65</v>
      </c>
      <c r="E100">
        <v>1966</v>
      </c>
      <c r="F100" s="2">
        <v>89526</v>
      </c>
      <c r="G100" s="2">
        <v>135071.84</v>
      </c>
    </row>
    <row r="101" spans="1:7" x14ac:dyDescent="0.25">
      <c r="A101">
        <v>0</v>
      </c>
      <c r="B101" t="s">
        <v>58</v>
      </c>
      <c r="C101" s="1" t="s">
        <v>81</v>
      </c>
      <c r="D101" t="s">
        <v>65</v>
      </c>
      <c r="E101">
        <v>1967</v>
      </c>
      <c r="F101" s="2">
        <v>54074</v>
      </c>
      <c r="G101" s="2">
        <v>96714.99</v>
      </c>
    </row>
    <row r="102" spans="1:7" x14ac:dyDescent="0.25">
      <c r="A102">
        <v>0</v>
      </c>
      <c r="B102" t="s">
        <v>58</v>
      </c>
      <c r="C102" s="1" t="s">
        <v>81</v>
      </c>
      <c r="D102" t="s">
        <v>65</v>
      </c>
      <c r="E102">
        <v>1968</v>
      </c>
      <c r="F102" s="2">
        <v>39606</v>
      </c>
      <c r="G102" s="2">
        <v>83609.149999999994</v>
      </c>
    </row>
    <row r="103" spans="1:7" x14ac:dyDescent="0.25">
      <c r="A103">
        <v>0</v>
      </c>
      <c r="B103" t="s">
        <v>58</v>
      </c>
      <c r="C103" s="1" t="s">
        <v>81</v>
      </c>
      <c r="D103" t="s">
        <v>65</v>
      </c>
      <c r="E103">
        <v>1969</v>
      </c>
      <c r="F103" s="2">
        <v>41390</v>
      </c>
      <c r="G103" s="2">
        <v>91712.42</v>
      </c>
    </row>
    <row r="104" spans="1:7" x14ac:dyDescent="0.25">
      <c r="A104">
        <v>0</v>
      </c>
      <c r="B104" t="s">
        <v>58</v>
      </c>
      <c r="C104" s="1" t="s">
        <v>81</v>
      </c>
      <c r="D104" t="s">
        <v>65</v>
      </c>
      <c r="E104">
        <v>1970</v>
      </c>
      <c r="F104" s="2">
        <v>11682</v>
      </c>
      <c r="G104" s="2">
        <v>45326.49</v>
      </c>
    </row>
    <row r="105" spans="1:7" x14ac:dyDescent="0.25">
      <c r="A105">
        <v>0</v>
      </c>
      <c r="B105" t="s">
        <v>58</v>
      </c>
      <c r="C105" s="1" t="s">
        <v>81</v>
      </c>
      <c r="D105" t="s">
        <v>65</v>
      </c>
      <c r="E105">
        <v>1971</v>
      </c>
      <c r="F105" s="2">
        <v>8618</v>
      </c>
      <c r="G105" s="2">
        <v>35377.660000000003</v>
      </c>
    </row>
    <row r="106" spans="1:7" x14ac:dyDescent="0.25">
      <c r="A106">
        <v>0</v>
      </c>
      <c r="B106" t="s">
        <v>58</v>
      </c>
      <c r="C106" s="1" t="s">
        <v>81</v>
      </c>
      <c r="D106" t="s">
        <v>65</v>
      </c>
      <c r="E106">
        <v>1972</v>
      </c>
      <c r="F106" s="2">
        <v>10180</v>
      </c>
      <c r="G106" s="2">
        <v>35927.29</v>
      </c>
    </row>
    <row r="107" spans="1:7" x14ac:dyDescent="0.25">
      <c r="A107">
        <v>0</v>
      </c>
      <c r="B107" t="s">
        <v>58</v>
      </c>
      <c r="C107" s="1" t="s">
        <v>81</v>
      </c>
      <c r="D107" t="s">
        <v>65</v>
      </c>
      <c r="E107">
        <v>1973</v>
      </c>
      <c r="F107" s="2">
        <v>4631</v>
      </c>
      <c r="G107" s="2">
        <v>26969.69</v>
      </c>
    </row>
    <row r="108" spans="1:7" x14ac:dyDescent="0.25">
      <c r="A108">
        <v>0</v>
      </c>
      <c r="B108" t="s">
        <v>58</v>
      </c>
      <c r="C108" s="1" t="s">
        <v>81</v>
      </c>
      <c r="D108" t="s">
        <v>65</v>
      </c>
      <c r="E108">
        <v>1974</v>
      </c>
      <c r="F108" s="2">
        <v>2204</v>
      </c>
      <c r="G108" s="2">
        <v>14445.65</v>
      </c>
    </row>
    <row r="109" spans="1:7" x14ac:dyDescent="0.25">
      <c r="A109">
        <v>0</v>
      </c>
      <c r="B109" t="s">
        <v>58</v>
      </c>
      <c r="C109" s="1" t="s">
        <v>81</v>
      </c>
      <c r="D109" t="s">
        <v>65</v>
      </c>
      <c r="E109">
        <v>1975</v>
      </c>
      <c r="F109" s="2">
        <v>270</v>
      </c>
      <c r="G109" s="2">
        <v>1427.11</v>
      </c>
    </row>
    <row r="110" spans="1:7" x14ac:dyDescent="0.25">
      <c r="A110">
        <v>0</v>
      </c>
      <c r="B110" t="s">
        <v>58</v>
      </c>
      <c r="C110" s="1" t="s">
        <v>81</v>
      </c>
      <c r="D110" t="s">
        <v>65</v>
      </c>
      <c r="E110">
        <v>1976</v>
      </c>
      <c r="F110" s="2">
        <v>1404</v>
      </c>
      <c r="G110" s="2">
        <v>2644.67</v>
      </c>
    </row>
    <row r="111" spans="1:7" x14ac:dyDescent="0.25">
      <c r="A111">
        <v>0</v>
      </c>
      <c r="B111" t="s">
        <v>58</v>
      </c>
      <c r="C111" s="1" t="s">
        <v>81</v>
      </c>
      <c r="D111" t="s">
        <v>65</v>
      </c>
      <c r="E111">
        <v>1977</v>
      </c>
      <c r="F111" s="2">
        <v>2571</v>
      </c>
      <c r="G111" s="2">
        <v>20486.21</v>
      </c>
    </row>
    <row r="112" spans="1:7" x14ac:dyDescent="0.25">
      <c r="A112">
        <v>0</v>
      </c>
      <c r="B112" t="s">
        <v>58</v>
      </c>
      <c r="C112" s="1" t="s">
        <v>81</v>
      </c>
      <c r="D112" t="s">
        <v>65</v>
      </c>
      <c r="E112">
        <v>1978</v>
      </c>
      <c r="F112" s="2">
        <v>126</v>
      </c>
      <c r="G112" s="2">
        <v>1913.14</v>
      </c>
    </row>
    <row r="113" spans="1:7" x14ac:dyDescent="0.25">
      <c r="A113">
        <v>0</v>
      </c>
      <c r="B113" t="s">
        <v>58</v>
      </c>
      <c r="C113" s="1" t="s">
        <v>81</v>
      </c>
      <c r="D113" t="s">
        <v>65</v>
      </c>
      <c r="E113">
        <v>1979</v>
      </c>
      <c r="F113" s="2">
        <v>272</v>
      </c>
      <c r="G113" s="2">
        <v>3786.17</v>
      </c>
    </row>
    <row r="114" spans="1:7" x14ac:dyDescent="0.25">
      <c r="A114">
        <v>0</v>
      </c>
      <c r="B114" t="s">
        <v>58</v>
      </c>
      <c r="C114" s="1" t="s">
        <v>81</v>
      </c>
      <c r="D114" t="s">
        <v>65</v>
      </c>
      <c r="E114">
        <v>1980</v>
      </c>
      <c r="F114" s="2">
        <v>778</v>
      </c>
      <c r="G114" s="2">
        <v>6655.93</v>
      </c>
    </row>
    <row r="115" spans="1:7" x14ac:dyDescent="0.25">
      <c r="A115">
        <v>0</v>
      </c>
      <c r="B115" t="s">
        <v>58</v>
      </c>
      <c r="C115" s="1" t="s">
        <v>81</v>
      </c>
      <c r="D115" t="s">
        <v>65</v>
      </c>
      <c r="E115">
        <v>1981</v>
      </c>
      <c r="F115" s="2">
        <v>494</v>
      </c>
      <c r="G115" s="2">
        <v>5465.69</v>
      </c>
    </row>
    <row r="116" spans="1:7" x14ac:dyDescent="0.25">
      <c r="A116">
        <v>0</v>
      </c>
      <c r="B116" t="s">
        <v>58</v>
      </c>
      <c r="C116" s="1" t="s">
        <v>81</v>
      </c>
      <c r="D116" t="s">
        <v>65</v>
      </c>
      <c r="E116">
        <v>1982</v>
      </c>
      <c r="F116" s="2">
        <v>144</v>
      </c>
      <c r="G116" s="2">
        <v>1668.71</v>
      </c>
    </row>
    <row r="117" spans="1:7" x14ac:dyDescent="0.25">
      <c r="A117">
        <v>0</v>
      </c>
      <c r="B117" t="s">
        <v>58</v>
      </c>
      <c r="C117" s="1" t="s">
        <v>81</v>
      </c>
      <c r="D117" t="s">
        <v>65</v>
      </c>
      <c r="E117">
        <v>1983</v>
      </c>
      <c r="F117" s="2">
        <v>385</v>
      </c>
      <c r="G117" s="2">
        <v>4601.5</v>
      </c>
    </row>
    <row r="118" spans="1:7" x14ac:dyDescent="0.25">
      <c r="A118">
        <v>0</v>
      </c>
      <c r="B118" t="s">
        <v>58</v>
      </c>
      <c r="C118" s="1" t="s">
        <v>81</v>
      </c>
      <c r="D118" t="s">
        <v>65</v>
      </c>
      <c r="E118">
        <v>1984</v>
      </c>
      <c r="F118" s="2">
        <v>1576</v>
      </c>
      <c r="G118" s="2">
        <v>15585.6</v>
      </c>
    </row>
    <row r="119" spans="1:7" x14ac:dyDescent="0.25">
      <c r="A119">
        <v>0</v>
      </c>
      <c r="B119" t="s">
        <v>58</v>
      </c>
      <c r="C119" s="1" t="s">
        <v>81</v>
      </c>
      <c r="D119" t="s">
        <v>65</v>
      </c>
      <c r="E119">
        <v>1985</v>
      </c>
      <c r="F119" s="2">
        <v>1782</v>
      </c>
      <c r="G119" s="2">
        <v>23856.47</v>
      </c>
    </row>
    <row r="120" spans="1:7" x14ac:dyDescent="0.25">
      <c r="A120">
        <v>0</v>
      </c>
      <c r="B120" t="s">
        <v>58</v>
      </c>
      <c r="C120" s="1" t="s">
        <v>81</v>
      </c>
      <c r="D120" t="s">
        <v>65</v>
      </c>
      <c r="E120">
        <v>1986</v>
      </c>
      <c r="F120" s="2">
        <v>1224</v>
      </c>
      <c r="G120" s="2">
        <v>14613.44</v>
      </c>
    </row>
    <row r="121" spans="1:7" x14ac:dyDescent="0.25">
      <c r="A121">
        <v>0</v>
      </c>
      <c r="B121" t="s">
        <v>58</v>
      </c>
      <c r="C121" s="1" t="s">
        <v>81</v>
      </c>
      <c r="D121" t="s">
        <v>65</v>
      </c>
      <c r="E121">
        <v>1987</v>
      </c>
      <c r="F121" s="2">
        <v>834</v>
      </c>
      <c r="G121" s="2">
        <v>17213.98</v>
      </c>
    </row>
    <row r="122" spans="1:7" x14ac:dyDescent="0.25">
      <c r="A122">
        <v>0</v>
      </c>
      <c r="B122" t="s">
        <v>58</v>
      </c>
      <c r="C122" s="1" t="s">
        <v>81</v>
      </c>
      <c r="D122" t="s">
        <v>65</v>
      </c>
      <c r="E122">
        <v>1988</v>
      </c>
      <c r="F122" s="2">
        <v>1240</v>
      </c>
      <c r="G122" s="2">
        <v>11986.29</v>
      </c>
    </row>
    <row r="123" spans="1:7" x14ac:dyDescent="0.25">
      <c r="A123">
        <v>0</v>
      </c>
      <c r="B123" t="s">
        <v>58</v>
      </c>
      <c r="C123" s="1" t="s">
        <v>81</v>
      </c>
      <c r="D123" t="s">
        <v>65</v>
      </c>
      <c r="E123">
        <v>1989</v>
      </c>
      <c r="F123" s="2">
        <v>7815</v>
      </c>
      <c r="G123" s="2">
        <v>121952.03</v>
      </c>
    </row>
    <row r="124" spans="1:7" x14ac:dyDescent="0.25">
      <c r="A124">
        <v>0</v>
      </c>
      <c r="B124" t="s">
        <v>58</v>
      </c>
      <c r="C124" s="1" t="s">
        <v>81</v>
      </c>
      <c r="D124" t="s">
        <v>65</v>
      </c>
      <c r="E124">
        <v>1990</v>
      </c>
      <c r="F124" s="2">
        <v>1210</v>
      </c>
      <c r="G124" s="2">
        <v>17385.490000000002</v>
      </c>
    </row>
    <row r="125" spans="1:7" x14ac:dyDescent="0.25">
      <c r="A125">
        <v>0</v>
      </c>
      <c r="B125" t="s">
        <v>58</v>
      </c>
      <c r="C125" s="1" t="s">
        <v>81</v>
      </c>
      <c r="D125" t="s">
        <v>65</v>
      </c>
      <c r="E125">
        <v>1991</v>
      </c>
      <c r="F125" s="2">
        <v>21</v>
      </c>
      <c r="G125" s="2">
        <v>378.09</v>
      </c>
    </row>
    <row r="126" spans="1:7" x14ac:dyDescent="0.25">
      <c r="A126">
        <v>0</v>
      </c>
      <c r="B126" t="s">
        <v>58</v>
      </c>
      <c r="C126" s="1" t="s">
        <v>81</v>
      </c>
      <c r="D126" t="s">
        <v>65</v>
      </c>
      <c r="E126">
        <v>1992</v>
      </c>
      <c r="F126" s="2">
        <v>2285</v>
      </c>
      <c r="G126" s="2">
        <v>30516.63</v>
      </c>
    </row>
    <row r="127" spans="1:7" x14ac:dyDescent="0.25">
      <c r="A127">
        <v>0</v>
      </c>
      <c r="B127" t="s">
        <v>58</v>
      </c>
      <c r="C127" s="1" t="s">
        <v>81</v>
      </c>
      <c r="D127" t="s">
        <v>65</v>
      </c>
      <c r="E127">
        <v>1993</v>
      </c>
      <c r="F127" s="2">
        <v>336</v>
      </c>
      <c r="G127" s="2">
        <v>4929.3</v>
      </c>
    </row>
    <row r="128" spans="1:7" x14ac:dyDescent="0.25">
      <c r="A128">
        <v>0</v>
      </c>
      <c r="B128" t="s">
        <v>58</v>
      </c>
      <c r="C128" s="1" t="s">
        <v>81</v>
      </c>
      <c r="D128" t="s">
        <v>65</v>
      </c>
      <c r="E128">
        <v>1994</v>
      </c>
      <c r="F128" s="2">
        <v>767</v>
      </c>
      <c r="G128" s="2">
        <v>7150.82</v>
      </c>
    </row>
    <row r="129" spans="1:7" x14ac:dyDescent="0.25">
      <c r="A129">
        <v>0</v>
      </c>
      <c r="B129" t="s">
        <v>58</v>
      </c>
      <c r="C129" s="1" t="s">
        <v>81</v>
      </c>
      <c r="D129" t="s">
        <v>65</v>
      </c>
      <c r="E129">
        <v>1995</v>
      </c>
      <c r="F129" s="2">
        <v>481</v>
      </c>
      <c r="G129" s="2">
        <v>9462.84</v>
      </c>
    </row>
    <row r="130" spans="1:7" x14ac:dyDescent="0.25">
      <c r="A130">
        <v>0</v>
      </c>
      <c r="B130" t="s">
        <v>58</v>
      </c>
      <c r="C130" s="1" t="s">
        <v>81</v>
      </c>
      <c r="D130" t="s">
        <v>65</v>
      </c>
      <c r="E130">
        <v>1996</v>
      </c>
      <c r="F130" s="2">
        <v>624</v>
      </c>
      <c r="G130" s="2">
        <v>13500.44</v>
      </c>
    </row>
    <row r="131" spans="1:7" x14ac:dyDescent="0.25">
      <c r="A131">
        <v>0</v>
      </c>
      <c r="B131" t="s">
        <v>58</v>
      </c>
      <c r="C131" s="1" t="s">
        <v>81</v>
      </c>
      <c r="D131" t="s">
        <v>65</v>
      </c>
      <c r="E131">
        <v>1997</v>
      </c>
      <c r="F131" s="2">
        <v>2242</v>
      </c>
      <c r="G131" s="2">
        <v>34675.46</v>
      </c>
    </row>
    <row r="132" spans="1:7" x14ac:dyDescent="0.25">
      <c r="A132">
        <v>0</v>
      </c>
      <c r="B132" t="s">
        <v>58</v>
      </c>
      <c r="C132" s="1" t="s">
        <v>81</v>
      </c>
      <c r="D132" t="s">
        <v>65</v>
      </c>
      <c r="E132">
        <v>1998</v>
      </c>
      <c r="F132" s="2">
        <v>170</v>
      </c>
      <c r="G132" s="2">
        <v>24330.77</v>
      </c>
    </row>
    <row r="133" spans="1:7" x14ac:dyDescent="0.25">
      <c r="A133">
        <v>0</v>
      </c>
      <c r="B133" t="s">
        <v>58</v>
      </c>
      <c r="C133" s="1" t="s">
        <v>81</v>
      </c>
      <c r="D133" t="s">
        <v>65</v>
      </c>
      <c r="E133">
        <v>1999</v>
      </c>
      <c r="F133" s="2">
        <v>3928</v>
      </c>
      <c r="G133" s="2">
        <v>64144.42</v>
      </c>
    </row>
    <row r="134" spans="1:7" x14ac:dyDescent="0.25">
      <c r="A134">
        <v>0</v>
      </c>
      <c r="B134" t="s">
        <v>58</v>
      </c>
      <c r="C134" s="1" t="s">
        <v>81</v>
      </c>
      <c r="D134" t="s">
        <v>65</v>
      </c>
      <c r="E134">
        <v>2000</v>
      </c>
      <c r="F134" s="2">
        <v>3895</v>
      </c>
      <c r="G134" s="2">
        <v>40334.22</v>
      </c>
    </row>
    <row r="135" spans="1:7" x14ac:dyDescent="0.25">
      <c r="A135">
        <v>0</v>
      </c>
      <c r="B135" t="s">
        <v>58</v>
      </c>
      <c r="C135" s="1" t="s">
        <v>81</v>
      </c>
      <c r="D135" t="s">
        <v>65</v>
      </c>
      <c r="E135">
        <v>2001</v>
      </c>
      <c r="F135" s="2">
        <v>3174</v>
      </c>
      <c r="G135" s="2">
        <v>45167.21</v>
      </c>
    </row>
    <row r="136" spans="1:7" x14ac:dyDescent="0.25">
      <c r="A136">
        <v>0</v>
      </c>
      <c r="B136" t="s">
        <v>58</v>
      </c>
      <c r="C136" s="1" t="s">
        <v>81</v>
      </c>
      <c r="D136" t="s">
        <v>65</v>
      </c>
      <c r="E136">
        <v>2002</v>
      </c>
      <c r="F136" s="2">
        <v>177</v>
      </c>
      <c r="G136" s="2">
        <v>4270.93</v>
      </c>
    </row>
    <row r="137" spans="1:7" x14ac:dyDescent="0.25">
      <c r="A137">
        <v>0</v>
      </c>
      <c r="B137" t="s">
        <v>58</v>
      </c>
      <c r="C137" s="1" t="s">
        <v>81</v>
      </c>
      <c r="D137" t="s">
        <v>65</v>
      </c>
      <c r="E137">
        <v>2003</v>
      </c>
      <c r="F137" s="2">
        <v>959</v>
      </c>
      <c r="G137" s="2">
        <v>24285.58</v>
      </c>
    </row>
    <row r="138" spans="1:7" x14ac:dyDescent="0.25">
      <c r="A138">
        <v>0</v>
      </c>
      <c r="B138" t="s">
        <v>58</v>
      </c>
      <c r="C138" s="1" t="s">
        <v>81</v>
      </c>
      <c r="D138" t="s">
        <v>65</v>
      </c>
      <c r="E138">
        <v>2004</v>
      </c>
      <c r="F138" s="2">
        <v>25</v>
      </c>
      <c r="G138" s="2">
        <v>1153.98</v>
      </c>
    </row>
    <row r="139" spans="1:7" x14ac:dyDescent="0.25">
      <c r="A139">
        <v>0</v>
      </c>
      <c r="B139" t="s">
        <v>58</v>
      </c>
      <c r="C139" s="1" t="s">
        <v>81</v>
      </c>
      <c r="D139" t="s">
        <v>65</v>
      </c>
      <c r="E139">
        <v>2005</v>
      </c>
      <c r="F139" s="2">
        <v>14</v>
      </c>
      <c r="G139" s="2">
        <v>1340.26</v>
      </c>
    </row>
    <row r="140" spans="1:7" x14ac:dyDescent="0.25">
      <c r="A140">
        <v>0</v>
      </c>
      <c r="B140" t="s">
        <v>58</v>
      </c>
      <c r="C140" s="1" t="s">
        <v>81</v>
      </c>
      <c r="D140" t="s">
        <v>65</v>
      </c>
      <c r="E140">
        <v>2006</v>
      </c>
      <c r="F140" s="2">
        <v>176</v>
      </c>
      <c r="G140" s="2">
        <v>13739.84</v>
      </c>
    </row>
    <row r="141" spans="1:7" x14ac:dyDescent="0.25">
      <c r="A141">
        <v>0</v>
      </c>
      <c r="B141" t="s">
        <v>58</v>
      </c>
      <c r="C141" s="1" t="s">
        <v>81</v>
      </c>
      <c r="D141" t="s">
        <v>65</v>
      </c>
      <c r="E141">
        <v>2007</v>
      </c>
      <c r="F141" s="2">
        <v>964</v>
      </c>
      <c r="G141" s="2">
        <v>12144.55</v>
      </c>
    </row>
    <row r="142" spans="1:7" x14ac:dyDescent="0.25">
      <c r="A142">
        <v>0</v>
      </c>
      <c r="B142" t="s">
        <v>58</v>
      </c>
      <c r="C142" s="1" t="s">
        <v>81</v>
      </c>
      <c r="D142" t="s">
        <v>65</v>
      </c>
      <c r="E142">
        <v>2008</v>
      </c>
      <c r="F142" s="2">
        <v>94</v>
      </c>
      <c r="G142" s="2">
        <v>2379.58</v>
      </c>
    </row>
    <row r="143" spans="1:7" x14ac:dyDescent="0.25">
      <c r="A143">
        <v>0</v>
      </c>
      <c r="B143" t="s">
        <v>58</v>
      </c>
      <c r="C143" s="1" t="s">
        <v>81</v>
      </c>
      <c r="D143" t="s">
        <v>65</v>
      </c>
      <c r="E143">
        <v>2009</v>
      </c>
      <c r="F143" s="2">
        <v>275</v>
      </c>
      <c r="G143" s="2">
        <v>26133.25</v>
      </c>
    </row>
    <row r="144" spans="1:7" x14ac:dyDescent="0.25">
      <c r="A144">
        <v>0</v>
      </c>
      <c r="B144" t="s">
        <v>58</v>
      </c>
      <c r="C144" s="1" t="s">
        <v>81</v>
      </c>
      <c r="D144" t="s">
        <v>65</v>
      </c>
      <c r="E144">
        <v>2010</v>
      </c>
      <c r="F144" s="2">
        <v>17</v>
      </c>
      <c r="G144" s="2">
        <v>2479.5100000000002</v>
      </c>
    </row>
    <row r="145" spans="1:7" x14ac:dyDescent="0.25">
      <c r="A145">
        <v>0</v>
      </c>
      <c r="B145" t="s">
        <v>58</v>
      </c>
      <c r="C145" s="1" t="s">
        <v>81</v>
      </c>
      <c r="D145" t="s">
        <v>65</v>
      </c>
      <c r="E145">
        <v>2011</v>
      </c>
      <c r="F145" s="2">
        <v>161</v>
      </c>
      <c r="G145" s="2">
        <v>16259.3</v>
      </c>
    </row>
    <row r="146" spans="1:7" x14ac:dyDescent="0.25">
      <c r="A146">
        <v>0</v>
      </c>
      <c r="B146" t="s">
        <v>58</v>
      </c>
      <c r="C146" s="1" t="s">
        <v>81</v>
      </c>
      <c r="D146" t="s">
        <v>65</v>
      </c>
      <c r="E146">
        <v>2012</v>
      </c>
      <c r="F146" s="2">
        <v>141</v>
      </c>
      <c r="G146" s="2">
        <v>7896.45</v>
      </c>
    </row>
    <row r="147" spans="1:7" x14ac:dyDescent="0.25">
      <c r="A147">
        <v>0</v>
      </c>
      <c r="B147" t="s">
        <v>58</v>
      </c>
      <c r="C147" s="1" t="s">
        <v>81</v>
      </c>
      <c r="D147" t="s">
        <v>65</v>
      </c>
      <c r="E147">
        <v>2013</v>
      </c>
      <c r="F147" s="2">
        <v>209</v>
      </c>
      <c r="G147" s="2">
        <v>26550.639999999999</v>
      </c>
    </row>
    <row r="148" spans="1:7" x14ac:dyDescent="0.25">
      <c r="A148">
        <v>0</v>
      </c>
      <c r="B148" t="s">
        <v>58</v>
      </c>
      <c r="C148" s="1" t="s">
        <v>81</v>
      </c>
      <c r="D148" t="s">
        <v>65</v>
      </c>
      <c r="E148">
        <v>2014</v>
      </c>
      <c r="F148" s="2">
        <v>492</v>
      </c>
      <c r="G148" s="2">
        <v>65327.3</v>
      </c>
    </row>
    <row r="149" spans="1:7" x14ac:dyDescent="0.25">
      <c r="A149">
        <v>0</v>
      </c>
      <c r="B149" t="s">
        <v>58</v>
      </c>
      <c r="C149" s="1" t="s">
        <v>81</v>
      </c>
      <c r="D149" t="s">
        <v>65</v>
      </c>
      <c r="E149">
        <v>2015</v>
      </c>
      <c r="F149" s="2">
        <v>248</v>
      </c>
      <c r="G149" s="2">
        <v>37878.51</v>
      </c>
    </row>
    <row r="150" spans="1:7" x14ac:dyDescent="0.25">
      <c r="A150">
        <v>0</v>
      </c>
      <c r="B150" t="s">
        <v>58</v>
      </c>
      <c r="C150" s="1" t="s">
        <v>81</v>
      </c>
      <c r="D150" t="s">
        <v>65</v>
      </c>
      <c r="E150">
        <v>2016</v>
      </c>
      <c r="F150" s="2">
        <v>81</v>
      </c>
      <c r="G150" s="2">
        <v>21065.200000000001</v>
      </c>
    </row>
    <row r="151" spans="1:7" x14ac:dyDescent="0.25">
      <c r="A151">
        <v>0</v>
      </c>
      <c r="B151" t="s">
        <v>58</v>
      </c>
      <c r="C151" s="1" t="s">
        <v>81</v>
      </c>
      <c r="D151" t="s">
        <v>65</v>
      </c>
      <c r="E151">
        <v>2017</v>
      </c>
      <c r="F151" s="2">
        <v>401</v>
      </c>
      <c r="G151" s="2">
        <v>27886.05</v>
      </c>
    </row>
    <row r="152" spans="1:7" x14ac:dyDescent="0.25">
      <c r="A152">
        <v>0</v>
      </c>
      <c r="B152" t="s">
        <v>58</v>
      </c>
      <c r="C152" s="1" t="s">
        <v>81</v>
      </c>
      <c r="D152" t="s">
        <v>65</v>
      </c>
      <c r="E152">
        <v>2018</v>
      </c>
      <c r="F152" s="2">
        <v>28</v>
      </c>
      <c r="G152" s="2">
        <v>20565.68</v>
      </c>
    </row>
    <row r="153" spans="1:7" x14ac:dyDescent="0.25">
      <c r="A153">
        <v>0</v>
      </c>
      <c r="B153" t="s">
        <v>58</v>
      </c>
      <c r="C153" s="1" t="s">
        <v>81</v>
      </c>
      <c r="D153" t="s">
        <v>65</v>
      </c>
      <c r="E153">
        <v>2019</v>
      </c>
      <c r="F153" s="2">
        <v>638</v>
      </c>
      <c r="G153" s="2">
        <v>113489.45</v>
      </c>
    </row>
    <row r="154" spans="1:7" x14ac:dyDescent="0.25">
      <c r="A154">
        <v>0</v>
      </c>
      <c r="B154" t="s">
        <v>58</v>
      </c>
      <c r="C154" s="1" t="s">
        <v>81</v>
      </c>
      <c r="D154" t="s">
        <v>65</v>
      </c>
      <c r="E154">
        <v>2020</v>
      </c>
      <c r="F154" s="2">
        <v>100</v>
      </c>
      <c r="G154" s="2">
        <v>112955.77</v>
      </c>
    </row>
    <row r="155" spans="1:7" x14ac:dyDescent="0.25">
      <c r="A155">
        <v>0</v>
      </c>
      <c r="B155" t="s">
        <v>58</v>
      </c>
      <c r="C155" s="1" t="s">
        <v>81</v>
      </c>
      <c r="D155" t="s">
        <v>65</v>
      </c>
      <c r="E155">
        <v>2021</v>
      </c>
      <c r="F155" s="2">
        <v>442</v>
      </c>
      <c r="G155" s="2">
        <v>69192.42</v>
      </c>
    </row>
    <row r="156" spans="1:7" x14ac:dyDescent="0.25">
      <c r="A156">
        <v>0</v>
      </c>
      <c r="B156" t="s">
        <v>58</v>
      </c>
      <c r="C156" s="1" t="s">
        <v>81</v>
      </c>
      <c r="D156" t="s">
        <v>65</v>
      </c>
      <c r="E156">
        <v>2022</v>
      </c>
      <c r="F156" s="2">
        <v>14</v>
      </c>
      <c r="G156" s="2">
        <v>11744.26</v>
      </c>
    </row>
    <row r="157" spans="1:7" x14ac:dyDescent="0.25">
      <c r="A157">
        <v>0</v>
      </c>
      <c r="B157" t="s">
        <v>58</v>
      </c>
      <c r="C157" s="1" t="s">
        <v>81</v>
      </c>
      <c r="D157" t="s">
        <v>65</v>
      </c>
      <c r="E157">
        <v>2023</v>
      </c>
      <c r="F157" s="2">
        <v>46</v>
      </c>
      <c r="G157" s="2">
        <v>45018.879999999997</v>
      </c>
    </row>
    <row r="158" spans="1:7" x14ac:dyDescent="0.25">
      <c r="A158">
        <v>0</v>
      </c>
      <c r="B158" t="s">
        <v>58</v>
      </c>
      <c r="C158" s="1" t="s">
        <v>81</v>
      </c>
      <c r="D158" t="s">
        <v>65</v>
      </c>
      <c r="E158">
        <v>2024</v>
      </c>
      <c r="F158" s="2">
        <v>38</v>
      </c>
      <c r="G158" s="2">
        <v>59942.53</v>
      </c>
    </row>
    <row r="159" spans="1:7" x14ac:dyDescent="0.25">
      <c r="A159">
        <v>0</v>
      </c>
      <c r="B159" t="s">
        <v>58</v>
      </c>
      <c r="C159" s="1" t="s">
        <v>81</v>
      </c>
      <c r="D159" t="s">
        <v>65</v>
      </c>
      <c r="E159">
        <v>2025</v>
      </c>
      <c r="F159" s="2">
        <v>3</v>
      </c>
      <c r="G159" s="2">
        <v>4239.6400000000003</v>
      </c>
    </row>
    <row r="160" spans="1:7" x14ac:dyDescent="0.25">
      <c r="A160">
        <v>0</v>
      </c>
      <c r="B160" t="s">
        <v>58</v>
      </c>
      <c r="C160" s="1" t="s">
        <v>82</v>
      </c>
      <c r="D160" t="s">
        <v>66</v>
      </c>
      <c r="E160">
        <v>1915</v>
      </c>
      <c r="F160" s="2">
        <v>958</v>
      </c>
      <c r="G160" s="2">
        <v>273.86</v>
      </c>
    </row>
    <row r="161" spans="1:7" x14ac:dyDescent="0.25">
      <c r="A161">
        <v>0</v>
      </c>
      <c r="B161" t="s">
        <v>58</v>
      </c>
      <c r="C161" s="1" t="s">
        <v>82</v>
      </c>
      <c r="D161" t="s">
        <v>66</v>
      </c>
      <c r="E161">
        <v>1925</v>
      </c>
      <c r="F161" s="2">
        <v>67</v>
      </c>
      <c r="G161" s="2">
        <v>22.62</v>
      </c>
    </row>
    <row r="162" spans="1:7" x14ac:dyDescent="0.25">
      <c r="A162">
        <v>0</v>
      </c>
      <c r="B162" t="s">
        <v>58</v>
      </c>
      <c r="C162" s="1" t="s">
        <v>82</v>
      </c>
      <c r="D162" t="s">
        <v>66</v>
      </c>
      <c r="E162">
        <v>1927</v>
      </c>
      <c r="F162" s="2">
        <v>330</v>
      </c>
      <c r="G162" s="2">
        <v>143.71</v>
      </c>
    </row>
    <row r="163" spans="1:7" x14ac:dyDescent="0.25">
      <c r="A163">
        <v>0</v>
      </c>
      <c r="B163" t="s">
        <v>58</v>
      </c>
      <c r="C163" s="1" t="s">
        <v>82</v>
      </c>
      <c r="D163" t="s">
        <v>66</v>
      </c>
      <c r="E163">
        <v>1928</v>
      </c>
      <c r="F163" s="2">
        <v>5163</v>
      </c>
      <c r="G163" s="2">
        <v>2523.58</v>
      </c>
    </row>
    <row r="164" spans="1:7" x14ac:dyDescent="0.25">
      <c r="A164">
        <v>0</v>
      </c>
      <c r="B164" t="s">
        <v>58</v>
      </c>
      <c r="C164" s="1" t="s">
        <v>82</v>
      </c>
      <c r="D164" t="s">
        <v>66</v>
      </c>
      <c r="E164">
        <v>1929</v>
      </c>
      <c r="F164" s="2">
        <v>13765</v>
      </c>
      <c r="G164" s="2">
        <v>9869.26</v>
      </c>
    </row>
    <row r="165" spans="1:7" x14ac:dyDescent="0.25">
      <c r="A165">
        <v>0</v>
      </c>
      <c r="B165" t="s">
        <v>58</v>
      </c>
      <c r="C165" s="1" t="s">
        <v>82</v>
      </c>
      <c r="D165" t="s">
        <v>66</v>
      </c>
      <c r="E165">
        <v>1930</v>
      </c>
      <c r="F165" s="2">
        <v>952</v>
      </c>
      <c r="G165" s="2">
        <v>626.29</v>
      </c>
    </row>
    <row r="166" spans="1:7" x14ac:dyDescent="0.25">
      <c r="A166">
        <v>0</v>
      </c>
      <c r="B166" t="s">
        <v>58</v>
      </c>
      <c r="C166" s="1" t="s">
        <v>82</v>
      </c>
      <c r="D166" t="s">
        <v>66</v>
      </c>
      <c r="E166">
        <v>1931</v>
      </c>
      <c r="F166" s="2">
        <v>87</v>
      </c>
      <c r="G166" s="2">
        <v>71.63</v>
      </c>
    </row>
    <row r="167" spans="1:7" x14ac:dyDescent="0.25">
      <c r="A167">
        <v>0</v>
      </c>
      <c r="B167" t="s">
        <v>58</v>
      </c>
      <c r="C167" s="1" t="s">
        <v>82</v>
      </c>
      <c r="D167" t="s">
        <v>66</v>
      </c>
      <c r="E167">
        <v>1932</v>
      </c>
      <c r="F167" s="2">
        <v>707</v>
      </c>
      <c r="G167" s="2">
        <v>635.38</v>
      </c>
    </row>
    <row r="168" spans="1:7" x14ac:dyDescent="0.25">
      <c r="A168">
        <v>0</v>
      </c>
      <c r="B168" t="s">
        <v>58</v>
      </c>
      <c r="C168" s="1" t="s">
        <v>82</v>
      </c>
      <c r="D168" t="s">
        <v>66</v>
      </c>
      <c r="E168">
        <v>1933</v>
      </c>
      <c r="F168" s="2">
        <v>123</v>
      </c>
      <c r="G168" s="2">
        <v>95.38</v>
      </c>
    </row>
    <row r="169" spans="1:7" x14ac:dyDescent="0.25">
      <c r="A169">
        <v>0</v>
      </c>
      <c r="B169" t="s">
        <v>58</v>
      </c>
      <c r="C169" s="1" t="s">
        <v>82</v>
      </c>
      <c r="D169" t="s">
        <v>66</v>
      </c>
      <c r="E169">
        <v>1934</v>
      </c>
      <c r="F169" s="2">
        <v>6</v>
      </c>
      <c r="G169" s="2">
        <v>2.21</v>
      </c>
    </row>
    <row r="170" spans="1:7" x14ac:dyDescent="0.25">
      <c r="A170">
        <v>0</v>
      </c>
      <c r="B170" t="s">
        <v>58</v>
      </c>
      <c r="C170" s="1" t="s">
        <v>82</v>
      </c>
      <c r="D170" t="s">
        <v>66</v>
      </c>
      <c r="E170">
        <v>1935</v>
      </c>
      <c r="F170" s="2">
        <v>592</v>
      </c>
      <c r="G170" s="2">
        <v>346.71</v>
      </c>
    </row>
    <row r="171" spans="1:7" x14ac:dyDescent="0.25">
      <c r="A171">
        <v>0</v>
      </c>
      <c r="B171" t="s">
        <v>58</v>
      </c>
      <c r="C171" s="1" t="s">
        <v>82</v>
      </c>
      <c r="D171" t="s">
        <v>66</v>
      </c>
      <c r="E171">
        <v>1936</v>
      </c>
      <c r="F171" s="2">
        <v>2605</v>
      </c>
      <c r="G171" s="2">
        <v>2714.07</v>
      </c>
    </row>
    <row r="172" spans="1:7" x14ac:dyDescent="0.25">
      <c r="A172">
        <v>0</v>
      </c>
      <c r="B172" t="s">
        <v>58</v>
      </c>
      <c r="C172" s="1" t="s">
        <v>82</v>
      </c>
      <c r="D172" t="s">
        <v>66</v>
      </c>
      <c r="E172">
        <v>1937</v>
      </c>
      <c r="F172" s="2">
        <v>10721</v>
      </c>
      <c r="G172" s="2">
        <v>7293.45</v>
      </c>
    </row>
    <row r="173" spans="1:7" x14ac:dyDescent="0.25">
      <c r="A173">
        <v>0</v>
      </c>
      <c r="B173" t="s">
        <v>58</v>
      </c>
      <c r="C173" s="1" t="s">
        <v>82</v>
      </c>
      <c r="D173" t="s">
        <v>66</v>
      </c>
      <c r="E173">
        <v>1938</v>
      </c>
      <c r="F173" s="2">
        <v>5089</v>
      </c>
      <c r="G173" s="2">
        <v>5380.66</v>
      </c>
    </row>
    <row r="174" spans="1:7" x14ac:dyDescent="0.25">
      <c r="A174">
        <v>0</v>
      </c>
      <c r="B174" t="s">
        <v>58</v>
      </c>
      <c r="C174" s="1" t="s">
        <v>82</v>
      </c>
      <c r="D174" t="s">
        <v>66</v>
      </c>
      <c r="E174">
        <v>1939</v>
      </c>
      <c r="F174" s="2">
        <v>7550</v>
      </c>
      <c r="G174" s="2">
        <v>5136.2</v>
      </c>
    </row>
    <row r="175" spans="1:7" x14ac:dyDescent="0.25">
      <c r="A175">
        <v>0</v>
      </c>
      <c r="B175" t="s">
        <v>58</v>
      </c>
      <c r="C175" s="1" t="s">
        <v>82</v>
      </c>
      <c r="D175" t="s">
        <v>66</v>
      </c>
      <c r="E175">
        <v>1940</v>
      </c>
      <c r="F175" s="2">
        <v>11640</v>
      </c>
      <c r="G175" s="2">
        <v>8223.8799999999992</v>
      </c>
    </row>
    <row r="176" spans="1:7" x14ac:dyDescent="0.25">
      <c r="A176">
        <v>0</v>
      </c>
      <c r="B176" t="s">
        <v>58</v>
      </c>
      <c r="C176" s="1" t="s">
        <v>82</v>
      </c>
      <c r="D176" t="s">
        <v>66</v>
      </c>
      <c r="E176">
        <v>1941</v>
      </c>
      <c r="F176" s="2">
        <v>5700</v>
      </c>
      <c r="G176" s="2">
        <v>4618.18</v>
      </c>
    </row>
    <row r="177" spans="1:7" x14ac:dyDescent="0.25">
      <c r="A177">
        <v>0</v>
      </c>
      <c r="B177" t="s">
        <v>58</v>
      </c>
      <c r="C177" s="1" t="s">
        <v>82</v>
      </c>
      <c r="D177" t="s">
        <v>66</v>
      </c>
      <c r="E177">
        <v>1942</v>
      </c>
      <c r="F177" s="2">
        <v>1009</v>
      </c>
      <c r="G177" s="2">
        <v>708.45</v>
      </c>
    </row>
    <row r="178" spans="1:7" x14ac:dyDescent="0.25">
      <c r="A178">
        <v>0</v>
      </c>
      <c r="B178" t="s">
        <v>58</v>
      </c>
      <c r="C178" s="1" t="s">
        <v>82</v>
      </c>
      <c r="D178" t="s">
        <v>66</v>
      </c>
      <c r="E178">
        <v>1943</v>
      </c>
      <c r="F178" s="2">
        <v>944</v>
      </c>
      <c r="G178" s="2">
        <v>1940.27</v>
      </c>
    </row>
    <row r="179" spans="1:7" x14ac:dyDescent="0.25">
      <c r="A179">
        <v>0</v>
      </c>
      <c r="B179" t="s">
        <v>58</v>
      </c>
      <c r="C179" s="1" t="s">
        <v>82</v>
      </c>
      <c r="D179" t="s">
        <v>66</v>
      </c>
      <c r="E179">
        <v>1944</v>
      </c>
      <c r="F179" s="2">
        <v>121</v>
      </c>
      <c r="G179" s="2">
        <v>271.45</v>
      </c>
    </row>
    <row r="180" spans="1:7" x14ac:dyDescent="0.25">
      <c r="A180">
        <v>0</v>
      </c>
      <c r="B180" t="s">
        <v>58</v>
      </c>
      <c r="C180" s="1" t="s">
        <v>82</v>
      </c>
      <c r="D180" t="s">
        <v>66</v>
      </c>
      <c r="E180">
        <v>1945</v>
      </c>
      <c r="F180" s="2">
        <v>992</v>
      </c>
      <c r="G180" s="2">
        <v>910.04</v>
      </c>
    </row>
    <row r="181" spans="1:7" x14ac:dyDescent="0.25">
      <c r="A181">
        <v>0</v>
      </c>
      <c r="B181" t="s">
        <v>58</v>
      </c>
      <c r="C181" s="1" t="s">
        <v>82</v>
      </c>
      <c r="D181" t="s">
        <v>66</v>
      </c>
      <c r="E181">
        <v>1946</v>
      </c>
      <c r="F181" s="2">
        <v>10105</v>
      </c>
      <c r="G181" s="2">
        <v>8803.69</v>
      </c>
    </row>
    <row r="182" spans="1:7" x14ac:dyDescent="0.25">
      <c r="A182">
        <v>0</v>
      </c>
      <c r="B182" t="s">
        <v>58</v>
      </c>
      <c r="C182" s="1" t="s">
        <v>82</v>
      </c>
      <c r="D182" t="s">
        <v>66</v>
      </c>
      <c r="E182">
        <v>1947</v>
      </c>
      <c r="F182" s="2">
        <v>4137</v>
      </c>
      <c r="G182" s="2">
        <v>4002.77</v>
      </c>
    </row>
    <row r="183" spans="1:7" x14ac:dyDescent="0.25">
      <c r="A183">
        <v>0</v>
      </c>
      <c r="B183" t="s">
        <v>58</v>
      </c>
      <c r="C183" s="1" t="s">
        <v>82</v>
      </c>
      <c r="D183" t="s">
        <v>66</v>
      </c>
      <c r="E183">
        <v>1948</v>
      </c>
      <c r="F183" s="2">
        <v>7521</v>
      </c>
      <c r="G183" s="2">
        <v>10634.66</v>
      </c>
    </row>
    <row r="184" spans="1:7" x14ac:dyDescent="0.25">
      <c r="A184">
        <v>0</v>
      </c>
      <c r="B184" t="s">
        <v>58</v>
      </c>
      <c r="C184" s="1" t="s">
        <v>82</v>
      </c>
      <c r="D184" t="s">
        <v>66</v>
      </c>
      <c r="E184">
        <v>1949</v>
      </c>
      <c r="F184" s="2">
        <v>24078</v>
      </c>
      <c r="G184" s="2">
        <v>32653.06</v>
      </c>
    </row>
    <row r="185" spans="1:7" x14ac:dyDescent="0.25">
      <c r="A185">
        <v>0</v>
      </c>
      <c r="B185" t="s">
        <v>58</v>
      </c>
      <c r="C185" s="1" t="s">
        <v>82</v>
      </c>
      <c r="D185" t="s">
        <v>66</v>
      </c>
      <c r="E185">
        <v>1950</v>
      </c>
      <c r="F185" s="2">
        <v>15096</v>
      </c>
      <c r="G185" s="2">
        <v>23024.26</v>
      </c>
    </row>
    <row r="186" spans="1:7" x14ac:dyDescent="0.25">
      <c r="A186">
        <v>0</v>
      </c>
      <c r="B186" t="s">
        <v>58</v>
      </c>
      <c r="C186" s="1" t="s">
        <v>82</v>
      </c>
      <c r="D186" t="s">
        <v>66</v>
      </c>
      <c r="E186">
        <v>1951</v>
      </c>
      <c r="F186" s="2">
        <v>15185</v>
      </c>
      <c r="G186" s="2">
        <v>24076.78</v>
      </c>
    </row>
    <row r="187" spans="1:7" x14ac:dyDescent="0.25">
      <c r="A187">
        <v>0</v>
      </c>
      <c r="B187" t="s">
        <v>58</v>
      </c>
      <c r="C187" s="1" t="s">
        <v>82</v>
      </c>
      <c r="D187" t="s">
        <v>66</v>
      </c>
      <c r="E187">
        <v>1952</v>
      </c>
      <c r="F187" s="2">
        <v>9856</v>
      </c>
      <c r="G187" s="2">
        <v>16441.34</v>
      </c>
    </row>
    <row r="188" spans="1:7" x14ac:dyDescent="0.25">
      <c r="A188">
        <v>0</v>
      </c>
      <c r="B188" t="s">
        <v>58</v>
      </c>
      <c r="C188" s="1" t="s">
        <v>82</v>
      </c>
      <c r="D188" t="s">
        <v>66</v>
      </c>
      <c r="E188">
        <v>1953</v>
      </c>
      <c r="F188" s="2">
        <v>21794</v>
      </c>
      <c r="G188" s="2">
        <v>36580.9</v>
      </c>
    </row>
    <row r="189" spans="1:7" x14ac:dyDescent="0.25">
      <c r="A189">
        <v>0</v>
      </c>
      <c r="B189" t="s">
        <v>58</v>
      </c>
      <c r="C189" s="1" t="s">
        <v>82</v>
      </c>
      <c r="D189" t="s">
        <v>66</v>
      </c>
      <c r="E189">
        <v>1954</v>
      </c>
      <c r="F189" s="2">
        <v>12127</v>
      </c>
      <c r="G189" s="2">
        <v>28881.599999999999</v>
      </c>
    </row>
    <row r="190" spans="1:7" x14ac:dyDescent="0.25">
      <c r="A190">
        <v>0</v>
      </c>
      <c r="B190" t="s">
        <v>58</v>
      </c>
      <c r="C190" s="1" t="s">
        <v>82</v>
      </c>
      <c r="D190" t="s">
        <v>66</v>
      </c>
      <c r="E190">
        <v>1955</v>
      </c>
      <c r="F190" s="2">
        <v>10538</v>
      </c>
      <c r="G190" s="2">
        <v>22774.15</v>
      </c>
    </row>
    <row r="191" spans="1:7" x14ac:dyDescent="0.25">
      <c r="A191">
        <v>0</v>
      </c>
      <c r="B191" t="s">
        <v>58</v>
      </c>
      <c r="C191" s="1" t="s">
        <v>82</v>
      </c>
      <c r="D191" t="s">
        <v>66</v>
      </c>
      <c r="E191">
        <v>1956</v>
      </c>
      <c r="F191" s="2">
        <v>10235</v>
      </c>
      <c r="G191" s="2">
        <v>27240.080000000002</v>
      </c>
    </row>
    <row r="192" spans="1:7" x14ac:dyDescent="0.25">
      <c r="A192">
        <v>0</v>
      </c>
      <c r="B192" t="s">
        <v>58</v>
      </c>
      <c r="C192" s="1" t="s">
        <v>82</v>
      </c>
      <c r="D192" t="s">
        <v>66</v>
      </c>
      <c r="E192">
        <v>1957</v>
      </c>
      <c r="F192" s="2">
        <v>18922</v>
      </c>
      <c r="G192" s="2">
        <v>44843.61</v>
      </c>
    </row>
    <row r="193" spans="1:7" x14ac:dyDescent="0.25">
      <c r="A193">
        <v>0</v>
      </c>
      <c r="B193" t="s">
        <v>58</v>
      </c>
      <c r="C193" s="1" t="s">
        <v>82</v>
      </c>
      <c r="D193" t="s">
        <v>66</v>
      </c>
      <c r="E193">
        <v>1958</v>
      </c>
      <c r="F193" s="2">
        <v>22274</v>
      </c>
      <c r="G193" s="2">
        <v>58099.49</v>
      </c>
    </row>
    <row r="194" spans="1:7" x14ac:dyDescent="0.25">
      <c r="A194">
        <v>0</v>
      </c>
      <c r="B194" t="s">
        <v>58</v>
      </c>
      <c r="C194" s="1" t="s">
        <v>82</v>
      </c>
      <c r="D194" t="s">
        <v>66</v>
      </c>
      <c r="E194">
        <v>1959</v>
      </c>
      <c r="F194" s="2">
        <v>30934</v>
      </c>
      <c r="G194" s="2">
        <v>77639.48</v>
      </c>
    </row>
    <row r="195" spans="1:7" x14ac:dyDescent="0.25">
      <c r="A195">
        <v>0</v>
      </c>
      <c r="B195" t="s">
        <v>58</v>
      </c>
      <c r="C195" s="1" t="s">
        <v>82</v>
      </c>
      <c r="D195" t="s">
        <v>66</v>
      </c>
      <c r="E195">
        <v>1960</v>
      </c>
      <c r="F195" s="2">
        <v>35998</v>
      </c>
      <c r="G195" s="2">
        <v>116056.31</v>
      </c>
    </row>
    <row r="196" spans="1:7" x14ac:dyDescent="0.25">
      <c r="A196">
        <v>0</v>
      </c>
      <c r="B196" t="s">
        <v>58</v>
      </c>
      <c r="C196" s="1" t="s">
        <v>82</v>
      </c>
      <c r="D196" t="s">
        <v>66</v>
      </c>
      <c r="E196">
        <v>1961</v>
      </c>
      <c r="F196" s="2">
        <v>50425</v>
      </c>
      <c r="G196" s="2">
        <v>132330.41</v>
      </c>
    </row>
    <row r="197" spans="1:7" x14ac:dyDescent="0.25">
      <c r="A197">
        <v>0</v>
      </c>
      <c r="B197" t="s">
        <v>58</v>
      </c>
      <c r="C197" s="1" t="s">
        <v>82</v>
      </c>
      <c r="D197" t="s">
        <v>66</v>
      </c>
      <c r="E197">
        <v>1962</v>
      </c>
      <c r="F197" s="2">
        <v>28841</v>
      </c>
      <c r="G197" s="2">
        <v>84238.2</v>
      </c>
    </row>
    <row r="198" spans="1:7" x14ac:dyDescent="0.25">
      <c r="A198">
        <v>0</v>
      </c>
      <c r="B198" t="s">
        <v>58</v>
      </c>
      <c r="C198" s="1" t="s">
        <v>82</v>
      </c>
      <c r="D198" t="s">
        <v>66</v>
      </c>
      <c r="E198">
        <v>1963</v>
      </c>
      <c r="F198" s="2">
        <v>33943</v>
      </c>
      <c r="G198" s="2">
        <v>109783.67999999999</v>
      </c>
    </row>
    <row r="199" spans="1:7" x14ac:dyDescent="0.25">
      <c r="A199">
        <v>0</v>
      </c>
      <c r="B199" t="s">
        <v>58</v>
      </c>
      <c r="C199" s="1" t="s">
        <v>82</v>
      </c>
      <c r="D199" t="s">
        <v>66</v>
      </c>
      <c r="E199">
        <v>1964</v>
      </c>
      <c r="F199" s="2">
        <v>59215</v>
      </c>
      <c r="G199" s="2">
        <v>186242.06</v>
      </c>
    </row>
    <row r="200" spans="1:7" x14ac:dyDescent="0.25">
      <c r="A200">
        <v>0</v>
      </c>
      <c r="B200" t="s">
        <v>58</v>
      </c>
      <c r="C200" s="1" t="s">
        <v>82</v>
      </c>
      <c r="D200" t="s">
        <v>66</v>
      </c>
      <c r="E200">
        <v>1965</v>
      </c>
      <c r="F200" s="2">
        <v>55870</v>
      </c>
      <c r="G200" s="2">
        <v>166490.68</v>
      </c>
    </row>
    <row r="201" spans="1:7" x14ac:dyDescent="0.25">
      <c r="A201">
        <v>0</v>
      </c>
      <c r="B201" t="s">
        <v>58</v>
      </c>
      <c r="C201" s="1" t="s">
        <v>82</v>
      </c>
      <c r="D201" t="s">
        <v>66</v>
      </c>
      <c r="E201">
        <v>1966</v>
      </c>
      <c r="F201" s="2">
        <v>80959</v>
      </c>
      <c r="G201" s="2">
        <v>215392.69</v>
      </c>
    </row>
    <row r="202" spans="1:7" x14ac:dyDescent="0.25">
      <c r="A202">
        <v>0</v>
      </c>
      <c r="B202" t="s">
        <v>58</v>
      </c>
      <c r="C202" s="1" t="s">
        <v>82</v>
      </c>
      <c r="D202" t="s">
        <v>66</v>
      </c>
      <c r="E202">
        <v>1967</v>
      </c>
      <c r="F202" s="2">
        <v>48055</v>
      </c>
      <c r="G202" s="2">
        <v>116832.08</v>
      </c>
    </row>
    <row r="203" spans="1:7" x14ac:dyDescent="0.25">
      <c r="A203">
        <v>0</v>
      </c>
      <c r="B203" t="s">
        <v>58</v>
      </c>
      <c r="C203" s="1" t="s">
        <v>82</v>
      </c>
      <c r="D203" t="s">
        <v>66</v>
      </c>
      <c r="E203">
        <v>1968</v>
      </c>
      <c r="F203" s="2">
        <v>33201</v>
      </c>
      <c r="G203" s="2">
        <v>109793.37</v>
      </c>
    </row>
    <row r="204" spans="1:7" x14ac:dyDescent="0.25">
      <c r="A204">
        <v>0</v>
      </c>
      <c r="B204" t="s">
        <v>58</v>
      </c>
      <c r="C204" s="1" t="s">
        <v>82</v>
      </c>
      <c r="D204" t="s">
        <v>66</v>
      </c>
      <c r="E204">
        <v>1969</v>
      </c>
      <c r="F204" s="2">
        <v>38748</v>
      </c>
      <c r="G204" s="2">
        <v>187968.07</v>
      </c>
    </row>
    <row r="205" spans="1:7" x14ac:dyDescent="0.25">
      <c r="A205">
        <v>0</v>
      </c>
      <c r="B205" t="s">
        <v>58</v>
      </c>
      <c r="C205" s="1" t="s">
        <v>82</v>
      </c>
      <c r="D205" t="s">
        <v>66</v>
      </c>
      <c r="E205">
        <v>1970</v>
      </c>
      <c r="F205" s="2">
        <v>21277</v>
      </c>
      <c r="G205" s="2">
        <v>109921.04</v>
      </c>
    </row>
    <row r="206" spans="1:7" x14ac:dyDescent="0.25">
      <c r="A206">
        <v>0</v>
      </c>
      <c r="B206" t="s">
        <v>58</v>
      </c>
      <c r="C206" s="1" t="s">
        <v>82</v>
      </c>
      <c r="D206" t="s">
        <v>66</v>
      </c>
      <c r="E206">
        <v>1971</v>
      </c>
      <c r="F206" s="2">
        <v>9058</v>
      </c>
      <c r="G206" s="2">
        <v>71550.31</v>
      </c>
    </row>
    <row r="207" spans="1:7" x14ac:dyDescent="0.25">
      <c r="A207">
        <v>0</v>
      </c>
      <c r="B207" t="s">
        <v>58</v>
      </c>
      <c r="C207" s="1" t="s">
        <v>82</v>
      </c>
      <c r="D207" t="s">
        <v>66</v>
      </c>
      <c r="E207">
        <v>1972</v>
      </c>
      <c r="F207" s="2">
        <v>6646</v>
      </c>
      <c r="G207" s="2">
        <v>51870.080000000002</v>
      </c>
    </row>
    <row r="208" spans="1:7" x14ac:dyDescent="0.25">
      <c r="A208">
        <v>0</v>
      </c>
      <c r="B208" t="s">
        <v>58</v>
      </c>
      <c r="C208" s="1" t="s">
        <v>82</v>
      </c>
      <c r="D208" t="s">
        <v>66</v>
      </c>
      <c r="E208">
        <v>1973</v>
      </c>
      <c r="F208" s="2">
        <v>1913</v>
      </c>
      <c r="G208" s="2">
        <v>15565.23</v>
      </c>
    </row>
    <row r="209" spans="1:7" x14ac:dyDescent="0.25">
      <c r="A209">
        <v>0</v>
      </c>
      <c r="B209" t="s">
        <v>58</v>
      </c>
      <c r="C209" s="1" t="s">
        <v>82</v>
      </c>
      <c r="D209" t="s">
        <v>66</v>
      </c>
      <c r="E209">
        <v>1974</v>
      </c>
      <c r="F209" s="2">
        <v>863</v>
      </c>
      <c r="G209" s="2">
        <v>9536.83</v>
      </c>
    </row>
    <row r="210" spans="1:7" x14ac:dyDescent="0.25">
      <c r="A210">
        <v>0</v>
      </c>
      <c r="B210" t="s">
        <v>58</v>
      </c>
      <c r="C210" s="1" t="s">
        <v>82</v>
      </c>
      <c r="D210" t="s">
        <v>66</v>
      </c>
      <c r="E210">
        <v>1976</v>
      </c>
      <c r="F210" s="2">
        <v>1248</v>
      </c>
      <c r="G210" s="2">
        <v>17008.75</v>
      </c>
    </row>
    <row r="211" spans="1:7" x14ac:dyDescent="0.25">
      <c r="A211">
        <v>0</v>
      </c>
      <c r="B211" t="s">
        <v>58</v>
      </c>
      <c r="C211" s="1" t="s">
        <v>82</v>
      </c>
      <c r="D211" t="s">
        <v>66</v>
      </c>
      <c r="E211">
        <v>1977</v>
      </c>
      <c r="F211" s="2">
        <v>1277</v>
      </c>
      <c r="G211" s="2">
        <v>16502.7</v>
      </c>
    </row>
    <row r="212" spans="1:7" x14ac:dyDescent="0.25">
      <c r="A212">
        <v>0</v>
      </c>
      <c r="B212" t="s">
        <v>58</v>
      </c>
      <c r="C212" s="1" t="s">
        <v>82</v>
      </c>
      <c r="D212" t="s">
        <v>66</v>
      </c>
      <c r="E212">
        <v>1978</v>
      </c>
      <c r="F212" s="2">
        <v>1405</v>
      </c>
      <c r="G212" s="2">
        <v>20716.5</v>
      </c>
    </row>
    <row r="213" spans="1:7" x14ac:dyDescent="0.25">
      <c r="A213">
        <v>0</v>
      </c>
      <c r="B213" t="s">
        <v>58</v>
      </c>
      <c r="C213" s="1" t="s">
        <v>82</v>
      </c>
      <c r="D213" t="s">
        <v>66</v>
      </c>
      <c r="E213">
        <v>1979</v>
      </c>
      <c r="F213" s="2">
        <v>2873</v>
      </c>
      <c r="G213" s="2">
        <v>12669.31</v>
      </c>
    </row>
    <row r="214" spans="1:7" x14ac:dyDescent="0.25">
      <c r="A214">
        <v>0</v>
      </c>
      <c r="B214" t="s">
        <v>58</v>
      </c>
      <c r="C214" s="1" t="s">
        <v>82</v>
      </c>
      <c r="D214" t="s">
        <v>66</v>
      </c>
      <c r="E214">
        <v>1980</v>
      </c>
      <c r="F214" s="2">
        <v>6</v>
      </c>
      <c r="G214" s="2">
        <v>92.34</v>
      </c>
    </row>
    <row r="215" spans="1:7" x14ac:dyDescent="0.25">
      <c r="A215">
        <v>0</v>
      </c>
      <c r="B215" t="s">
        <v>58</v>
      </c>
      <c r="C215" s="1" t="s">
        <v>82</v>
      </c>
      <c r="D215" t="s">
        <v>66</v>
      </c>
      <c r="E215">
        <v>1982</v>
      </c>
      <c r="F215" s="2">
        <v>3203</v>
      </c>
      <c r="G215" s="2">
        <v>79723.77</v>
      </c>
    </row>
    <row r="216" spans="1:7" x14ac:dyDescent="0.25">
      <c r="A216">
        <v>0</v>
      </c>
      <c r="B216" t="s">
        <v>58</v>
      </c>
      <c r="C216" s="1" t="s">
        <v>82</v>
      </c>
      <c r="D216" t="s">
        <v>66</v>
      </c>
      <c r="E216">
        <v>1983</v>
      </c>
      <c r="F216" s="2">
        <v>2389</v>
      </c>
      <c r="G216" s="2">
        <v>40191.1</v>
      </c>
    </row>
    <row r="217" spans="1:7" x14ac:dyDescent="0.25">
      <c r="A217">
        <v>0</v>
      </c>
      <c r="B217" t="s">
        <v>58</v>
      </c>
      <c r="C217" s="1" t="s">
        <v>82</v>
      </c>
      <c r="D217" t="s">
        <v>66</v>
      </c>
      <c r="E217">
        <v>1984</v>
      </c>
      <c r="F217" s="2">
        <v>1376</v>
      </c>
      <c r="G217" s="2">
        <v>23983.62</v>
      </c>
    </row>
    <row r="218" spans="1:7" x14ac:dyDescent="0.25">
      <c r="A218">
        <v>0</v>
      </c>
      <c r="B218" t="s">
        <v>58</v>
      </c>
      <c r="C218" s="1" t="s">
        <v>82</v>
      </c>
      <c r="D218" t="s">
        <v>66</v>
      </c>
      <c r="E218">
        <v>1985</v>
      </c>
      <c r="F218" s="2">
        <v>100</v>
      </c>
      <c r="G218" s="2">
        <v>1413.64</v>
      </c>
    </row>
    <row r="219" spans="1:7" x14ac:dyDescent="0.25">
      <c r="A219">
        <v>0</v>
      </c>
      <c r="B219" t="s">
        <v>58</v>
      </c>
      <c r="C219" s="1" t="s">
        <v>82</v>
      </c>
      <c r="D219" t="s">
        <v>66</v>
      </c>
      <c r="E219">
        <v>1986</v>
      </c>
      <c r="F219" s="2">
        <v>538</v>
      </c>
      <c r="G219" s="2">
        <v>15684.42</v>
      </c>
    </row>
    <row r="220" spans="1:7" x14ac:dyDescent="0.25">
      <c r="A220">
        <v>0</v>
      </c>
      <c r="B220" t="s">
        <v>58</v>
      </c>
      <c r="C220" s="1" t="s">
        <v>82</v>
      </c>
      <c r="D220" t="s">
        <v>66</v>
      </c>
      <c r="E220">
        <v>1987</v>
      </c>
      <c r="F220" s="2">
        <v>4144</v>
      </c>
      <c r="G220" s="2">
        <v>71003.8</v>
      </c>
    </row>
    <row r="221" spans="1:7" x14ac:dyDescent="0.25">
      <c r="A221">
        <v>0</v>
      </c>
      <c r="B221" t="s">
        <v>58</v>
      </c>
      <c r="C221" s="1" t="s">
        <v>82</v>
      </c>
      <c r="D221" t="s">
        <v>66</v>
      </c>
      <c r="E221">
        <v>1988</v>
      </c>
      <c r="F221" s="2">
        <v>41</v>
      </c>
      <c r="G221" s="2">
        <v>764.53</v>
      </c>
    </row>
    <row r="222" spans="1:7" x14ac:dyDescent="0.25">
      <c r="A222">
        <v>0</v>
      </c>
      <c r="B222" t="s">
        <v>58</v>
      </c>
      <c r="C222" s="1" t="s">
        <v>82</v>
      </c>
      <c r="D222" t="s">
        <v>66</v>
      </c>
      <c r="E222">
        <v>1989</v>
      </c>
      <c r="F222" s="2">
        <v>1690</v>
      </c>
      <c r="G222" s="2">
        <v>16838.060000000001</v>
      </c>
    </row>
    <row r="223" spans="1:7" x14ac:dyDescent="0.25">
      <c r="A223">
        <v>0</v>
      </c>
      <c r="B223" t="s">
        <v>58</v>
      </c>
      <c r="C223" s="1" t="s">
        <v>82</v>
      </c>
      <c r="D223" t="s">
        <v>66</v>
      </c>
      <c r="E223">
        <v>1990</v>
      </c>
      <c r="F223" s="2">
        <v>50</v>
      </c>
      <c r="G223" s="2">
        <v>1244.67</v>
      </c>
    </row>
    <row r="224" spans="1:7" x14ac:dyDescent="0.25">
      <c r="A224">
        <v>0</v>
      </c>
      <c r="B224" t="s">
        <v>58</v>
      </c>
      <c r="C224" s="1" t="s">
        <v>82</v>
      </c>
      <c r="D224" t="s">
        <v>66</v>
      </c>
      <c r="E224">
        <v>1991</v>
      </c>
      <c r="F224" s="2">
        <v>3686</v>
      </c>
      <c r="G224" s="2">
        <v>8482.39</v>
      </c>
    </row>
    <row r="225" spans="1:7" x14ac:dyDescent="0.25">
      <c r="A225">
        <v>0</v>
      </c>
      <c r="B225" t="s">
        <v>58</v>
      </c>
      <c r="C225" s="1" t="s">
        <v>82</v>
      </c>
      <c r="D225" t="s">
        <v>66</v>
      </c>
      <c r="E225">
        <v>1992</v>
      </c>
      <c r="F225" s="2">
        <v>2042</v>
      </c>
      <c r="G225" s="2">
        <v>60432.05</v>
      </c>
    </row>
    <row r="226" spans="1:7" x14ac:dyDescent="0.25">
      <c r="A226">
        <v>0</v>
      </c>
      <c r="B226" t="s">
        <v>58</v>
      </c>
      <c r="C226" s="1" t="s">
        <v>82</v>
      </c>
      <c r="D226" t="s">
        <v>66</v>
      </c>
      <c r="E226">
        <v>1993</v>
      </c>
      <c r="F226" s="2">
        <v>12</v>
      </c>
      <c r="G226" s="2">
        <v>384.06</v>
      </c>
    </row>
    <row r="227" spans="1:7" x14ac:dyDescent="0.25">
      <c r="A227">
        <v>0</v>
      </c>
      <c r="B227" t="s">
        <v>58</v>
      </c>
      <c r="C227" s="1" t="s">
        <v>82</v>
      </c>
      <c r="D227" t="s">
        <v>66</v>
      </c>
      <c r="E227">
        <v>1994</v>
      </c>
      <c r="F227" s="2">
        <v>78</v>
      </c>
      <c r="G227" s="2">
        <v>3169.9</v>
      </c>
    </row>
    <row r="228" spans="1:7" x14ac:dyDescent="0.25">
      <c r="A228">
        <v>0</v>
      </c>
      <c r="B228" t="s">
        <v>58</v>
      </c>
      <c r="C228" s="1" t="s">
        <v>82</v>
      </c>
      <c r="D228" t="s">
        <v>66</v>
      </c>
      <c r="E228">
        <v>1995</v>
      </c>
      <c r="F228" s="2">
        <v>1</v>
      </c>
      <c r="G228" s="2">
        <v>54.85</v>
      </c>
    </row>
    <row r="229" spans="1:7" x14ac:dyDescent="0.25">
      <c r="A229">
        <v>0</v>
      </c>
      <c r="B229" t="s">
        <v>58</v>
      </c>
      <c r="C229" s="1" t="s">
        <v>82</v>
      </c>
      <c r="D229" t="s">
        <v>66</v>
      </c>
      <c r="E229">
        <v>1996</v>
      </c>
      <c r="F229" s="2">
        <v>4</v>
      </c>
      <c r="G229" s="2">
        <v>224.99</v>
      </c>
    </row>
    <row r="230" spans="1:7" x14ac:dyDescent="0.25">
      <c r="A230">
        <v>0</v>
      </c>
      <c r="B230" t="s">
        <v>58</v>
      </c>
      <c r="C230" s="1" t="s">
        <v>82</v>
      </c>
      <c r="D230" t="s">
        <v>66</v>
      </c>
      <c r="E230">
        <v>1997</v>
      </c>
      <c r="F230" s="2">
        <v>8299</v>
      </c>
      <c r="G230" s="2">
        <v>6660.69</v>
      </c>
    </row>
    <row r="231" spans="1:7" x14ac:dyDescent="0.25">
      <c r="A231">
        <v>0</v>
      </c>
      <c r="B231" t="s">
        <v>58</v>
      </c>
      <c r="C231" s="1" t="s">
        <v>82</v>
      </c>
      <c r="D231" t="s">
        <v>66</v>
      </c>
      <c r="E231">
        <v>1998</v>
      </c>
      <c r="F231" s="2">
        <v>8</v>
      </c>
      <c r="G231" s="2">
        <v>248.5</v>
      </c>
    </row>
    <row r="232" spans="1:7" x14ac:dyDescent="0.25">
      <c r="A232">
        <v>0</v>
      </c>
      <c r="B232" t="s">
        <v>58</v>
      </c>
      <c r="C232" s="1" t="s">
        <v>82</v>
      </c>
      <c r="D232" t="s">
        <v>66</v>
      </c>
      <c r="E232">
        <v>1999</v>
      </c>
      <c r="F232" s="2">
        <v>6</v>
      </c>
      <c r="G232" s="2">
        <v>431.9</v>
      </c>
    </row>
    <row r="233" spans="1:7" x14ac:dyDescent="0.25">
      <c r="A233">
        <v>0</v>
      </c>
      <c r="B233" t="s">
        <v>58</v>
      </c>
      <c r="C233" s="1" t="s">
        <v>82</v>
      </c>
      <c r="D233" t="s">
        <v>66</v>
      </c>
      <c r="E233">
        <v>2000</v>
      </c>
      <c r="F233" s="2">
        <v>340</v>
      </c>
      <c r="G233" s="2">
        <v>7747.81</v>
      </c>
    </row>
    <row r="234" spans="1:7" x14ac:dyDescent="0.25">
      <c r="A234">
        <v>0</v>
      </c>
      <c r="B234" t="s">
        <v>58</v>
      </c>
      <c r="C234" s="1" t="s">
        <v>82</v>
      </c>
      <c r="D234" t="s">
        <v>66</v>
      </c>
      <c r="E234">
        <v>2001</v>
      </c>
      <c r="F234" s="2">
        <v>111</v>
      </c>
      <c r="G234" s="2">
        <v>4720.3</v>
      </c>
    </row>
    <row r="235" spans="1:7" x14ac:dyDescent="0.25">
      <c r="A235">
        <v>0</v>
      </c>
      <c r="B235" t="s">
        <v>58</v>
      </c>
      <c r="C235" s="1" t="s">
        <v>82</v>
      </c>
      <c r="D235" t="s">
        <v>66</v>
      </c>
      <c r="E235">
        <v>2002</v>
      </c>
      <c r="F235" s="2">
        <v>3</v>
      </c>
      <c r="G235" s="2">
        <v>190.71</v>
      </c>
    </row>
    <row r="236" spans="1:7" x14ac:dyDescent="0.25">
      <c r="A236">
        <v>0</v>
      </c>
      <c r="B236" t="s">
        <v>58</v>
      </c>
      <c r="C236" s="1" t="s">
        <v>82</v>
      </c>
      <c r="D236" t="s">
        <v>66</v>
      </c>
      <c r="E236">
        <v>2003</v>
      </c>
      <c r="F236" s="2">
        <v>909</v>
      </c>
      <c r="G236" s="2">
        <v>361.19</v>
      </c>
    </row>
    <row r="237" spans="1:7" x14ac:dyDescent="0.25">
      <c r="A237">
        <v>0</v>
      </c>
      <c r="B237" t="s">
        <v>58</v>
      </c>
      <c r="C237" s="1" t="s">
        <v>82</v>
      </c>
      <c r="D237" t="s">
        <v>66</v>
      </c>
      <c r="E237">
        <v>2004</v>
      </c>
      <c r="F237" s="2">
        <v>10</v>
      </c>
      <c r="G237" s="2">
        <v>1411.89</v>
      </c>
    </row>
    <row r="238" spans="1:7" x14ac:dyDescent="0.25">
      <c r="A238">
        <v>0</v>
      </c>
      <c r="B238" t="s">
        <v>58</v>
      </c>
      <c r="C238" s="1" t="s">
        <v>82</v>
      </c>
      <c r="D238" t="s">
        <v>66</v>
      </c>
      <c r="E238">
        <v>2005</v>
      </c>
      <c r="F238" s="2">
        <v>2</v>
      </c>
      <c r="G238" s="2">
        <v>162.91999999999999</v>
      </c>
    </row>
    <row r="239" spans="1:7" x14ac:dyDescent="0.25">
      <c r="A239">
        <v>0</v>
      </c>
      <c r="B239" t="s">
        <v>58</v>
      </c>
      <c r="C239" s="1" t="s">
        <v>82</v>
      </c>
      <c r="D239" t="s">
        <v>66</v>
      </c>
      <c r="E239">
        <v>2006</v>
      </c>
      <c r="F239" s="2">
        <v>1</v>
      </c>
      <c r="G239" s="2">
        <v>83.99</v>
      </c>
    </row>
    <row r="240" spans="1:7" x14ac:dyDescent="0.25">
      <c r="A240">
        <v>0</v>
      </c>
      <c r="B240" t="s">
        <v>58</v>
      </c>
      <c r="C240" s="1" t="s">
        <v>82</v>
      </c>
      <c r="D240" t="s">
        <v>66</v>
      </c>
      <c r="E240">
        <v>2008</v>
      </c>
      <c r="F240" s="2">
        <v>29</v>
      </c>
      <c r="G240" s="2">
        <v>1813.91</v>
      </c>
    </row>
    <row r="241" spans="1:7" x14ac:dyDescent="0.25">
      <c r="A241">
        <v>0</v>
      </c>
      <c r="B241" t="s">
        <v>58</v>
      </c>
      <c r="C241" s="1" t="s">
        <v>82</v>
      </c>
      <c r="D241" t="s">
        <v>66</v>
      </c>
      <c r="E241">
        <v>2009</v>
      </c>
      <c r="F241" s="2">
        <v>10</v>
      </c>
      <c r="G241" s="2">
        <v>772.57</v>
      </c>
    </row>
    <row r="242" spans="1:7" x14ac:dyDescent="0.25">
      <c r="A242">
        <v>0</v>
      </c>
      <c r="B242" t="s">
        <v>58</v>
      </c>
      <c r="C242" s="1" t="s">
        <v>82</v>
      </c>
      <c r="D242" t="s">
        <v>66</v>
      </c>
      <c r="E242">
        <v>2011</v>
      </c>
      <c r="F242" s="2">
        <v>1</v>
      </c>
      <c r="G242" s="2">
        <v>498.51</v>
      </c>
    </row>
    <row r="243" spans="1:7" x14ac:dyDescent="0.25">
      <c r="A243">
        <v>0</v>
      </c>
      <c r="B243" t="s">
        <v>58</v>
      </c>
      <c r="C243" s="1" t="s">
        <v>82</v>
      </c>
      <c r="D243" t="s">
        <v>66</v>
      </c>
      <c r="E243">
        <v>2012</v>
      </c>
      <c r="F243" s="2">
        <v>24</v>
      </c>
      <c r="G243" s="2">
        <v>9620.58</v>
      </c>
    </row>
    <row r="244" spans="1:7" x14ac:dyDescent="0.25">
      <c r="A244">
        <v>0</v>
      </c>
      <c r="B244" t="s">
        <v>58</v>
      </c>
      <c r="C244" s="1" t="s">
        <v>82</v>
      </c>
      <c r="D244" t="s">
        <v>66</v>
      </c>
      <c r="E244">
        <v>2014</v>
      </c>
      <c r="F244" s="2">
        <v>2</v>
      </c>
      <c r="G244" s="2">
        <v>1043.81</v>
      </c>
    </row>
    <row r="245" spans="1:7" x14ac:dyDescent="0.25">
      <c r="A245">
        <v>0</v>
      </c>
      <c r="B245" t="s">
        <v>58</v>
      </c>
      <c r="C245" s="1" t="s">
        <v>82</v>
      </c>
      <c r="D245" t="s">
        <v>66</v>
      </c>
      <c r="E245">
        <v>2015</v>
      </c>
      <c r="F245" s="2">
        <v>10</v>
      </c>
      <c r="G245" s="2">
        <v>8659.18</v>
      </c>
    </row>
    <row r="246" spans="1:7" x14ac:dyDescent="0.25">
      <c r="A246">
        <v>0</v>
      </c>
      <c r="B246" t="s">
        <v>58</v>
      </c>
      <c r="C246" s="1" t="s">
        <v>82</v>
      </c>
      <c r="D246" t="s">
        <v>66</v>
      </c>
      <c r="E246">
        <v>2016</v>
      </c>
      <c r="F246" s="2">
        <v>10</v>
      </c>
      <c r="G246" s="2">
        <v>18252.919999999998</v>
      </c>
    </row>
    <row r="247" spans="1:7" x14ac:dyDescent="0.25">
      <c r="A247">
        <v>0</v>
      </c>
      <c r="B247" t="s">
        <v>58</v>
      </c>
      <c r="C247" s="1" t="s">
        <v>82</v>
      </c>
      <c r="D247" t="s">
        <v>66</v>
      </c>
      <c r="E247">
        <v>2017</v>
      </c>
      <c r="F247" s="2">
        <v>5</v>
      </c>
      <c r="G247" s="2">
        <v>15076.65</v>
      </c>
    </row>
    <row r="248" spans="1:7" x14ac:dyDescent="0.25">
      <c r="A248">
        <v>0</v>
      </c>
      <c r="B248" t="s">
        <v>58</v>
      </c>
      <c r="C248" s="1" t="s">
        <v>82</v>
      </c>
      <c r="D248" t="s">
        <v>66</v>
      </c>
      <c r="E248">
        <v>2018</v>
      </c>
      <c r="F248" s="2">
        <v>1</v>
      </c>
      <c r="G248" s="2">
        <v>247.32</v>
      </c>
    </row>
    <row r="249" spans="1:7" x14ac:dyDescent="0.25">
      <c r="A249">
        <v>0</v>
      </c>
      <c r="B249" t="s">
        <v>58</v>
      </c>
      <c r="C249" s="1" t="s">
        <v>82</v>
      </c>
      <c r="D249" t="s">
        <v>66</v>
      </c>
      <c r="E249">
        <v>2020</v>
      </c>
      <c r="F249" s="2">
        <v>6</v>
      </c>
      <c r="G249" s="2">
        <v>1262.42</v>
      </c>
    </row>
    <row r="250" spans="1:7" x14ac:dyDescent="0.25">
      <c r="A250">
        <v>0</v>
      </c>
      <c r="B250" t="s">
        <v>58</v>
      </c>
      <c r="C250" s="1" t="s">
        <v>82</v>
      </c>
      <c r="D250" t="s">
        <v>66</v>
      </c>
      <c r="E250">
        <v>2021</v>
      </c>
      <c r="F250" s="2">
        <v>12</v>
      </c>
      <c r="G250" s="2">
        <v>6860.08</v>
      </c>
    </row>
    <row r="251" spans="1:7" x14ac:dyDescent="0.25">
      <c r="A251">
        <v>0</v>
      </c>
      <c r="B251" t="s">
        <v>58</v>
      </c>
      <c r="C251" s="1" t="s">
        <v>82</v>
      </c>
      <c r="D251" t="s">
        <v>66</v>
      </c>
      <c r="E251">
        <v>2022</v>
      </c>
      <c r="F251" s="2">
        <v>6</v>
      </c>
      <c r="G251" s="2">
        <v>15270.12</v>
      </c>
    </row>
    <row r="252" spans="1:7" x14ac:dyDescent="0.25">
      <c r="A252">
        <v>0</v>
      </c>
      <c r="B252" t="s">
        <v>58</v>
      </c>
      <c r="C252" s="1" t="s">
        <v>82</v>
      </c>
      <c r="D252" t="s">
        <v>66</v>
      </c>
      <c r="E252">
        <v>2023</v>
      </c>
      <c r="F252" s="2">
        <v>12</v>
      </c>
      <c r="G252" s="2">
        <v>30605.01</v>
      </c>
    </row>
    <row r="253" spans="1:7" x14ac:dyDescent="0.25">
      <c r="A253">
        <v>0</v>
      </c>
      <c r="B253" t="s">
        <v>58</v>
      </c>
      <c r="C253" s="1" t="s">
        <v>82</v>
      </c>
      <c r="D253" t="s">
        <v>66</v>
      </c>
      <c r="E253">
        <v>2024</v>
      </c>
      <c r="F253" s="2">
        <v>292</v>
      </c>
      <c r="G253" s="2">
        <v>125556.6</v>
      </c>
    </row>
    <row r="254" spans="1:7" x14ac:dyDescent="0.25">
      <c r="A254">
        <v>0</v>
      </c>
      <c r="B254" t="s">
        <v>58</v>
      </c>
      <c r="C254" s="1" t="s">
        <v>83</v>
      </c>
      <c r="D254" t="s">
        <v>67</v>
      </c>
      <c r="E254">
        <v>1926</v>
      </c>
      <c r="F254" s="2">
        <v>2433</v>
      </c>
      <c r="G254" s="2">
        <v>1524.24</v>
      </c>
    </row>
    <row r="255" spans="1:7" x14ac:dyDescent="0.25">
      <c r="A255">
        <v>0</v>
      </c>
      <c r="B255" t="s">
        <v>58</v>
      </c>
      <c r="C255" s="1" t="s">
        <v>83</v>
      </c>
      <c r="D255" t="s">
        <v>67</v>
      </c>
      <c r="E255">
        <v>1927</v>
      </c>
      <c r="F255" s="2">
        <v>3448</v>
      </c>
      <c r="G255" s="2">
        <v>2446.0300000000002</v>
      </c>
    </row>
    <row r="256" spans="1:7" x14ac:dyDescent="0.25">
      <c r="A256">
        <v>0</v>
      </c>
      <c r="B256" t="s">
        <v>58</v>
      </c>
      <c r="C256" s="1" t="s">
        <v>83</v>
      </c>
      <c r="D256" t="s">
        <v>67</v>
      </c>
      <c r="E256">
        <v>1928</v>
      </c>
      <c r="F256" s="2">
        <v>11309</v>
      </c>
      <c r="G256" s="2">
        <v>7848.41</v>
      </c>
    </row>
    <row r="257" spans="1:7" x14ac:dyDescent="0.25">
      <c r="A257">
        <v>0</v>
      </c>
      <c r="B257" t="s">
        <v>58</v>
      </c>
      <c r="C257" s="1" t="s">
        <v>83</v>
      </c>
      <c r="D257" t="s">
        <v>67</v>
      </c>
      <c r="E257">
        <v>1929</v>
      </c>
      <c r="F257" s="2">
        <v>31116</v>
      </c>
      <c r="G257" s="2">
        <v>27346.2</v>
      </c>
    </row>
    <row r="258" spans="1:7" x14ac:dyDescent="0.25">
      <c r="A258">
        <v>0</v>
      </c>
      <c r="B258" t="s">
        <v>58</v>
      </c>
      <c r="C258" s="1" t="s">
        <v>83</v>
      </c>
      <c r="D258" t="s">
        <v>67</v>
      </c>
      <c r="E258">
        <v>1930</v>
      </c>
      <c r="F258" s="2">
        <v>8867</v>
      </c>
      <c r="G258" s="2">
        <v>6123.56</v>
      </c>
    </row>
    <row r="259" spans="1:7" x14ac:dyDescent="0.25">
      <c r="A259">
        <v>0</v>
      </c>
      <c r="B259" t="s">
        <v>58</v>
      </c>
      <c r="C259" s="1" t="s">
        <v>83</v>
      </c>
      <c r="D259" t="s">
        <v>67</v>
      </c>
      <c r="E259">
        <v>1931</v>
      </c>
      <c r="F259" s="2">
        <v>6619</v>
      </c>
      <c r="G259" s="2">
        <v>5715.59</v>
      </c>
    </row>
    <row r="260" spans="1:7" x14ac:dyDescent="0.25">
      <c r="A260">
        <v>0</v>
      </c>
      <c r="B260" t="s">
        <v>58</v>
      </c>
      <c r="C260" s="1" t="s">
        <v>83</v>
      </c>
      <c r="D260" t="s">
        <v>67</v>
      </c>
      <c r="E260">
        <v>1932</v>
      </c>
      <c r="F260" s="2">
        <v>136</v>
      </c>
      <c r="G260" s="2">
        <v>110</v>
      </c>
    </row>
    <row r="261" spans="1:7" x14ac:dyDescent="0.25">
      <c r="A261">
        <v>0</v>
      </c>
      <c r="B261" t="s">
        <v>58</v>
      </c>
      <c r="C261" s="1" t="s">
        <v>83</v>
      </c>
      <c r="D261" t="s">
        <v>67</v>
      </c>
      <c r="E261">
        <v>1933</v>
      </c>
      <c r="F261" s="2">
        <v>2300</v>
      </c>
      <c r="G261" s="2">
        <v>1268.71</v>
      </c>
    </row>
    <row r="262" spans="1:7" x14ac:dyDescent="0.25">
      <c r="A262">
        <v>0</v>
      </c>
      <c r="B262" t="s">
        <v>58</v>
      </c>
      <c r="C262" s="1" t="s">
        <v>83</v>
      </c>
      <c r="D262" t="s">
        <v>67</v>
      </c>
      <c r="E262">
        <v>1934</v>
      </c>
      <c r="F262" s="2">
        <v>1580</v>
      </c>
      <c r="G262" s="2">
        <v>1016.52</v>
      </c>
    </row>
    <row r="263" spans="1:7" x14ac:dyDescent="0.25">
      <c r="A263">
        <v>0</v>
      </c>
      <c r="B263" t="s">
        <v>58</v>
      </c>
      <c r="C263" s="1" t="s">
        <v>83</v>
      </c>
      <c r="D263" t="s">
        <v>67</v>
      </c>
      <c r="E263">
        <v>1935</v>
      </c>
      <c r="F263" s="2">
        <v>3129</v>
      </c>
      <c r="G263" s="2">
        <v>2685.02</v>
      </c>
    </row>
    <row r="264" spans="1:7" x14ac:dyDescent="0.25">
      <c r="A264">
        <v>0</v>
      </c>
      <c r="B264" t="s">
        <v>58</v>
      </c>
      <c r="C264" s="1" t="s">
        <v>83</v>
      </c>
      <c r="D264" t="s">
        <v>67</v>
      </c>
      <c r="E264">
        <v>1936</v>
      </c>
      <c r="F264" s="2">
        <v>6345</v>
      </c>
      <c r="G264" s="2">
        <v>4316.5200000000004</v>
      </c>
    </row>
    <row r="265" spans="1:7" x14ac:dyDescent="0.25">
      <c r="A265">
        <v>0</v>
      </c>
      <c r="B265" t="s">
        <v>58</v>
      </c>
      <c r="C265" s="1" t="s">
        <v>83</v>
      </c>
      <c r="D265" t="s">
        <v>67</v>
      </c>
      <c r="E265">
        <v>1937</v>
      </c>
      <c r="F265" s="2">
        <v>11264</v>
      </c>
      <c r="G265" s="2">
        <v>9527.0400000000009</v>
      </c>
    </row>
    <row r="266" spans="1:7" x14ac:dyDescent="0.25">
      <c r="A266">
        <v>0</v>
      </c>
      <c r="B266" t="s">
        <v>58</v>
      </c>
      <c r="C266" s="1" t="s">
        <v>83</v>
      </c>
      <c r="D266" t="s">
        <v>67</v>
      </c>
      <c r="E266">
        <v>1938</v>
      </c>
      <c r="F266" s="2">
        <v>8258</v>
      </c>
      <c r="G266" s="2">
        <v>6466.29</v>
      </c>
    </row>
    <row r="267" spans="1:7" x14ac:dyDescent="0.25">
      <c r="A267">
        <v>0</v>
      </c>
      <c r="B267" t="s">
        <v>58</v>
      </c>
      <c r="C267" s="1" t="s">
        <v>83</v>
      </c>
      <c r="D267" t="s">
        <v>67</v>
      </c>
      <c r="E267">
        <v>1939</v>
      </c>
      <c r="F267" s="2">
        <v>18168</v>
      </c>
      <c r="G267" s="2">
        <v>14294.77</v>
      </c>
    </row>
    <row r="268" spans="1:7" x14ac:dyDescent="0.25">
      <c r="A268">
        <v>0</v>
      </c>
      <c r="B268" t="s">
        <v>58</v>
      </c>
      <c r="C268" s="1" t="s">
        <v>83</v>
      </c>
      <c r="D268" t="s">
        <v>67</v>
      </c>
      <c r="E268">
        <v>1940</v>
      </c>
      <c r="F268" s="2">
        <v>9624</v>
      </c>
      <c r="G268" s="2">
        <v>6801.2</v>
      </c>
    </row>
    <row r="269" spans="1:7" x14ac:dyDescent="0.25">
      <c r="A269">
        <v>0</v>
      </c>
      <c r="B269" t="s">
        <v>58</v>
      </c>
      <c r="C269" s="1" t="s">
        <v>83</v>
      </c>
      <c r="D269" t="s">
        <v>67</v>
      </c>
      <c r="E269">
        <v>1941</v>
      </c>
      <c r="F269" s="2">
        <v>7604</v>
      </c>
      <c r="G269" s="2">
        <v>5399.85</v>
      </c>
    </row>
    <row r="270" spans="1:7" x14ac:dyDescent="0.25">
      <c r="A270">
        <v>0</v>
      </c>
      <c r="B270" t="s">
        <v>58</v>
      </c>
      <c r="C270" s="1" t="s">
        <v>83</v>
      </c>
      <c r="D270" t="s">
        <v>67</v>
      </c>
      <c r="E270">
        <v>1942</v>
      </c>
      <c r="F270" s="2">
        <v>2322</v>
      </c>
      <c r="G270" s="2">
        <v>1736.2</v>
      </c>
    </row>
    <row r="271" spans="1:7" x14ac:dyDescent="0.25">
      <c r="A271">
        <v>0</v>
      </c>
      <c r="B271" t="s">
        <v>58</v>
      </c>
      <c r="C271" s="1" t="s">
        <v>83</v>
      </c>
      <c r="D271" t="s">
        <v>67</v>
      </c>
      <c r="E271">
        <v>1943</v>
      </c>
      <c r="F271" s="2">
        <v>575</v>
      </c>
      <c r="G271" s="2">
        <v>473.77</v>
      </c>
    </row>
    <row r="272" spans="1:7" x14ac:dyDescent="0.25">
      <c r="A272">
        <v>0</v>
      </c>
      <c r="B272" t="s">
        <v>58</v>
      </c>
      <c r="C272" s="1" t="s">
        <v>83</v>
      </c>
      <c r="D272" t="s">
        <v>67</v>
      </c>
      <c r="E272">
        <v>1944</v>
      </c>
      <c r="F272" s="2">
        <v>225</v>
      </c>
      <c r="G272" s="2">
        <v>194.98</v>
      </c>
    </row>
    <row r="273" spans="1:7" x14ac:dyDescent="0.25">
      <c r="A273">
        <v>0</v>
      </c>
      <c r="B273" t="s">
        <v>58</v>
      </c>
      <c r="C273" s="1" t="s">
        <v>83</v>
      </c>
      <c r="D273" t="s">
        <v>67</v>
      </c>
      <c r="E273">
        <v>1945</v>
      </c>
      <c r="F273" s="2">
        <v>2716</v>
      </c>
      <c r="G273" s="2">
        <v>2403.56</v>
      </c>
    </row>
    <row r="274" spans="1:7" x14ac:dyDescent="0.25">
      <c r="A274">
        <v>0</v>
      </c>
      <c r="B274" t="s">
        <v>58</v>
      </c>
      <c r="C274" s="1" t="s">
        <v>83</v>
      </c>
      <c r="D274" t="s">
        <v>67</v>
      </c>
      <c r="E274">
        <v>1946</v>
      </c>
      <c r="F274" s="2">
        <v>7833</v>
      </c>
      <c r="G274" s="2">
        <v>7564.7</v>
      </c>
    </row>
    <row r="275" spans="1:7" x14ac:dyDescent="0.25">
      <c r="A275">
        <v>0</v>
      </c>
      <c r="B275" t="s">
        <v>58</v>
      </c>
      <c r="C275" s="1" t="s">
        <v>83</v>
      </c>
      <c r="D275" t="s">
        <v>67</v>
      </c>
      <c r="E275">
        <v>1947</v>
      </c>
      <c r="F275" s="2">
        <v>5298</v>
      </c>
      <c r="G275" s="2">
        <v>7060.73</v>
      </c>
    </row>
    <row r="276" spans="1:7" x14ac:dyDescent="0.25">
      <c r="A276">
        <v>0</v>
      </c>
      <c r="B276" t="s">
        <v>58</v>
      </c>
      <c r="C276" s="1" t="s">
        <v>83</v>
      </c>
      <c r="D276" t="s">
        <v>67</v>
      </c>
      <c r="E276">
        <v>1948</v>
      </c>
      <c r="F276" s="2">
        <v>22993</v>
      </c>
      <c r="G276" s="2">
        <v>31877.5</v>
      </c>
    </row>
    <row r="277" spans="1:7" x14ac:dyDescent="0.25">
      <c r="A277">
        <v>0</v>
      </c>
      <c r="B277" t="s">
        <v>58</v>
      </c>
      <c r="C277" s="1" t="s">
        <v>83</v>
      </c>
      <c r="D277" t="s">
        <v>67</v>
      </c>
      <c r="E277">
        <v>1949</v>
      </c>
      <c r="F277" s="2">
        <v>26498</v>
      </c>
      <c r="G277" s="2">
        <v>31415.98</v>
      </c>
    </row>
    <row r="278" spans="1:7" x14ac:dyDescent="0.25">
      <c r="A278">
        <v>0</v>
      </c>
      <c r="B278" t="s">
        <v>58</v>
      </c>
      <c r="C278" s="1" t="s">
        <v>83</v>
      </c>
      <c r="D278" t="s">
        <v>67</v>
      </c>
      <c r="E278">
        <v>1950</v>
      </c>
      <c r="F278" s="2">
        <v>34737</v>
      </c>
      <c r="G278" s="2">
        <v>47670.07</v>
      </c>
    </row>
    <row r="279" spans="1:7" x14ac:dyDescent="0.25">
      <c r="A279">
        <v>0</v>
      </c>
      <c r="B279" t="s">
        <v>58</v>
      </c>
      <c r="C279" s="1" t="s">
        <v>83</v>
      </c>
      <c r="D279" t="s">
        <v>67</v>
      </c>
      <c r="E279">
        <v>1951</v>
      </c>
      <c r="F279" s="2">
        <v>17866</v>
      </c>
      <c r="G279" s="2">
        <v>35394.69</v>
      </c>
    </row>
    <row r="280" spans="1:7" x14ac:dyDescent="0.25">
      <c r="A280">
        <v>0</v>
      </c>
      <c r="B280" t="s">
        <v>58</v>
      </c>
      <c r="C280" s="1" t="s">
        <v>83</v>
      </c>
      <c r="D280" t="s">
        <v>67</v>
      </c>
      <c r="E280">
        <v>1952</v>
      </c>
      <c r="F280" s="2">
        <v>30857</v>
      </c>
      <c r="G280" s="2">
        <v>54333.56</v>
      </c>
    </row>
    <row r="281" spans="1:7" x14ac:dyDescent="0.25">
      <c r="A281">
        <v>0</v>
      </c>
      <c r="B281" t="s">
        <v>58</v>
      </c>
      <c r="C281" s="1" t="s">
        <v>83</v>
      </c>
      <c r="D281" t="s">
        <v>67</v>
      </c>
      <c r="E281">
        <v>1953</v>
      </c>
      <c r="F281" s="2">
        <v>43223</v>
      </c>
      <c r="G281" s="2">
        <v>82298.559999999998</v>
      </c>
    </row>
    <row r="282" spans="1:7" x14ac:dyDescent="0.25">
      <c r="A282">
        <v>0</v>
      </c>
      <c r="B282" t="s">
        <v>58</v>
      </c>
      <c r="C282" s="1" t="s">
        <v>83</v>
      </c>
      <c r="D282" t="s">
        <v>67</v>
      </c>
      <c r="E282">
        <v>1954</v>
      </c>
      <c r="F282" s="2">
        <v>27677</v>
      </c>
      <c r="G282" s="2">
        <v>62775.35</v>
      </c>
    </row>
    <row r="283" spans="1:7" x14ac:dyDescent="0.25">
      <c r="A283">
        <v>0</v>
      </c>
      <c r="B283" t="s">
        <v>58</v>
      </c>
      <c r="C283" s="1" t="s">
        <v>83</v>
      </c>
      <c r="D283" t="s">
        <v>67</v>
      </c>
      <c r="E283">
        <v>1955</v>
      </c>
      <c r="F283" s="2">
        <v>51546</v>
      </c>
      <c r="G283" s="2">
        <v>120588.64</v>
      </c>
    </row>
    <row r="284" spans="1:7" x14ac:dyDescent="0.25">
      <c r="A284">
        <v>0</v>
      </c>
      <c r="B284" t="s">
        <v>58</v>
      </c>
      <c r="C284" s="1" t="s">
        <v>83</v>
      </c>
      <c r="D284" t="s">
        <v>67</v>
      </c>
      <c r="E284">
        <v>1956</v>
      </c>
      <c r="F284" s="2">
        <v>89413</v>
      </c>
      <c r="G284" s="2">
        <v>299110.74</v>
      </c>
    </row>
    <row r="285" spans="1:7" x14ac:dyDescent="0.25">
      <c r="A285">
        <v>0</v>
      </c>
      <c r="B285" t="s">
        <v>58</v>
      </c>
      <c r="C285" s="1" t="s">
        <v>83</v>
      </c>
      <c r="D285" t="s">
        <v>67</v>
      </c>
      <c r="E285">
        <v>1957</v>
      </c>
      <c r="F285" s="2">
        <v>61701</v>
      </c>
      <c r="G285" s="2">
        <v>172986.47</v>
      </c>
    </row>
    <row r="286" spans="1:7" x14ac:dyDescent="0.25">
      <c r="A286">
        <v>0</v>
      </c>
      <c r="B286" t="s">
        <v>58</v>
      </c>
      <c r="C286" s="1" t="s">
        <v>83</v>
      </c>
      <c r="D286" t="s">
        <v>67</v>
      </c>
      <c r="E286">
        <v>1958</v>
      </c>
      <c r="F286" s="2">
        <v>77899</v>
      </c>
      <c r="G286" s="2">
        <v>223709.19</v>
      </c>
    </row>
    <row r="287" spans="1:7" x14ac:dyDescent="0.25">
      <c r="A287">
        <v>0</v>
      </c>
      <c r="B287" t="s">
        <v>58</v>
      </c>
      <c r="C287" s="1" t="s">
        <v>83</v>
      </c>
      <c r="D287" t="s">
        <v>67</v>
      </c>
      <c r="E287">
        <v>1959</v>
      </c>
      <c r="F287" s="2">
        <v>68179</v>
      </c>
      <c r="G287" s="2">
        <v>234014.78</v>
      </c>
    </row>
    <row r="288" spans="1:7" x14ac:dyDescent="0.25">
      <c r="A288">
        <v>0</v>
      </c>
      <c r="B288" t="s">
        <v>58</v>
      </c>
      <c r="C288" s="1" t="s">
        <v>83</v>
      </c>
      <c r="D288" t="s">
        <v>67</v>
      </c>
      <c r="E288">
        <v>1960</v>
      </c>
      <c r="F288" s="2">
        <v>45579</v>
      </c>
      <c r="G288" s="2">
        <v>166580.76</v>
      </c>
    </row>
    <row r="289" spans="1:7" x14ac:dyDescent="0.25">
      <c r="A289">
        <v>0</v>
      </c>
      <c r="B289" t="s">
        <v>58</v>
      </c>
      <c r="C289" s="1" t="s">
        <v>83</v>
      </c>
      <c r="D289" t="s">
        <v>67</v>
      </c>
      <c r="E289">
        <v>1961</v>
      </c>
      <c r="F289" s="2">
        <v>58103</v>
      </c>
      <c r="G289" s="2">
        <v>213911.55</v>
      </c>
    </row>
    <row r="290" spans="1:7" x14ac:dyDescent="0.25">
      <c r="A290">
        <v>0</v>
      </c>
      <c r="B290" t="s">
        <v>58</v>
      </c>
      <c r="C290" s="1" t="s">
        <v>83</v>
      </c>
      <c r="D290" t="s">
        <v>67</v>
      </c>
      <c r="E290">
        <v>1962</v>
      </c>
      <c r="F290" s="2">
        <v>55335</v>
      </c>
      <c r="G290" s="2">
        <v>222975.73</v>
      </c>
    </row>
    <row r="291" spans="1:7" x14ac:dyDescent="0.25">
      <c r="A291">
        <v>0</v>
      </c>
      <c r="B291" t="s">
        <v>58</v>
      </c>
      <c r="C291" s="1" t="s">
        <v>83</v>
      </c>
      <c r="D291" t="s">
        <v>67</v>
      </c>
      <c r="E291">
        <v>1963</v>
      </c>
      <c r="F291" s="2">
        <v>67375</v>
      </c>
      <c r="G291" s="2">
        <v>246170.95</v>
      </c>
    </row>
    <row r="292" spans="1:7" x14ac:dyDescent="0.25">
      <c r="A292">
        <v>0</v>
      </c>
      <c r="B292" t="s">
        <v>58</v>
      </c>
      <c r="C292" s="1" t="s">
        <v>83</v>
      </c>
      <c r="D292" t="s">
        <v>67</v>
      </c>
      <c r="E292">
        <v>1964</v>
      </c>
      <c r="F292" s="2">
        <v>103006</v>
      </c>
      <c r="G292" s="2">
        <v>365524.05</v>
      </c>
    </row>
    <row r="293" spans="1:7" x14ac:dyDescent="0.25">
      <c r="A293">
        <v>0</v>
      </c>
      <c r="B293" t="s">
        <v>58</v>
      </c>
      <c r="C293" s="1" t="s">
        <v>83</v>
      </c>
      <c r="D293" t="s">
        <v>67</v>
      </c>
      <c r="E293">
        <v>1965</v>
      </c>
      <c r="F293" s="2">
        <v>115322</v>
      </c>
      <c r="G293" s="2">
        <v>381078.98</v>
      </c>
    </row>
    <row r="294" spans="1:7" x14ac:dyDescent="0.25">
      <c r="A294">
        <v>0</v>
      </c>
      <c r="B294" t="s">
        <v>58</v>
      </c>
      <c r="C294" s="1" t="s">
        <v>83</v>
      </c>
      <c r="D294" t="s">
        <v>67</v>
      </c>
      <c r="E294">
        <v>1966</v>
      </c>
      <c r="F294" s="2">
        <v>92897</v>
      </c>
      <c r="G294" s="2">
        <v>318603.15999999997</v>
      </c>
    </row>
    <row r="295" spans="1:7" x14ac:dyDescent="0.25">
      <c r="A295">
        <v>0</v>
      </c>
      <c r="B295" t="s">
        <v>58</v>
      </c>
      <c r="C295" s="1" t="s">
        <v>83</v>
      </c>
      <c r="D295" t="s">
        <v>67</v>
      </c>
      <c r="E295">
        <v>1967</v>
      </c>
      <c r="F295" s="2">
        <v>53736</v>
      </c>
      <c r="G295" s="2">
        <v>157736.87</v>
      </c>
    </row>
    <row r="296" spans="1:7" x14ac:dyDescent="0.25">
      <c r="A296">
        <v>0</v>
      </c>
      <c r="B296" t="s">
        <v>58</v>
      </c>
      <c r="C296" s="1" t="s">
        <v>83</v>
      </c>
      <c r="D296" t="s">
        <v>67</v>
      </c>
      <c r="E296">
        <v>1968</v>
      </c>
      <c r="F296" s="2">
        <v>59950</v>
      </c>
      <c r="G296" s="2">
        <v>241422.12</v>
      </c>
    </row>
    <row r="297" spans="1:7" x14ac:dyDescent="0.25">
      <c r="A297">
        <v>0</v>
      </c>
      <c r="B297" t="s">
        <v>58</v>
      </c>
      <c r="C297" s="1" t="s">
        <v>83</v>
      </c>
      <c r="D297" t="s">
        <v>67</v>
      </c>
      <c r="E297">
        <v>1969</v>
      </c>
      <c r="F297" s="2">
        <v>114625</v>
      </c>
      <c r="G297" s="2">
        <v>394935.21</v>
      </c>
    </row>
    <row r="298" spans="1:7" x14ac:dyDescent="0.25">
      <c r="A298">
        <v>0</v>
      </c>
      <c r="B298" t="s">
        <v>58</v>
      </c>
      <c r="C298" s="1" t="s">
        <v>83</v>
      </c>
      <c r="D298" t="s">
        <v>67</v>
      </c>
      <c r="E298">
        <v>1970</v>
      </c>
      <c r="F298" s="2">
        <v>35032</v>
      </c>
      <c r="G298" s="2">
        <v>136550.73000000001</v>
      </c>
    </row>
    <row r="299" spans="1:7" x14ac:dyDescent="0.25">
      <c r="A299">
        <v>0</v>
      </c>
      <c r="B299" t="s">
        <v>58</v>
      </c>
      <c r="C299" s="1" t="s">
        <v>83</v>
      </c>
      <c r="D299" t="s">
        <v>67</v>
      </c>
      <c r="E299">
        <v>1971</v>
      </c>
      <c r="F299" s="2">
        <v>45935</v>
      </c>
      <c r="G299" s="2">
        <v>243857.13</v>
      </c>
    </row>
    <row r="300" spans="1:7" x14ac:dyDescent="0.25">
      <c r="A300">
        <v>0</v>
      </c>
      <c r="B300" t="s">
        <v>58</v>
      </c>
      <c r="C300" s="1" t="s">
        <v>83</v>
      </c>
      <c r="D300" t="s">
        <v>67</v>
      </c>
      <c r="E300">
        <v>1972</v>
      </c>
      <c r="F300" s="2">
        <v>16524</v>
      </c>
      <c r="G300" s="2">
        <v>123395.52</v>
      </c>
    </row>
    <row r="301" spans="1:7" x14ac:dyDescent="0.25">
      <c r="A301">
        <v>0</v>
      </c>
      <c r="B301" t="s">
        <v>58</v>
      </c>
      <c r="C301" s="1" t="s">
        <v>83</v>
      </c>
      <c r="D301" t="s">
        <v>67</v>
      </c>
      <c r="E301">
        <v>1973</v>
      </c>
      <c r="F301" s="2">
        <v>6375</v>
      </c>
      <c r="G301" s="2">
        <v>42644</v>
      </c>
    </row>
    <row r="302" spans="1:7" x14ac:dyDescent="0.25">
      <c r="A302">
        <v>0</v>
      </c>
      <c r="B302" t="s">
        <v>58</v>
      </c>
      <c r="C302" s="1" t="s">
        <v>83</v>
      </c>
      <c r="D302" t="s">
        <v>67</v>
      </c>
      <c r="E302">
        <v>1974</v>
      </c>
      <c r="F302" s="2">
        <v>11021</v>
      </c>
      <c r="G302" s="2">
        <v>106811.06</v>
      </c>
    </row>
    <row r="303" spans="1:7" x14ac:dyDescent="0.25">
      <c r="A303">
        <v>0</v>
      </c>
      <c r="B303" t="s">
        <v>58</v>
      </c>
      <c r="C303" s="1" t="s">
        <v>83</v>
      </c>
      <c r="D303" t="s">
        <v>67</v>
      </c>
      <c r="E303">
        <v>1975</v>
      </c>
      <c r="F303" s="2">
        <v>435</v>
      </c>
      <c r="G303" s="2">
        <v>4162.1099999999997</v>
      </c>
    </row>
    <row r="304" spans="1:7" x14ac:dyDescent="0.25">
      <c r="A304">
        <v>0</v>
      </c>
      <c r="B304" t="s">
        <v>58</v>
      </c>
      <c r="C304" s="1" t="s">
        <v>83</v>
      </c>
      <c r="D304" t="s">
        <v>67</v>
      </c>
      <c r="E304">
        <v>1976</v>
      </c>
      <c r="F304" s="2">
        <v>39</v>
      </c>
      <c r="G304" s="2">
        <v>380.1</v>
      </c>
    </row>
    <row r="305" spans="1:7" x14ac:dyDescent="0.25">
      <c r="A305">
        <v>0</v>
      </c>
      <c r="B305" t="s">
        <v>58</v>
      </c>
      <c r="C305" s="1" t="s">
        <v>83</v>
      </c>
      <c r="D305" t="s">
        <v>67</v>
      </c>
      <c r="E305">
        <v>1977</v>
      </c>
      <c r="F305" s="2">
        <v>18</v>
      </c>
      <c r="G305" s="2">
        <v>53.24</v>
      </c>
    </row>
    <row r="306" spans="1:7" x14ac:dyDescent="0.25">
      <c r="A306">
        <v>0</v>
      </c>
      <c r="B306" t="s">
        <v>58</v>
      </c>
      <c r="C306" s="1" t="s">
        <v>83</v>
      </c>
      <c r="D306" t="s">
        <v>67</v>
      </c>
      <c r="E306">
        <v>1978</v>
      </c>
      <c r="F306" s="2">
        <v>437</v>
      </c>
      <c r="G306" s="2">
        <v>5957.62</v>
      </c>
    </row>
    <row r="307" spans="1:7" x14ac:dyDescent="0.25">
      <c r="A307">
        <v>0</v>
      </c>
      <c r="B307" t="s">
        <v>58</v>
      </c>
      <c r="C307" s="1" t="s">
        <v>83</v>
      </c>
      <c r="D307" t="s">
        <v>67</v>
      </c>
      <c r="E307">
        <v>1979</v>
      </c>
      <c r="F307" s="2">
        <v>1308</v>
      </c>
      <c r="G307" s="2">
        <v>46793.52</v>
      </c>
    </row>
    <row r="308" spans="1:7" x14ac:dyDescent="0.25">
      <c r="A308">
        <v>0</v>
      </c>
      <c r="B308" t="s">
        <v>58</v>
      </c>
      <c r="C308" s="1" t="s">
        <v>83</v>
      </c>
      <c r="D308" t="s">
        <v>67</v>
      </c>
      <c r="E308">
        <v>1980</v>
      </c>
      <c r="F308" s="2">
        <v>9</v>
      </c>
      <c r="G308" s="2">
        <v>124.1</v>
      </c>
    </row>
    <row r="309" spans="1:7" x14ac:dyDescent="0.25">
      <c r="A309">
        <v>0</v>
      </c>
      <c r="B309" t="s">
        <v>58</v>
      </c>
      <c r="C309" s="1" t="s">
        <v>83</v>
      </c>
      <c r="D309" t="s">
        <v>67</v>
      </c>
      <c r="E309">
        <v>1981</v>
      </c>
      <c r="F309" s="2">
        <v>9954</v>
      </c>
      <c r="G309" s="2">
        <v>117523.73</v>
      </c>
    </row>
    <row r="310" spans="1:7" x14ac:dyDescent="0.25">
      <c r="A310">
        <v>0</v>
      </c>
      <c r="B310" t="s">
        <v>58</v>
      </c>
      <c r="C310" s="1" t="s">
        <v>83</v>
      </c>
      <c r="D310" t="s">
        <v>67</v>
      </c>
      <c r="E310">
        <v>1982</v>
      </c>
      <c r="F310" s="2">
        <v>288</v>
      </c>
      <c r="G310" s="2">
        <v>8895.43</v>
      </c>
    </row>
    <row r="311" spans="1:7" x14ac:dyDescent="0.25">
      <c r="A311">
        <v>0</v>
      </c>
      <c r="B311" t="s">
        <v>58</v>
      </c>
      <c r="C311" s="1" t="s">
        <v>83</v>
      </c>
      <c r="D311" t="s">
        <v>67</v>
      </c>
      <c r="E311">
        <v>1983</v>
      </c>
      <c r="F311" s="2">
        <v>527</v>
      </c>
      <c r="G311" s="2">
        <v>67275.59</v>
      </c>
    </row>
    <row r="312" spans="1:7" x14ac:dyDescent="0.25">
      <c r="A312">
        <v>0</v>
      </c>
      <c r="B312" t="s">
        <v>58</v>
      </c>
      <c r="C312" s="1" t="s">
        <v>83</v>
      </c>
      <c r="D312" t="s">
        <v>67</v>
      </c>
      <c r="E312">
        <v>1984</v>
      </c>
      <c r="F312" s="2">
        <v>148</v>
      </c>
      <c r="G312" s="2">
        <v>678.02</v>
      </c>
    </row>
    <row r="313" spans="1:7" x14ac:dyDescent="0.25">
      <c r="A313">
        <v>0</v>
      </c>
      <c r="B313" t="s">
        <v>58</v>
      </c>
      <c r="C313" s="1" t="s">
        <v>83</v>
      </c>
      <c r="D313" t="s">
        <v>67</v>
      </c>
      <c r="E313">
        <v>1985</v>
      </c>
      <c r="F313" s="2">
        <v>86</v>
      </c>
      <c r="G313" s="2">
        <v>1778.69</v>
      </c>
    </row>
    <row r="314" spans="1:7" x14ac:dyDescent="0.25">
      <c r="A314">
        <v>0</v>
      </c>
      <c r="B314" t="s">
        <v>58</v>
      </c>
      <c r="C314" s="1" t="s">
        <v>83</v>
      </c>
      <c r="D314" t="s">
        <v>67</v>
      </c>
      <c r="E314">
        <v>1986</v>
      </c>
      <c r="F314" s="2">
        <v>108</v>
      </c>
      <c r="G314" s="2">
        <v>2248.94</v>
      </c>
    </row>
    <row r="315" spans="1:7" x14ac:dyDescent="0.25">
      <c r="A315">
        <v>0</v>
      </c>
      <c r="B315" t="s">
        <v>58</v>
      </c>
      <c r="C315" s="1" t="s">
        <v>83</v>
      </c>
      <c r="D315" t="s">
        <v>67</v>
      </c>
      <c r="E315">
        <v>1987</v>
      </c>
      <c r="F315" s="2">
        <v>874</v>
      </c>
      <c r="G315" s="2">
        <v>9498.7800000000007</v>
      </c>
    </row>
    <row r="316" spans="1:7" x14ac:dyDescent="0.25">
      <c r="A316">
        <v>0</v>
      </c>
      <c r="B316" t="s">
        <v>58</v>
      </c>
      <c r="C316" s="1" t="s">
        <v>83</v>
      </c>
      <c r="D316" t="s">
        <v>67</v>
      </c>
      <c r="E316">
        <v>1988</v>
      </c>
      <c r="F316" s="2">
        <v>15</v>
      </c>
      <c r="G316" s="2">
        <v>424.79</v>
      </c>
    </row>
    <row r="317" spans="1:7" x14ac:dyDescent="0.25">
      <c r="A317">
        <v>0</v>
      </c>
      <c r="B317" t="s">
        <v>58</v>
      </c>
      <c r="C317" s="1" t="s">
        <v>83</v>
      </c>
      <c r="D317" t="s">
        <v>67</v>
      </c>
      <c r="E317">
        <v>1989</v>
      </c>
      <c r="F317" s="2">
        <v>117</v>
      </c>
      <c r="G317" s="2">
        <v>1603.42</v>
      </c>
    </row>
    <row r="318" spans="1:7" x14ac:dyDescent="0.25">
      <c r="A318">
        <v>0</v>
      </c>
      <c r="B318" t="s">
        <v>58</v>
      </c>
      <c r="C318" s="1" t="s">
        <v>83</v>
      </c>
      <c r="D318" t="s">
        <v>67</v>
      </c>
      <c r="E318">
        <v>1990</v>
      </c>
      <c r="F318" s="2">
        <v>1480</v>
      </c>
      <c r="G318" s="2">
        <v>43134</v>
      </c>
    </row>
    <row r="319" spans="1:7" x14ac:dyDescent="0.25">
      <c r="A319">
        <v>0</v>
      </c>
      <c r="B319" t="s">
        <v>58</v>
      </c>
      <c r="C319" s="1" t="s">
        <v>83</v>
      </c>
      <c r="D319" t="s">
        <v>67</v>
      </c>
      <c r="E319">
        <v>1991</v>
      </c>
      <c r="F319" s="2">
        <v>742</v>
      </c>
      <c r="G319" s="2">
        <v>8333.7099999999991</v>
      </c>
    </row>
    <row r="320" spans="1:7" x14ac:dyDescent="0.25">
      <c r="A320">
        <v>0</v>
      </c>
      <c r="B320" t="s">
        <v>58</v>
      </c>
      <c r="C320" s="1" t="s">
        <v>83</v>
      </c>
      <c r="D320" t="s">
        <v>67</v>
      </c>
      <c r="E320">
        <v>1992</v>
      </c>
      <c r="F320" s="2">
        <v>469</v>
      </c>
      <c r="G320" s="2">
        <v>22410.76</v>
      </c>
    </row>
    <row r="321" spans="1:7" x14ac:dyDescent="0.25">
      <c r="A321">
        <v>0</v>
      </c>
      <c r="B321" t="s">
        <v>58</v>
      </c>
      <c r="C321" s="1" t="s">
        <v>83</v>
      </c>
      <c r="D321" t="s">
        <v>67</v>
      </c>
      <c r="E321">
        <v>1993</v>
      </c>
      <c r="F321" s="2">
        <v>7</v>
      </c>
      <c r="G321" s="2">
        <v>109.8</v>
      </c>
    </row>
    <row r="322" spans="1:7" x14ac:dyDescent="0.25">
      <c r="A322">
        <v>0</v>
      </c>
      <c r="B322" t="s">
        <v>58</v>
      </c>
      <c r="C322" s="1" t="s">
        <v>83</v>
      </c>
      <c r="D322" t="s">
        <v>67</v>
      </c>
      <c r="E322">
        <v>1994</v>
      </c>
      <c r="F322" s="2">
        <v>1994</v>
      </c>
      <c r="G322" s="2">
        <v>78465.320000000007</v>
      </c>
    </row>
    <row r="323" spans="1:7" x14ac:dyDescent="0.25">
      <c r="A323">
        <v>0</v>
      </c>
      <c r="B323" t="s">
        <v>58</v>
      </c>
      <c r="C323" s="1" t="s">
        <v>83</v>
      </c>
      <c r="D323" t="s">
        <v>67</v>
      </c>
      <c r="E323">
        <v>1995</v>
      </c>
      <c r="F323" s="2">
        <v>18</v>
      </c>
      <c r="G323" s="2">
        <v>992.34</v>
      </c>
    </row>
    <row r="324" spans="1:7" x14ac:dyDescent="0.25">
      <c r="A324">
        <v>0</v>
      </c>
      <c r="B324" t="s">
        <v>58</v>
      </c>
      <c r="C324" s="1" t="s">
        <v>83</v>
      </c>
      <c r="D324" t="s">
        <v>67</v>
      </c>
      <c r="E324">
        <v>1996</v>
      </c>
      <c r="F324" s="2">
        <v>313</v>
      </c>
      <c r="G324" s="2">
        <v>10109.9</v>
      </c>
    </row>
    <row r="325" spans="1:7" x14ac:dyDescent="0.25">
      <c r="A325">
        <v>0</v>
      </c>
      <c r="B325" t="s">
        <v>58</v>
      </c>
      <c r="C325" s="1" t="s">
        <v>83</v>
      </c>
      <c r="D325" t="s">
        <v>67</v>
      </c>
      <c r="E325">
        <v>1997</v>
      </c>
      <c r="F325" s="2">
        <v>354</v>
      </c>
      <c r="G325" s="2">
        <v>16141.58</v>
      </c>
    </row>
    <row r="326" spans="1:7" x14ac:dyDescent="0.25">
      <c r="A326">
        <v>0</v>
      </c>
      <c r="B326" t="s">
        <v>58</v>
      </c>
      <c r="C326" s="1" t="s">
        <v>83</v>
      </c>
      <c r="D326" t="s">
        <v>67</v>
      </c>
      <c r="E326">
        <v>1998</v>
      </c>
      <c r="F326" s="2">
        <v>323</v>
      </c>
      <c r="G326" s="2">
        <v>11544.6</v>
      </c>
    </row>
    <row r="327" spans="1:7" x14ac:dyDescent="0.25">
      <c r="A327">
        <v>0</v>
      </c>
      <c r="B327" t="s">
        <v>58</v>
      </c>
      <c r="C327" s="1" t="s">
        <v>83</v>
      </c>
      <c r="D327" t="s">
        <v>67</v>
      </c>
      <c r="E327">
        <v>1999</v>
      </c>
      <c r="F327" s="2">
        <v>65</v>
      </c>
      <c r="G327" s="2">
        <v>382.84</v>
      </c>
    </row>
    <row r="328" spans="1:7" x14ac:dyDescent="0.25">
      <c r="A328">
        <v>0</v>
      </c>
      <c r="B328" t="s">
        <v>58</v>
      </c>
      <c r="C328" s="1" t="s">
        <v>83</v>
      </c>
      <c r="D328" t="s">
        <v>67</v>
      </c>
      <c r="E328">
        <v>2000</v>
      </c>
      <c r="F328" s="2">
        <v>98</v>
      </c>
      <c r="G328" s="2">
        <v>4139.6000000000004</v>
      </c>
    </row>
    <row r="329" spans="1:7" x14ac:dyDescent="0.25">
      <c r="A329">
        <v>0</v>
      </c>
      <c r="B329" t="s">
        <v>58</v>
      </c>
      <c r="C329" s="1" t="s">
        <v>83</v>
      </c>
      <c r="D329" t="s">
        <v>67</v>
      </c>
      <c r="E329">
        <v>2001</v>
      </c>
      <c r="F329" s="2">
        <v>743</v>
      </c>
      <c r="G329" s="2">
        <v>32087.48</v>
      </c>
    </row>
    <row r="330" spans="1:7" x14ac:dyDescent="0.25">
      <c r="A330">
        <v>0</v>
      </c>
      <c r="B330" t="s">
        <v>58</v>
      </c>
      <c r="C330" s="1" t="s">
        <v>83</v>
      </c>
      <c r="D330" t="s">
        <v>67</v>
      </c>
      <c r="E330">
        <v>2002</v>
      </c>
      <c r="F330" s="2">
        <v>325</v>
      </c>
      <c r="G330" s="2">
        <v>28229.21</v>
      </c>
    </row>
    <row r="331" spans="1:7" x14ac:dyDescent="0.25">
      <c r="A331">
        <v>0</v>
      </c>
      <c r="B331" t="s">
        <v>58</v>
      </c>
      <c r="C331" s="1" t="s">
        <v>83</v>
      </c>
      <c r="D331" t="s">
        <v>67</v>
      </c>
      <c r="E331">
        <v>2003</v>
      </c>
      <c r="F331" s="2">
        <v>586</v>
      </c>
      <c r="G331" s="2">
        <v>18191.669999999998</v>
      </c>
    </row>
    <row r="332" spans="1:7" x14ac:dyDescent="0.25">
      <c r="A332">
        <v>0</v>
      </c>
      <c r="B332" t="s">
        <v>58</v>
      </c>
      <c r="C332" s="1" t="s">
        <v>83</v>
      </c>
      <c r="D332" t="s">
        <v>67</v>
      </c>
      <c r="E332">
        <v>2004</v>
      </c>
      <c r="F332" s="2">
        <v>57</v>
      </c>
      <c r="G332" s="2">
        <v>2806.48</v>
      </c>
    </row>
    <row r="333" spans="1:7" x14ac:dyDescent="0.25">
      <c r="A333">
        <v>0</v>
      </c>
      <c r="B333" t="s">
        <v>58</v>
      </c>
      <c r="C333" s="1" t="s">
        <v>83</v>
      </c>
      <c r="D333" t="s">
        <v>67</v>
      </c>
      <c r="E333">
        <v>2005</v>
      </c>
      <c r="F333" s="2">
        <v>2218</v>
      </c>
      <c r="G333" s="2">
        <v>69189.460000000006</v>
      </c>
    </row>
    <row r="334" spans="1:7" x14ac:dyDescent="0.25">
      <c r="A334">
        <v>0</v>
      </c>
      <c r="B334" t="s">
        <v>58</v>
      </c>
      <c r="C334" s="1" t="s">
        <v>83</v>
      </c>
      <c r="D334" t="s">
        <v>67</v>
      </c>
      <c r="E334">
        <v>2006</v>
      </c>
      <c r="F334" s="2">
        <v>97</v>
      </c>
      <c r="G334" s="2">
        <v>5727.62</v>
      </c>
    </row>
    <row r="335" spans="1:7" x14ac:dyDescent="0.25">
      <c r="A335">
        <v>0</v>
      </c>
      <c r="B335" t="s">
        <v>58</v>
      </c>
      <c r="C335" s="1" t="s">
        <v>83</v>
      </c>
      <c r="D335" t="s">
        <v>67</v>
      </c>
      <c r="E335">
        <v>2007</v>
      </c>
      <c r="F335" s="2">
        <v>5</v>
      </c>
      <c r="G335" s="2">
        <v>347.34</v>
      </c>
    </row>
    <row r="336" spans="1:7" x14ac:dyDescent="0.25">
      <c r="A336">
        <v>0</v>
      </c>
      <c r="B336" t="s">
        <v>58</v>
      </c>
      <c r="C336" s="1" t="s">
        <v>83</v>
      </c>
      <c r="D336" t="s">
        <v>67</v>
      </c>
      <c r="E336">
        <v>2008</v>
      </c>
      <c r="F336" s="2">
        <v>202</v>
      </c>
      <c r="G336" s="2">
        <v>17997.12</v>
      </c>
    </row>
    <row r="337" spans="1:7" x14ac:dyDescent="0.25">
      <c r="A337">
        <v>0</v>
      </c>
      <c r="B337" t="s">
        <v>58</v>
      </c>
      <c r="C337" s="1" t="s">
        <v>83</v>
      </c>
      <c r="D337" t="s">
        <v>67</v>
      </c>
      <c r="E337">
        <v>2009</v>
      </c>
      <c r="F337" s="2">
        <v>4</v>
      </c>
      <c r="G337" s="2">
        <v>1320.34</v>
      </c>
    </row>
    <row r="338" spans="1:7" x14ac:dyDescent="0.25">
      <c r="A338">
        <v>0</v>
      </c>
      <c r="B338" t="s">
        <v>58</v>
      </c>
      <c r="C338" s="1" t="s">
        <v>83</v>
      </c>
      <c r="D338" t="s">
        <v>67</v>
      </c>
      <c r="E338">
        <v>2010</v>
      </c>
      <c r="F338" s="2">
        <v>88</v>
      </c>
      <c r="G338" s="2">
        <v>17754.43</v>
      </c>
    </row>
    <row r="339" spans="1:7" x14ac:dyDescent="0.25">
      <c r="A339">
        <v>0</v>
      </c>
      <c r="B339" t="s">
        <v>58</v>
      </c>
      <c r="C339" s="1" t="s">
        <v>83</v>
      </c>
      <c r="D339" t="s">
        <v>67</v>
      </c>
      <c r="E339">
        <v>2011</v>
      </c>
      <c r="F339" s="2">
        <v>7</v>
      </c>
      <c r="G339" s="2">
        <v>2058.91</v>
      </c>
    </row>
    <row r="340" spans="1:7" x14ac:dyDescent="0.25">
      <c r="A340">
        <v>0</v>
      </c>
      <c r="B340" t="s">
        <v>58</v>
      </c>
      <c r="C340" s="1" t="s">
        <v>83</v>
      </c>
      <c r="D340" t="s">
        <v>67</v>
      </c>
      <c r="E340">
        <v>2012</v>
      </c>
      <c r="F340" s="2">
        <v>1841</v>
      </c>
      <c r="G340" s="2">
        <v>163505.25</v>
      </c>
    </row>
    <row r="341" spans="1:7" x14ac:dyDescent="0.25">
      <c r="A341">
        <v>0</v>
      </c>
      <c r="B341" t="s">
        <v>58</v>
      </c>
      <c r="C341" s="1" t="s">
        <v>83</v>
      </c>
      <c r="D341" t="s">
        <v>67</v>
      </c>
      <c r="E341">
        <v>2013</v>
      </c>
      <c r="F341" s="2">
        <v>39</v>
      </c>
      <c r="G341" s="2">
        <v>29124.15</v>
      </c>
    </row>
    <row r="342" spans="1:7" x14ac:dyDescent="0.25">
      <c r="A342">
        <v>0</v>
      </c>
      <c r="B342" t="s">
        <v>58</v>
      </c>
      <c r="C342" s="1" t="s">
        <v>83</v>
      </c>
      <c r="D342" t="s">
        <v>67</v>
      </c>
      <c r="E342">
        <v>2014</v>
      </c>
      <c r="F342" s="2">
        <v>4</v>
      </c>
      <c r="G342" s="2">
        <v>967.82</v>
      </c>
    </row>
    <row r="343" spans="1:7" x14ac:dyDescent="0.25">
      <c r="A343">
        <v>0</v>
      </c>
      <c r="B343" t="s">
        <v>58</v>
      </c>
      <c r="C343" s="1" t="s">
        <v>83</v>
      </c>
      <c r="D343" t="s">
        <v>67</v>
      </c>
      <c r="E343">
        <v>2015</v>
      </c>
      <c r="F343" s="2">
        <v>133</v>
      </c>
      <c r="G343" s="2">
        <v>20136.28</v>
      </c>
    </row>
    <row r="344" spans="1:7" x14ac:dyDescent="0.25">
      <c r="A344">
        <v>0</v>
      </c>
      <c r="B344" t="s">
        <v>58</v>
      </c>
      <c r="C344" s="1" t="s">
        <v>83</v>
      </c>
      <c r="D344" t="s">
        <v>67</v>
      </c>
      <c r="E344">
        <v>2016</v>
      </c>
      <c r="F344" s="2">
        <v>272</v>
      </c>
      <c r="G344" s="2">
        <v>34005.18</v>
      </c>
    </row>
    <row r="345" spans="1:7" x14ac:dyDescent="0.25">
      <c r="A345">
        <v>0</v>
      </c>
      <c r="B345" t="s">
        <v>58</v>
      </c>
      <c r="C345" s="1" t="s">
        <v>83</v>
      </c>
      <c r="D345" t="s">
        <v>67</v>
      </c>
      <c r="E345">
        <v>2017</v>
      </c>
      <c r="F345" s="2">
        <v>151</v>
      </c>
      <c r="G345" s="2">
        <v>9630.69</v>
      </c>
    </row>
    <row r="346" spans="1:7" x14ac:dyDescent="0.25">
      <c r="A346">
        <v>0</v>
      </c>
      <c r="B346" t="s">
        <v>58</v>
      </c>
      <c r="C346" s="1" t="s">
        <v>83</v>
      </c>
      <c r="D346" t="s">
        <v>67</v>
      </c>
      <c r="E346">
        <v>2018</v>
      </c>
      <c r="F346" s="2">
        <v>13</v>
      </c>
      <c r="G346" s="2">
        <v>4456.34</v>
      </c>
    </row>
    <row r="347" spans="1:7" x14ac:dyDescent="0.25">
      <c r="A347">
        <v>0</v>
      </c>
      <c r="B347" t="s">
        <v>58</v>
      </c>
      <c r="C347" s="1" t="s">
        <v>83</v>
      </c>
      <c r="D347" t="s">
        <v>67</v>
      </c>
      <c r="E347">
        <v>2019</v>
      </c>
      <c r="F347" s="2">
        <v>1061</v>
      </c>
      <c r="G347" s="2">
        <v>180663.39</v>
      </c>
    </row>
    <row r="348" spans="1:7" x14ac:dyDescent="0.25">
      <c r="A348">
        <v>0</v>
      </c>
      <c r="B348" t="s">
        <v>58</v>
      </c>
      <c r="C348" s="1" t="s">
        <v>83</v>
      </c>
      <c r="D348" t="s">
        <v>67</v>
      </c>
      <c r="E348">
        <v>2020</v>
      </c>
      <c r="F348" s="2">
        <v>72</v>
      </c>
      <c r="G348" s="2">
        <v>55606.58</v>
      </c>
    </row>
    <row r="349" spans="1:7" x14ac:dyDescent="0.25">
      <c r="A349">
        <v>0</v>
      </c>
      <c r="B349" t="s">
        <v>58</v>
      </c>
      <c r="C349" s="1" t="s">
        <v>83</v>
      </c>
      <c r="D349" t="s">
        <v>67</v>
      </c>
      <c r="E349">
        <v>2021</v>
      </c>
      <c r="F349" s="2">
        <v>631</v>
      </c>
      <c r="G349" s="2">
        <v>319591.56</v>
      </c>
    </row>
    <row r="350" spans="1:7" x14ac:dyDescent="0.25">
      <c r="A350">
        <v>0</v>
      </c>
      <c r="B350" t="s">
        <v>58</v>
      </c>
      <c r="C350" s="1" t="s">
        <v>83</v>
      </c>
      <c r="D350" t="s">
        <v>67</v>
      </c>
      <c r="E350">
        <v>2022</v>
      </c>
      <c r="F350" s="2">
        <v>70</v>
      </c>
      <c r="G350" s="2">
        <v>419852.46</v>
      </c>
    </row>
    <row r="351" spans="1:7" x14ac:dyDescent="0.25">
      <c r="A351">
        <v>0</v>
      </c>
      <c r="B351" t="s">
        <v>58</v>
      </c>
      <c r="C351" s="1" t="s">
        <v>83</v>
      </c>
      <c r="D351" t="s">
        <v>67</v>
      </c>
      <c r="E351">
        <v>2023</v>
      </c>
      <c r="F351" s="2">
        <v>67</v>
      </c>
      <c r="G351" s="2">
        <v>19904.740000000002</v>
      </c>
    </row>
    <row r="352" spans="1:7" x14ac:dyDescent="0.25">
      <c r="A352">
        <v>0</v>
      </c>
      <c r="B352" t="s">
        <v>58</v>
      </c>
      <c r="C352" s="1" t="s">
        <v>83</v>
      </c>
      <c r="D352" t="s">
        <v>67</v>
      </c>
      <c r="E352">
        <v>2024</v>
      </c>
      <c r="F352" s="2">
        <v>181</v>
      </c>
      <c r="G352" s="2">
        <v>14619.9</v>
      </c>
    </row>
    <row r="353" spans="1:7" x14ac:dyDescent="0.25">
      <c r="A353">
        <v>0</v>
      </c>
      <c r="B353" t="s">
        <v>58</v>
      </c>
      <c r="C353" s="1" t="s">
        <v>83</v>
      </c>
      <c r="D353" t="s">
        <v>67</v>
      </c>
      <c r="E353">
        <v>2025</v>
      </c>
      <c r="F353" s="2">
        <v>5</v>
      </c>
      <c r="G353" s="2">
        <v>6120.29</v>
      </c>
    </row>
    <row r="354" spans="1:7" x14ac:dyDescent="0.25">
      <c r="A354">
        <v>0</v>
      </c>
      <c r="B354" t="s">
        <v>58</v>
      </c>
      <c r="C354" s="1" t="s">
        <v>83</v>
      </c>
      <c r="D354" t="s">
        <v>68</v>
      </c>
      <c r="E354">
        <v>1950</v>
      </c>
      <c r="F354" s="2">
        <v>569</v>
      </c>
      <c r="G354" s="2">
        <v>910.16</v>
      </c>
    </row>
    <row r="355" spans="1:7" x14ac:dyDescent="0.25">
      <c r="A355">
        <v>0</v>
      </c>
      <c r="B355" t="s">
        <v>58</v>
      </c>
      <c r="C355" s="1" t="s">
        <v>83</v>
      </c>
      <c r="D355" t="s">
        <v>68</v>
      </c>
      <c r="E355">
        <v>1951</v>
      </c>
      <c r="F355" s="2">
        <v>35</v>
      </c>
      <c r="G355" s="2">
        <v>84.5</v>
      </c>
    </row>
    <row r="356" spans="1:7" x14ac:dyDescent="0.25">
      <c r="A356">
        <v>0</v>
      </c>
      <c r="B356" t="s">
        <v>58</v>
      </c>
      <c r="C356" s="1" t="s">
        <v>83</v>
      </c>
      <c r="D356" t="s">
        <v>68</v>
      </c>
      <c r="E356">
        <v>1990</v>
      </c>
      <c r="F356" s="2">
        <v>1394</v>
      </c>
      <c r="G356" s="2">
        <v>23846.53</v>
      </c>
    </row>
    <row r="357" spans="1:7" x14ac:dyDescent="0.25">
      <c r="A357">
        <v>0</v>
      </c>
      <c r="B357" t="s">
        <v>58</v>
      </c>
      <c r="C357" s="1" t="s">
        <v>84</v>
      </c>
      <c r="D357" t="s">
        <v>69</v>
      </c>
      <c r="E357">
        <v>1915</v>
      </c>
      <c r="F357" s="2">
        <v>5941</v>
      </c>
      <c r="G357" s="2">
        <v>2892.78</v>
      </c>
    </row>
    <row r="358" spans="1:7" x14ac:dyDescent="0.25">
      <c r="A358">
        <v>0</v>
      </c>
      <c r="B358" t="s">
        <v>58</v>
      </c>
      <c r="C358" s="1" t="s">
        <v>84</v>
      </c>
      <c r="D358" t="s">
        <v>69</v>
      </c>
      <c r="E358">
        <v>1928</v>
      </c>
      <c r="F358" s="2">
        <v>6636</v>
      </c>
      <c r="G358" s="2">
        <v>7960.14</v>
      </c>
    </row>
    <row r="359" spans="1:7" x14ac:dyDescent="0.25">
      <c r="A359">
        <v>0</v>
      </c>
      <c r="B359" t="s">
        <v>58</v>
      </c>
      <c r="C359" s="1" t="s">
        <v>84</v>
      </c>
      <c r="D359" t="s">
        <v>69</v>
      </c>
      <c r="E359">
        <v>1929</v>
      </c>
      <c r="F359" s="2">
        <v>7131</v>
      </c>
      <c r="G359" s="2">
        <v>11448.76</v>
      </c>
    </row>
    <row r="360" spans="1:7" x14ac:dyDescent="0.25">
      <c r="A360">
        <v>0</v>
      </c>
      <c r="B360" t="s">
        <v>58</v>
      </c>
      <c r="C360" s="1" t="s">
        <v>84</v>
      </c>
      <c r="D360" t="s">
        <v>69</v>
      </c>
      <c r="E360">
        <v>1930</v>
      </c>
      <c r="F360" s="2">
        <v>208</v>
      </c>
      <c r="G360" s="2">
        <v>257.37</v>
      </c>
    </row>
    <row r="361" spans="1:7" x14ac:dyDescent="0.25">
      <c r="A361">
        <v>0</v>
      </c>
      <c r="B361" t="s">
        <v>58</v>
      </c>
      <c r="C361" s="1" t="s">
        <v>84</v>
      </c>
      <c r="D361" t="s">
        <v>69</v>
      </c>
      <c r="E361">
        <v>1932</v>
      </c>
      <c r="F361" s="2">
        <v>2181</v>
      </c>
      <c r="G361" s="2">
        <v>2735.32</v>
      </c>
    </row>
    <row r="362" spans="1:7" x14ac:dyDescent="0.25">
      <c r="A362">
        <v>0</v>
      </c>
      <c r="B362" t="s">
        <v>58</v>
      </c>
      <c r="C362" s="1" t="s">
        <v>84</v>
      </c>
      <c r="D362" t="s">
        <v>69</v>
      </c>
      <c r="E362">
        <v>1933</v>
      </c>
      <c r="F362" s="2">
        <v>207</v>
      </c>
      <c r="G362" s="2">
        <v>205.33</v>
      </c>
    </row>
    <row r="363" spans="1:7" x14ac:dyDescent="0.25">
      <c r="A363">
        <v>0</v>
      </c>
      <c r="B363" t="s">
        <v>58</v>
      </c>
      <c r="C363" s="1" t="s">
        <v>84</v>
      </c>
      <c r="D363" t="s">
        <v>69</v>
      </c>
      <c r="E363">
        <v>1935</v>
      </c>
      <c r="F363" s="2">
        <v>1297</v>
      </c>
      <c r="G363" s="2">
        <v>3074.2</v>
      </c>
    </row>
    <row r="364" spans="1:7" x14ac:dyDescent="0.25">
      <c r="A364">
        <v>0</v>
      </c>
      <c r="B364" t="s">
        <v>58</v>
      </c>
      <c r="C364" s="1" t="s">
        <v>84</v>
      </c>
      <c r="D364" t="s">
        <v>69</v>
      </c>
      <c r="E364">
        <v>1937</v>
      </c>
      <c r="F364" s="2">
        <v>4616</v>
      </c>
      <c r="G364" s="2">
        <v>9174.7800000000007</v>
      </c>
    </row>
    <row r="365" spans="1:7" x14ac:dyDescent="0.25">
      <c r="A365">
        <v>0</v>
      </c>
      <c r="B365" t="s">
        <v>58</v>
      </c>
      <c r="C365" s="1" t="s">
        <v>84</v>
      </c>
      <c r="D365" t="s">
        <v>69</v>
      </c>
      <c r="E365">
        <v>1938</v>
      </c>
      <c r="F365" s="2">
        <v>696</v>
      </c>
      <c r="G365" s="2">
        <v>995.46</v>
      </c>
    </row>
    <row r="366" spans="1:7" x14ac:dyDescent="0.25">
      <c r="A366">
        <v>0</v>
      </c>
      <c r="B366" t="s">
        <v>58</v>
      </c>
      <c r="C366" s="1" t="s">
        <v>84</v>
      </c>
      <c r="D366" t="s">
        <v>69</v>
      </c>
      <c r="E366">
        <v>1939</v>
      </c>
      <c r="F366" s="2">
        <v>218</v>
      </c>
      <c r="G366" s="2">
        <v>360.93</v>
      </c>
    </row>
    <row r="367" spans="1:7" x14ac:dyDescent="0.25">
      <c r="A367">
        <v>0</v>
      </c>
      <c r="B367" t="s">
        <v>58</v>
      </c>
      <c r="C367" s="1" t="s">
        <v>84</v>
      </c>
      <c r="D367" t="s">
        <v>69</v>
      </c>
      <c r="E367">
        <v>1940</v>
      </c>
      <c r="F367" s="2">
        <v>5680</v>
      </c>
      <c r="G367" s="2">
        <v>4115.57</v>
      </c>
    </row>
    <row r="368" spans="1:7" x14ac:dyDescent="0.25">
      <c r="A368">
        <v>0</v>
      </c>
      <c r="B368" t="s">
        <v>58</v>
      </c>
      <c r="C368" s="1" t="s">
        <v>84</v>
      </c>
      <c r="D368" t="s">
        <v>69</v>
      </c>
      <c r="E368">
        <v>1941</v>
      </c>
      <c r="F368" s="2">
        <v>7457</v>
      </c>
      <c r="G368" s="2">
        <v>25859.78</v>
      </c>
    </row>
    <row r="369" spans="1:7" x14ac:dyDescent="0.25">
      <c r="A369">
        <v>0</v>
      </c>
      <c r="B369" t="s">
        <v>58</v>
      </c>
      <c r="C369" s="1" t="s">
        <v>84</v>
      </c>
      <c r="D369" t="s">
        <v>69</v>
      </c>
      <c r="E369">
        <v>1942</v>
      </c>
      <c r="F369" s="2">
        <v>147</v>
      </c>
      <c r="G369" s="2">
        <v>577.67999999999995</v>
      </c>
    </row>
    <row r="370" spans="1:7" x14ac:dyDescent="0.25">
      <c r="A370">
        <v>0</v>
      </c>
      <c r="B370" t="s">
        <v>58</v>
      </c>
      <c r="C370" s="1" t="s">
        <v>84</v>
      </c>
      <c r="D370" t="s">
        <v>69</v>
      </c>
      <c r="E370">
        <v>1945</v>
      </c>
      <c r="F370" s="2">
        <v>74</v>
      </c>
      <c r="G370" s="2">
        <v>219.57</v>
      </c>
    </row>
    <row r="371" spans="1:7" x14ac:dyDescent="0.25">
      <c r="A371">
        <v>0</v>
      </c>
      <c r="B371" t="s">
        <v>58</v>
      </c>
      <c r="C371" s="1" t="s">
        <v>84</v>
      </c>
      <c r="D371" t="s">
        <v>69</v>
      </c>
      <c r="E371">
        <v>1948</v>
      </c>
      <c r="F371" s="2">
        <v>1149</v>
      </c>
      <c r="G371" s="2">
        <v>6238.85</v>
      </c>
    </row>
    <row r="372" spans="1:7" x14ac:dyDescent="0.25">
      <c r="A372">
        <v>0</v>
      </c>
      <c r="B372" t="s">
        <v>58</v>
      </c>
      <c r="C372" s="1" t="s">
        <v>84</v>
      </c>
      <c r="D372" t="s">
        <v>69</v>
      </c>
      <c r="E372">
        <v>1949</v>
      </c>
      <c r="F372" s="2">
        <v>472</v>
      </c>
      <c r="G372" s="2">
        <v>1563.62</v>
      </c>
    </row>
    <row r="373" spans="1:7" x14ac:dyDescent="0.25">
      <c r="A373">
        <v>0</v>
      </c>
      <c r="B373" t="s">
        <v>58</v>
      </c>
      <c r="C373" s="1" t="s">
        <v>84</v>
      </c>
      <c r="D373" t="s">
        <v>69</v>
      </c>
      <c r="E373">
        <v>1950</v>
      </c>
      <c r="F373" s="2">
        <v>99</v>
      </c>
      <c r="G373" s="2">
        <v>215.37</v>
      </c>
    </row>
    <row r="374" spans="1:7" x14ac:dyDescent="0.25">
      <c r="A374">
        <v>0</v>
      </c>
      <c r="B374" t="s">
        <v>58</v>
      </c>
      <c r="C374" s="1" t="s">
        <v>84</v>
      </c>
      <c r="D374" t="s">
        <v>69</v>
      </c>
      <c r="E374">
        <v>1951</v>
      </c>
      <c r="F374" s="2">
        <v>2582</v>
      </c>
      <c r="G374" s="2">
        <v>8900.9500000000007</v>
      </c>
    </row>
    <row r="375" spans="1:7" x14ac:dyDescent="0.25">
      <c r="A375">
        <v>0</v>
      </c>
      <c r="B375" t="s">
        <v>58</v>
      </c>
      <c r="C375" s="1" t="s">
        <v>84</v>
      </c>
      <c r="D375" t="s">
        <v>69</v>
      </c>
      <c r="E375">
        <v>1952</v>
      </c>
      <c r="F375" s="2">
        <v>7891</v>
      </c>
      <c r="G375" s="2">
        <v>22167</v>
      </c>
    </row>
    <row r="376" spans="1:7" x14ac:dyDescent="0.25">
      <c r="A376">
        <v>0</v>
      </c>
      <c r="B376" t="s">
        <v>58</v>
      </c>
      <c r="C376" s="1" t="s">
        <v>84</v>
      </c>
      <c r="D376" t="s">
        <v>69</v>
      </c>
      <c r="E376">
        <v>1953</v>
      </c>
      <c r="F376" s="2">
        <v>23467</v>
      </c>
      <c r="G376" s="2">
        <v>74401.990000000005</v>
      </c>
    </row>
    <row r="377" spans="1:7" x14ac:dyDescent="0.25">
      <c r="A377">
        <v>0</v>
      </c>
      <c r="B377" t="s">
        <v>58</v>
      </c>
      <c r="C377" s="1" t="s">
        <v>84</v>
      </c>
      <c r="D377" t="s">
        <v>69</v>
      </c>
      <c r="E377">
        <v>1954</v>
      </c>
      <c r="F377" s="2">
        <v>23889</v>
      </c>
      <c r="G377" s="2">
        <v>68699.679999999993</v>
      </c>
    </row>
    <row r="378" spans="1:7" x14ac:dyDescent="0.25">
      <c r="A378">
        <v>0</v>
      </c>
      <c r="B378" t="s">
        <v>58</v>
      </c>
      <c r="C378" s="1" t="s">
        <v>84</v>
      </c>
      <c r="D378" t="s">
        <v>69</v>
      </c>
      <c r="E378">
        <v>1955</v>
      </c>
      <c r="F378" s="2">
        <v>45415</v>
      </c>
      <c r="G378" s="2">
        <v>124639.46</v>
      </c>
    </row>
    <row r="379" spans="1:7" x14ac:dyDescent="0.25">
      <c r="A379">
        <v>0</v>
      </c>
      <c r="B379" t="s">
        <v>58</v>
      </c>
      <c r="C379" s="1" t="s">
        <v>84</v>
      </c>
      <c r="D379" t="s">
        <v>69</v>
      </c>
      <c r="E379">
        <v>1956</v>
      </c>
      <c r="F379" s="2">
        <v>18212</v>
      </c>
      <c r="G379" s="2">
        <v>93156.95</v>
      </c>
    </row>
    <row r="380" spans="1:7" x14ac:dyDescent="0.25">
      <c r="A380">
        <v>0</v>
      </c>
      <c r="B380" t="s">
        <v>58</v>
      </c>
      <c r="C380" s="1" t="s">
        <v>84</v>
      </c>
      <c r="D380" t="s">
        <v>69</v>
      </c>
      <c r="E380">
        <v>1957</v>
      </c>
      <c r="F380" s="2">
        <v>59937</v>
      </c>
      <c r="G380" s="2">
        <v>292845.68</v>
      </c>
    </row>
    <row r="381" spans="1:7" x14ac:dyDescent="0.25">
      <c r="A381">
        <v>0</v>
      </c>
      <c r="B381" t="s">
        <v>58</v>
      </c>
      <c r="C381" s="1" t="s">
        <v>84</v>
      </c>
      <c r="D381" t="s">
        <v>69</v>
      </c>
      <c r="E381">
        <v>1958</v>
      </c>
      <c r="F381" s="2">
        <v>56234</v>
      </c>
      <c r="G381" s="2">
        <v>249732.4</v>
      </c>
    </row>
    <row r="382" spans="1:7" x14ac:dyDescent="0.25">
      <c r="A382">
        <v>0</v>
      </c>
      <c r="B382" t="s">
        <v>58</v>
      </c>
      <c r="C382" s="1" t="s">
        <v>84</v>
      </c>
      <c r="D382" t="s">
        <v>69</v>
      </c>
      <c r="E382">
        <v>1959</v>
      </c>
      <c r="F382" s="2">
        <v>69083</v>
      </c>
      <c r="G382" s="2">
        <v>305802.78000000003</v>
      </c>
    </row>
    <row r="383" spans="1:7" x14ac:dyDescent="0.25">
      <c r="A383">
        <v>0</v>
      </c>
      <c r="B383" t="s">
        <v>58</v>
      </c>
      <c r="C383" s="1" t="s">
        <v>84</v>
      </c>
      <c r="D383" t="s">
        <v>69</v>
      </c>
      <c r="E383">
        <v>1960</v>
      </c>
      <c r="F383" s="2">
        <v>37754</v>
      </c>
      <c r="G383" s="2">
        <v>193255.5</v>
      </c>
    </row>
    <row r="384" spans="1:7" x14ac:dyDescent="0.25">
      <c r="A384">
        <v>0</v>
      </c>
      <c r="B384" t="s">
        <v>58</v>
      </c>
      <c r="C384" s="1" t="s">
        <v>84</v>
      </c>
      <c r="D384" t="s">
        <v>69</v>
      </c>
      <c r="E384">
        <v>1961</v>
      </c>
      <c r="F384" s="2">
        <v>48609</v>
      </c>
      <c r="G384" s="2">
        <v>341042.15</v>
      </c>
    </row>
    <row r="385" spans="1:7" x14ac:dyDescent="0.25">
      <c r="A385">
        <v>0</v>
      </c>
      <c r="B385" t="s">
        <v>58</v>
      </c>
      <c r="C385" s="1" t="s">
        <v>84</v>
      </c>
      <c r="D385" t="s">
        <v>69</v>
      </c>
      <c r="E385">
        <v>1962</v>
      </c>
      <c r="F385" s="2">
        <v>23880</v>
      </c>
      <c r="G385" s="2">
        <v>149022.76</v>
      </c>
    </row>
    <row r="386" spans="1:7" x14ac:dyDescent="0.25">
      <c r="A386">
        <v>0</v>
      </c>
      <c r="B386" t="s">
        <v>58</v>
      </c>
      <c r="C386" s="1" t="s">
        <v>84</v>
      </c>
      <c r="D386" t="s">
        <v>69</v>
      </c>
      <c r="E386">
        <v>1963</v>
      </c>
      <c r="F386" s="2">
        <v>50345</v>
      </c>
      <c r="G386" s="2">
        <v>343736.21</v>
      </c>
    </row>
    <row r="387" spans="1:7" x14ac:dyDescent="0.25">
      <c r="A387">
        <v>0</v>
      </c>
      <c r="B387" t="s">
        <v>58</v>
      </c>
      <c r="C387" s="1" t="s">
        <v>84</v>
      </c>
      <c r="D387" t="s">
        <v>69</v>
      </c>
      <c r="E387">
        <v>1964</v>
      </c>
      <c r="F387" s="2">
        <v>61867</v>
      </c>
      <c r="G387" s="2">
        <v>360675.54</v>
      </c>
    </row>
    <row r="388" spans="1:7" x14ac:dyDescent="0.25">
      <c r="A388">
        <v>0</v>
      </c>
      <c r="B388" t="s">
        <v>58</v>
      </c>
      <c r="C388" s="1" t="s">
        <v>84</v>
      </c>
      <c r="D388" t="s">
        <v>69</v>
      </c>
      <c r="E388">
        <v>1965</v>
      </c>
      <c r="F388" s="2">
        <v>51952</v>
      </c>
      <c r="G388" s="2">
        <v>297406.73</v>
      </c>
    </row>
    <row r="389" spans="1:7" x14ac:dyDescent="0.25">
      <c r="A389">
        <v>0</v>
      </c>
      <c r="B389" t="s">
        <v>58</v>
      </c>
      <c r="C389" s="1" t="s">
        <v>84</v>
      </c>
      <c r="D389" t="s">
        <v>69</v>
      </c>
      <c r="E389">
        <v>1966</v>
      </c>
      <c r="F389" s="2">
        <v>82462</v>
      </c>
      <c r="G389" s="2">
        <v>388858.86</v>
      </c>
    </row>
    <row r="390" spans="1:7" x14ac:dyDescent="0.25">
      <c r="A390">
        <v>0</v>
      </c>
      <c r="B390" t="s">
        <v>58</v>
      </c>
      <c r="C390" s="1" t="s">
        <v>84</v>
      </c>
      <c r="D390" t="s">
        <v>69</v>
      </c>
      <c r="E390">
        <v>1967</v>
      </c>
      <c r="F390" s="2">
        <v>54108</v>
      </c>
      <c r="G390" s="2">
        <v>275227.15000000002</v>
      </c>
    </row>
    <row r="391" spans="1:7" x14ac:dyDescent="0.25">
      <c r="A391">
        <v>0</v>
      </c>
      <c r="B391" t="s">
        <v>58</v>
      </c>
      <c r="C391" s="1" t="s">
        <v>84</v>
      </c>
      <c r="D391" t="s">
        <v>69</v>
      </c>
      <c r="E391">
        <v>1968</v>
      </c>
      <c r="F391" s="2">
        <v>50196</v>
      </c>
      <c r="G391" s="2">
        <v>565132.07999999996</v>
      </c>
    </row>
    <row r="392" spans="1:7" x14ac:dyDescent="0.25">
      <c r="A392">
        <v>0</v>
      </c>
      <c r="B392" t="s">
        <v>58</v>
      </c>
      <c r="C392" s="1" t="s">
        <v>84</v>
      </c>
      <c r="D392" t="s">
        <v>69</v>
      </c>
      <c r="E392">
        <v>1969</v>
      </c>
      <c r="F392" s="2">
        <v>73226</v>
      </c>
      <c r="G392" s="2">
        <v>405109.17</v>
      </c>
    </row>
    <row r="393" spans="1:7" x14ac:dyDescent="0.25">
      <c r="A393">
        <v>0</v>
      </c>
      <c r="B393" t="s">
        <v>58</v>
      </c>
      <c r="C393" s="1" t="s">
        <v>84</v>
      </c>
      <c r="D393" t="s">
        <v>69</v>
      </c>
      <c r="E393">
        <v>1970</v>
      </c>
      <c r="F393" s="2">
        <v>20121</v>
      </c>
      <c r="G393" s="2">
        <v>202505.47</v>
      </c>
    </row>
    <row r="394" spans="1:7" x14ac:dyDescent="0.25">
      <c r="A394">
        <v>0</v>
      </c>
      <c r="B394" t="s">
        <v>58</v>
      </c>
      <c r="C394" s="1" t="s">
        <v>84</v>
      </c>
      <c r="D394" t="s">
        <v>69</v>
      </c>
      <c r="E394">
        <v>1971</v>
      </c>
      <c r="F394" s="2">
        <v>23203</v>
      </c>
      <c r="G394" s="2">
        <v>228436.95</v>
      </c>
    </row>
    <row r="395" spans="1:7" x14ac:dyDescent="0.25">
      <c r="A395">
        <v>0</v>
      </c>
      <c r="B395" t="s">
        <v>58</v>
      </c>
      <c r="C395" s="1" t="s">
        <v>84</v>
      </c>
      <c r="D395" t="s">
        <v>69</v>
      </c>
      <c r="E395">
        <v>1972</v>
      </c>
      <c r="F395" s="2">
        <v>22643</v>
      </c>
      <c r="G395" s="2">
        <v>172984.42</v>
      </c>
    </row>
    <row r="396" spans="1:7" x14ac:dyDescent="0.25">
      <c r="A396">
        <v>0</v>
      </c>
      <c r="B396" t="s">
        <v>58</v>
      </c>
      <c r="C396" s="1" t="s">
        <v>84</v>
      </c>
      <c r="D396" t="s">
        <v>69</v>
      </c>
      <c r="E396">
        <v>1973</v>
      </c>
      <c r="F396" s="2">
        <v>11143</v>
      </c>
      <c r="G396" s="2">
        <v>120408.68</v>
      </c>
    </row>
    <row r="397" spans="1:7" x14ac:dyDescent="0.25">
      <c r="A397">
        <v>0</v>
      </c>
      <c r="B397" t="s">
        <v>58</v>
      </c>
      <c r="C397" s="1" t="s">
        <v>84</v>
      </c>
      <c r="D397" t="s">
        <v>69</v>
      </c>
      <c r="E397">
        <v>1974</v>
      </c>
      <c r="F397" s="2">
        <v>1189</v>
      </c>
      <c r="G397" s="2">
        <v>18532.28</v>
      </c>
    </row>
    <row r="398" spans="1:7" x14ac:dyDescent="0.25">
      <c r="A398">
        <v>0</v>
      </c>
      <c r="B398" t="s">
        <v>58</v>
      </c>
      <c r="C398" s="1" t="s">
        <v>84</v>
      </c>
      <c r="D398" t="s">
        <v>69</v>
      </c>
      <c r="E398">
        <v>1975</v>
      </c>
      <c r="F398" s="2">
        <v>1296</v>
      </c>
      <c r="G398" s="2">
        <v>16585.849999999999</v>
      </c>
    </row>
    <row r="399" spans="1:7" x14ac:dyDescent="0.25">
      <c r="A399">
        <v>0</v>
      </c>
      <c r="B399" t="s">
        <v>58</v>
      </c>
      <c r="C399" s="1" t="s">
        <v>84</v>
      </c>
      <c r="D399" t="s">
        <v>69</v>
      </c>
      <c r="E399">
        <v>1976</v>
      </c>
      <c r="F399" s="2">
        <v>1254</v>
      </c>
      <c r="G399" s="2">
        <v>27659.77</v>
      </c>
    </row>
    <row r="400" spans="1:7" x14ac:dyDescent="0.25">
      <c r="A400">
        <v>0</v>
      </c>
      <c r="B400" t="s">
        <v>58</v>
      </c>
      <c r="C400" s="1" t="s">
        <v>84</v>
      </c>
      <c r="D400" t="s">
        <v>69</v>
      </c>
      <c r="E400">
        <v>1977</v>
      </c>
      <c r="F400" s="2">
        <v>452</v>
      </c>
      <c r="G400" s="2">
        <v>18384.189999999999</v>
      </c>
    </row>
    <row r="401" spans="1:7" x14ac:dyDescent="0.25">
      <c r="A401">
        <v>0</v>
      </c>
      <c r="B401" t="s">
        <v>58</v>
      </c>
      <c r="C401" s="1" t="s">
        <v>84</v>
      </c>
      <c r="D401" t="s">
        <v>69</v>
      </c>
      <c r="E401">
        <v>1978</v>
      </c>
      <c r="F401" s="2">
        <v>908</v>
      </c>
      <c r="G401" s="2">
        <v>17979.849999999999</v>
      </c>
    </row>
    <row r="402" spans="1:7" x14ac:dyDescent="0.25">
      <c r="A402">
        <v>0</v>
      </c>
      <c r="B402" t="s">
        <v>58</v>
      </c>
      <c r="C402" s="1" t="s">
        <v>84</v>
      </c>
      <c r="D402" t="s">
        <v>69</v>
      </c>
      <c r="E402">
        <v>1979</v>
      </c>
      <c r="F402" s="2">
        <v>1342</v>
      </c>
      <c r="G402" s="2">
        <v>28814.74</v>
      </c>
    </row>
    <row r="403" spans="1:7" x14ac:dyDescent="0.25">
      <c r="A403">
        <v>0</v>
      </c>
      <c r="B403" t="s">
        <v>58</v>
      </c>
      <c r="C403" s="1" t="s">
        <v>84</v>
      </c>
      <c r="D403" t="s">
        <v>69</v>
      </c>
      <c r="E403">
        <v>1980</v>
      </c>
      <c r="F403" s="2">
        <v>127</v>
      </c>
      <c r="G403" s="2">
        <v>9015.35</v>
      </c>
    </row>
    <row r="404" spans="1:7" x14ac:dyDescent="0.25">
      <c r="A404">
        <v>0</v>
      </c>
      <c r="B404" t="s">
        <v>58</v>
      </c>
      <c r="C404" s="1" t="s">
        <v>84</v>
      </c>
      <c r="D404" t="s">
        <v>69</v>
      </c>
      <c r="E404">
        <v>1981</v>
      </c>
      <c r="F404" s="2">
        <v>8</v>
      </c>
      <c r="G404" s="2">
        <v>151.62</v>
      </c>
    </row>
    <row r="405" spans="1:7" x14ac:dyDescent="0.25">
      <c r="A405">
        <v>0</v>
      </c>
      <c r="B405" t="s">
        <v>58</v>
      </c>
      <c r="C405" s="1" t="s">
        <v>84</v>
      </c>
      <c r="D405" t="s">
        <v>69</v>
      </c>
      <c r="E405">
        <v>1982</v>
      </c>
      <c r="F405" s="2">
        <v>1113</v>
      </c>
      <c r="G405" s="2">
        <v>27798.400000000001</v>
      </c>
    </row>
    <row r="406" spans="1:7" x14ac:dyDescent="0.25">
      <c r="A406">
        <v>0</v>
      </c>
      <c r="B406" t="s">
        <v>58</v>
      </c>
      <c r="C406" s="1" t="s">
        <v>84</v>
      </c>
      <c r="D406" t="s">
        <v>69</v>
      </c>
      <c r="E406">
        <v>1983</v>
      </c>
      <c r="F406" s="2">
        <v>2164</v>
      </c>
      <c r="G406" s="2">
        <v>36092.32</v>
      </c>
    </row>
    <row r="407" spans="1:7" x14ac:dyDescent="0.25">
      <c r="A407">
        <v>0</v>
      </c>
      <c r="B407" t="s">
        <v>58</v>
      </c>
      <c r="C407" s="1" t="s">
        <v>84</v>
      </c>
      <c r="D407" t="s">
        <v>69</v>
      </c>
      <c r="E407">
        <v>1984</v>
      </c>
      <c r="F407" s="2">
        <v>3702</v>
      </c>
      <c r="G407" s="2">
        <v>366739.58</v>
      </c>
    </row>
    <row r="408" spans="1:7" x14ac:dyDescent="0.25">
      <c r="A408">
        <v>0</v>
      </c>
      <c r="B408" t="s">
        <v>58</v>
      </c>
      <c r="C408" s="1" t="s">
        <v>84</v>
      </c>
      <c r="D408" t="s">
        <v>69</v>
      </c>
      <c r="E408">
        <v>1985</v>
      </c>
      <c r="F408" s="2">
        <v>89</v>
      </c>
      <c r="G408" s="2">
        <v>1349.35</v>
      </c>
    </row>
    <row r="409" spans="1:7" x14ac:dyDescent="0.25">
      <c r="A409">
        <v>0</v>
      </c>
      <c r="B409" t="s">
        <v>58</v>
      </c>
      <c r="C409" s="1" t="s">
        <v>84</v>
      </c>
      <c r="D409" t="s">
        <v>69</v>
      </c>
      <c r="E409">
        <v>1986</v>
      </c>
      <c r="F409" s="2">
        <v>708</v>
      </c>
      <c r="G409" s="2">
        <v>31753.54</v>
      </c>
    </row>
    <row r="410" spans="1:7" x14ac:dyDescent="0.25">
      <c r="A410">
        <v>0</v>
      </c>
      <c r="B410" t="s">
        <v>58</v>
      </c>
      <c r="C410" s="1" t="s">
        <v>84</v>
      </c>
      <c r="D410" t="s">
        <v>69</v>
      </c>
      <c r="E410">
        <v>1987</v>
      </c>
      <c r="F410" s="2">
        <v>962</v>
      </c>
      <c r="G410" s="2">
        <v>30011.43</v>
      </c>
    </row>
    <row r="411" spans="1:7" x14ac:dyDescent="0.25">
      <c r="A411">
        <v>0</v>
      </c>
      <c r="B411" t="s">
        <v>58</v>
      </c>
      <c r="C411" s="1" t="s">
        <v>84</v>
      </c>
      <c r="D411" t="s">
        <v>69</v>
      </c>
      <c r="E411">
        <v>1988</v>
      </c>
      <c r="F411" s="2">
        <v>1914</v>
      </c>
      <c r="G411" s="2">
        <v>50320.69</v>
      </c>
    </row>
    <row r="412" spans="1:7" x14ac:dyDescent="0.25">
      <c r="A412">
        <v>0</v>
      </c>
      <c r="B412" t="s">
        <v>58</v>
      </c>
      <c r="C412" s="1" t="s">
        <v>84</v>
      </c>
      <c r="D412" t="s">
        <v>69</v>
      </c>
      <c r="E412">
        <v>1989</v>
      </c>
      <c r="F412" s="2">
        <v>23</v>
      </c>
      <c r="G412" s="2">
        <v>2001.34</v>
      </c>
    </row>
    <row r="413" spans="1:7" x14ac:dyDescent="0.25">
      <c r="A413">
        <v>0</v>
      </c>
      <c r="B413" t="s">
        <v>58</v>
      </c>
      <c r="C413" s="1" t="s">
        <v>84</v>
      </c>
      <c r="D413" t="s">
        <v>69</v>
      </c>
      <c r="E413">
        <v>1990</v>
      </c>
      <c r="F413" s="2">
        <v>211</v>
      </c>
      <c r="G413" s="2">
        <v>9692.76</v>
      </c>
    </row>
    <row r="414" spans="1:7" x14ac:dyDescent="0.25">
      <c r="A414">
        <v>0</v>
      </c>
      <c r="B414" t="s">
        <v>58</v>
      </c>
      <c r="C414" s="1" t="s">
        <v>84</v>
      </c>
      <c r="D414" t="s">
        <v>69</v>
      </c>
      <c r="E414">
        <v>1991</v>
      </c>
      <c r="F414" s="2">
        <v>58</v>
      </c>
      <c r="G414" s="2">
        <v>4870.8</v>
      </c>
    </row>
    <row r="415" spans="1:7" x14ac:dyDescent="0.25">
      <c r="A415">
        <v>0</v>
      </c>
      <c r="B415" t="s">
        <v>58</v>
      </c>
      <c r="C415" s="1" t="s">
        <v>84</v>
      </c>
      <c r="D415" t="s">
        <v>69</v>
      </c>
      <c r="E415">
        <v>1993</v>
      </c>
      <c r="F415" s="2">
        <v>321</v>
      </c>
      <c r="G415" s="2">
        <v>5466.93</v>
      </c>
    </row>
    <row r="416" spans="1:7" x14ac:dyDescent="0.25">
      <c r="A416">
        <v>0</v>
      </c>
      <c r="B416" t="s">
        <v>58</v>
      </c>
      <c r="C416" s="1" t="s">
        <v>84</v>
      </c>
      <c r="D416" t="s">
        <v>69</v>
      </c>
      <c r="E416">
        <v>1994</v>
      </c>
      <c r="F416" s="2">
        <v>264</v>
      </c>
      <c r="G416" s="2">
        <v>5781.82</v>
      </c>
    </row>
    <row r="417" spans="1:7" x14ac:dyDescent="0.25">
      <c r="A417">
        <v>0</v>
      </c>
      <c r="B417" t="s">
        <v>58</v>
      </c>
      <c r="C417" s="1" t="s">
        <v>84</v>
      </c>
      <c r="D417" t="s">
        <v>69</v>
      </c>
      <c r="E417">
        <v>1996</v>
      </c>
      <c r="F417" s="2">
        <v>123</v>
      </c>
      <c r="G417" s="2">
        <v>5410.99</v>
      </c>
    </row>
    <row r="418" spans="1:7" x14ac:dyDescent="0.25">
      <c r="A418">
        <v>0</v>
      </c>
      <c r="B418" t="s">
        <v>58</v>
      </c>
      <c r="C418" s="1" t="s">
        <v>84</v>
      </c>
      <c r="D418" t="s">
        <v>69</v>
      </c>
      <c r="E418">
        <v>1997</v>
      </c>
      <c r="F418" s="2">
        <v>10</v>
      </c>
      <c r="G418" s="2">
        <v>3884.33</v>
      </c>
    </row>
    <row r="419" spans="1:7" x14ac:dyDescent="0.25">
      <c r="A419">
        <v>0</v>
      </c>
      <c r="B419" t="s">
        <v>58</v>
      </c>
      <c r="C419" s="1" t="s">
        <v>84</v>
      </c>
      <c r="D419" t="s">
        <v>69</v>
      </c>
      <c r="E419">
        <v>1998</v>
      </c>
      <c r="F419" s="2">
        <v>4104</v>
      </c>
      <c r="G419" s="2">
        <v>112519.7</v>
      </c>
    </row>
    <row r="420" spans="1:7" x14ac:dyDescent="0.25">
      <c r="A420">
        <v>0</v>
      </c>
      <c r="B420" t="s">
        <v>58</v>
      </c>
      <c r="C420" s="1" t="s">
        <v>84</v>
      </c>
      <c r="D420" t="s">
        <v>69</v>
      </c>
      <c r="E420">
        <v>2000</v>
      </c>
      <c r="F420" s="2">
        <v>40</v>
      </c>
      <c r="G420" s="2">
        <v>2056.5700000000002</v>
      </c>
    </row>
    <row r="421" spans="1:7" x14ac:dyDescent="0.25">
      <c r="A421">
        <v>0</v>
      </c>
      <c r="B421" t="s">
        <v>58</v>
      </c>
      <c r="C421" s="1" t="s">
        <v>84</v>
      </c>
      <c r="D421" t="s">
        <v>69</v>
      </c>
      <c r="E421">
        <v>2001</v>
      </c>
      <c r="F421" s="2">
        <v>150</v>
      </c>
      <c r="G421" s="2">
        <v>13474.91</v>
      </c>
    </row>
    <row r="422" spans="1:7" x14ac:dyDescent="0.25">
      <c r="A422">
        <v>0</v>
      </c>
      <c r="B422" t="s">
        <v>58</v>
      </c>
      <c r="C422" s="1" t="s">
        <v>84</v>
      </c>
      <c r="D422" t="s">
        <v>69</v>
      </c>
      <c r="E422">
        <v>2002</v>
      </c>
      <c r="F422" s="2">
        <v>42</v>
      </c>
      <c r="G422" s="2">
        <v>2840.27</v>
      </c>
    </row>
    <row r="423" spans="1:7" x14ac:dyDescent="0.25">
      <c r="A423">
        <v>0</v>
      </c>
      <c r="B423" t="s">
        <v>58</v>
      </c>
      <c r="C423" s="1" t="s">
        <v>84</v>
      </c>
      <c r="D423" t="s">
        <v>69</v>
      </c>
      <c r="E423">
        <v>2003</v>
      </c>
      <c r="F423" s="2">
        <v>44</v>
      </c>
      <c r="G423" s="2">
        <v>338.67</v>
      </c>
    </row>
    <row r="424" spans="1:7" x14ac:dyDescent="0.25">
      <c r="A424">
        <v>0</v>
      </c>
      <c r="B424" t="s">
        <v>58</v>
      </c>
      <c r="C424" s="1" t="s">
        <v>84</v>
      </c>
      <c r="D424" t="s">
        <v>69</v>
      </c>
      <c r="E424">
        <v>2004</v>
      </c>
      <c r="F424" s="2">
        <v>211</v>
      </c>
      <c r="G424" s="2">
        <v>12884.4</v>
      </c>
    </row>
    <row r="425" spans="1:7" x14ac:dyDescent="0.25">
      <c r="A425">
        <v>0</v>
      </c>
      <c r="B425" t="s">
        <v>58</v>
      </c>
      <c r="C425" s="1" t="s">
        <v>84</v>
      </c>
      <c r="D425" t="s">
        <v>69</v>
      </c>
      <c r="E425">
        <v>2006</v>
      </c>
      <c r="F425" s="2">
        <v>6</v>
      </c>
      <c r="G425" s="2">
        <v>645.79</v>
      </c>
    </row>
    <row r="426" spans="1:7" x14ac:dyDescent="0.25">
      <c r="A426">
        <v>0</v>
      </c>
      <c r="B426" t="s">
        <v>58</v>
      </c>
      <c r="C426" s="1" t="s">
        <v>84</v>
      </c>
      <c r="D426" t="s">
        <v>69</v>
      </c>
      <c r="E426">
        <v>2007</v>
      </c>
      <c r="F426" s="2">
        <v>39</v>
      </c>
      <c r="G426" s="2">
        <v>4894.3599999999997</v>
      </c>
    </row>
    <row r="427" spans="1:7" x14ac:dyDescent="0.25">
      <c r="A427">
        <v>0</v>
      </c>
      <c r="B427" t="s">
        <v>58</v>
      </c>
      <c r="C427" s="1" t="s">
        <v>84</v>
      </c>
      <c r="D427" t="s">
        <v>69</v>
      </c>
      <c r="E427">
        <v>2008</v>
      </c>
      <c r="F427" s="2">
        <v>77</v>
      </c>
      <c r="G427" s="2">
        <v>36151.32</v>
      </c>
    </row>
    <row r="428" spans="1:7" x14ac:dyDescent="0.25">
      <c r="A428">
        <v>0</v>
      </c>
      <c r="B428" t="s">
        <v>58</v>
      </c>
      <c r="C428" s="1" t="s">
        <v>84</v>
      </c>
      <c r="D428" t="s">
        <v>69</v>
      </c>
      <c r="E428">
        <v>2009</v>
      </c>
      <c r="F428" s="2">
        <v>5</v>
      </c>
      <c r="G428" s="2">
        <v>1944.28</v>
      </c>
    </row>
    <row r="429" spans="1:7" x14ac:dyDescent="0.25">
      <c r="A429">
        <v>0</v>
      </c>
      <c r="B429" t="s">
        <v>58</v>
      </c>
      <c r="C429" s="1" t="s">
        <v>84</v>
      </c>
      <c r="D429" t="s">
        <v>69</v>
      </c>
      <c r="E429">
        <v>2010</v>
      </c>
      <c r="F429" s="2">
        <v>10</v>
      </c>
      <c r="G429" s="2">
        <v>2101.6799999999998</v>
      </c>
    </row>
    <row r="430" spans="1:7" x14ac:dyDescent="0.25">
      <c r="A430">
        <v>0</v>
      </c>
      <c r="B430" t="s">
        <v>58</v>
      </c>
      <c r="C430" s="1" t="s">
        <v>84</v>
      </c>
      <c r="D430" t="s">
        <v>69</v>
      </c>
      <c r="E430">
        <v>2011</v>
      </c>
      <c r="F430" s="2">
        <v>143</v>
      </c>
      <c r="G430" s="2">
        <v>44110.01</v>
      </c>
    </row>
    <row r="431" spans="1:7" x14ac:dyDescent="0.25">
      <c r="A431">
        <v>0</v>
      </c>
      <c r="B431" t="s">
        <v>58</v>
      </c>
      <c r="C431" s="1" t="s">
        <v>84</v>
      </c>
      <c r="D431" t="s">
        <v>69</v>
      </c>
      <c r="E431">
        <v>2012</v>
      </c>
      <c r="F431" s="2">
        <v>3</v>
      </c>
      <c r="G431" s="2">
        <v>7847.07</v>
      </c>
    </row>
    <row r="432" spans="1:7" x14ac:dyDescent="0.25">
      <c r="A432">
        <v>0</v>
      </c>
      <c r="B432" t="s">
        <v>58</v>
      </c>
      <c r="C432" s="1" t="s">
        <v>84</v>
      </c>
      <c r="D432" t="s">
        <v>69</v>
      </c>
      <c r="E432">
        <v>2013</v>
      </c>
      <c r="F432" s="2">
        <v>2</v>
      </c>
      <c r="G432" s="2">
        <v>140.56</v>
      </c>
    </row>
    <row r="433" spans="1:7" x14ac:dyDescent="0.25">
      <c r="A433">
        <v>0</v>
      </c>
      <c r="B433" t="s">
        <v>58</v>
      </c>
      <c r="C433" s="1" t="s">
        <v>84</v>
      </c>
      <c r="D433" t="s">
        <v>69</v>
      </c>
      <c r="E433">
        <v>2014</v>
      </c>
      <c r="F433" s="2">
        <v>844</v>
      </c>
      <c r="G433" s="2">
        <v>283368.65000000002</v>
      </c>
    </row>
    <row r="434" spans="1:7" x14ac:dyDescent="0.25">
      <c r="A434">
        <v>0</v>
      </c>
      <c r="B434" t="s">
        <v>58</v>
      </c>
      <c r="C434" s="1" t="s">
        <v>84</v>
      </c>
      <c r="D434" t="s">
        <v>69</v>
      </c>
      <c r="E434">
        <v>2015</v>
      </c>
      <c r="F434" s="2">
        <v>449</v>
      </c>
      <c r="G434" s="2">
        <v>35998.93</v>
      </c>
    </row>
    <row r="435" spans="1:7" x14ac:dyDescent="0.25">
      <c r="A435">
        <v>0</v>
      </c>
      <c r="B435" t="s">
        <v>58</v>
      </c>
      <c r="C435" s="1" t="s">
        <v>84</v>
      </c>
      <c r="D435" t="s">
        <v>69</v>
      </c>
      <c r="E435">
        <v>2016</v>
      </c>
      <c r="F435" s="2">
        <v>23</v>
      </c>
      <c r="G435" s="2">
        <v>19199.77</v>
      </c>
    </row>
    <row r="436" spans="1:7" x14ac:dyDescent="0.25">
      <c r="A436">
        <v>0</v>
      </c>
      <c r="B436" t="s">
        <v>58</v>
      </c>
      <c r="C436" s="1" t="s">
        <v>84</v>
      </c>
      <c r="D436" t="s">
        <v>69</v>
      </c>
      <c r="E436">
        <v>2018</v>
      </c>
      <c r="F436" s="2">
        <v>71</v>
      </c>
      <c r="G436" s="2">
        <v>33365.300000000003</v>
      </c>
    </row>
    <row r="437" spans="1:7" x14ac:dyDescent="0.25">
      <c r="A437">
        <v>0</v>
      </c>
      <c r="B437" t="s">
        <v>58</v>
      </c>
      <c r="C437" s="1" t="s">
        <v>84</v>
      </c>
      <c r="D437" t="s">
        <v>69</v>
      </c>
      <c r="E437">
        <v>2019</v>
      </c>
      <c r="F437" s="2">
        <v>30</v>
      </c>
      <c r="G437" s="2">
        <v>42159.05</v>
      </c>
    </row>
    <row r="438" spans="1:7" x14ac:dyDescent="0.25">
      <c r="A438">
        <v>0</v>
      </c>
      <c r="B438" t="s">
        <v>58</v>
      </c>
      <c r="C438" s="1" t="s">
        <v>84</v>
      </c>
      <c r="D438" t="s">
        <v>69</v>
      </c>
      <c r="E438">
        <v>2020</v>
      </c>
      <c r="F438" s="2">
        <v>135</v>
      </c>
      <c r="G438" s="2">
        <v>178489.21</v>
      </c>
    </row>
    <row r="439" spans="1:7" x14ac:dyDescent="0.25">
      <c r="A439">
        <v>0</v>
      </c>
      <c r="B439" t="s">
        <v>58</v>
      </c>
      <c r="C439" s="1" t="s">
        <v>84</v>
      </c>
      <c r="D439" t="s">
        <v>69</v>
      </c>
      <c r="E439">
        <v>2021</v>
      </c>
      <c r="F439" s="2">
        <v>5</v>
      </c>
      <c r="G439" s="2">
        <v>9466.39</v>
      </c>
    </row>
    <row r="440" spans="1:7" x14ac:dyDescent="0.25">
      <c r="A440">
        <v>0</v>
      </c>
      <c r="B440" t="s">
        <v>58</v>
      </c>
      <c r="C440" s="1" t="s">
        <v>84</v>
      </c>
      <c r="D440" t="s">
        <v>69</v>
      </c>
      <c r="E440">
        <v>2022</v>
      </c>
      <c r="F440" s="2">
        <v>1104</v>
      </c>
      <c r="G440" s="2">
        <v>3260645.01</v>
      </c>
    </row>
    <row r="441" spans="1:7" x14ac:dyDescent="0.25">
      <c r="A441">
        <v>0</v>
      </c>
      <c r="B441" t="s">
        <v>58</v>
      </c>
      <c r="C441" s="1" t="s">
        <v>84</v>
      </c>
      <c r="D441" t="s">
        <v>69</v>
      </c>
      <c r="E441">
        <v>2023</v>
      </c>
      <c r="F441" s="2">
        <v>1895</v>
      </c>
      <c r="G441" s="2">
        <v>180638.36</v>
      </c>
    </row>
    <row r="442" spans="1:7" x14ac:dyDescent="0.25">
      <c r="A442">
        <v>0</v>
      </c>
      <c r="B442" t="s">
        <v>58</v>
      </c>
      <c r="C442" s="1" t="s">
        <v>84</v>
      </c>
      <c r="D442" t="s">
        <v>69</v>
      </c>
      <c r="E442">
        <v>2024</v>
      </c>
      <c r="F442" s="2">
        <v>8</v>
      </c>
      <c r="G442" s="2">
        <v>12037.32</v>
      </c>
    </row>
    <row r="443" spans="1:7" x14ac:dyDescent="0.25">
      <c r="A443">
        <v>0</v>
      </c>
      <c r="B443" t="s">
        <v>58</v>
      </c>
      <c r="C443" s="1" t="s">
        <v>85</v>
      </c>
      <c r="D443" t="s">
        <v>70</v>
      </c>
      <c r="E443">
        <v>1948</v>
      </c>
      <c r="F443" s="2">
        <v>6324</v>
      </c>
      <c r="G443" s="2">
        <v>8319.61</v>
      </c>
    </row>
    <row r="444" spans="1:7" x14ac:dyDescent="0.25">
      <c r="A444">
        <v>0</v>
      </c>
      <c r="B444" t="s">
        <v>58</v>
      </c>
      <c r="C444" s="1" t="s">
        <v>85</v>
      </c>
      <c r="D444" t="s">
        <v>70</v>
      </c>
      <c r="E444">
        <v>1949</v>
      </c>
      <c r="F444" s="2">
        <v>529</v>
      </c>
      <c r="G444" s="2">
        <v>1615.83</v>
      </c>
    </row>
    <row r="445" spans="1:7" x14ac:dyDescent="0.25">
      <c r="A445">
        <v>0</v>
      </c>
      <c r="B445" t="s">
        <v>58</v>
      </c>
      <c r="C445" s="1" t="s">
        <v>85</v>
      </c>
      <c r="D445" t="s">
        <v>70</v>
      </c>
      <c r="E445">
        <v>1950</v>
      </c>
      <c r="F445" s="2">
        <v>13485</v>
      </c>
      <c r="G445" s="2">
        <v>31694.36</v>
      </c>
    </row>
    <row r="446" spans="1:7" x14ac:dyDescent="0.25">
      <c r="A446">
        <v>0</v>
      </c>
      <c r="B446" t="s">
        <v>58</v>
      </c>
      <c r="C446" s="1" t="s">
        <v>85</v>
      </c>
      <c r="D446" t="s">
        <v>70</v>
      </c>
      <c r="E446">
        <v>1951</v>
      </c>
      <c r="F446" s="2">
        <v>343</v>
      </c>
      <c r="G446" s="2">
        <v>1158.68</v>
      </c>
    </row>
    <row r="447" spans="1:7" x14ac:dyDescent="0.25">
      <c r="A447">
        <v>0</v>
      </c>
      <c r="B447" t="s">
        <v>58</v>
      </c>
      <c r="C447" s="1" t="s">
        <v>85</v>
      </c>
      <c r="D447" t="s">
        <v>70</v>
      </c>
      <c r="E447">
        <v>1952</v>
      </c>
      <c r="F447" s="2">
        <v>1</v>
      </c>
      <c r="G447" s="2">
        <v>3.43</v>
      </c>
    </row>
    <row r="448" spans="1:7" x14ac:dyDescent="0.25">
      <c r="A448">
        <v>0</v>
      </c>
      <c r="B448" t="s">
        <v>58</v>
      </c>
      <c r="C448" s="1" t="s">
        <v>85</v>
      </c>
      <c r="D448" t="s">
        <v>70</v>
      </c>
      <c r="E448">
        <v>1954</v>
      </c>
      <c r="F448" s="2">
        <v>1657</v>
      </c>
      <c r="G448" s="2">
        <v>3631.05</v>
      </c>
    </row>
    <row r="449" spans="1:7" x14ac:dyDescent="0.25">
      <c r="A449">
        <v>0</v>
      </c>
      <c r="B449" t="s">
        <v>58</v>
      </c>
      <c r="C449" s="1" t="s">
        <v>85</v>
      </c>
      <c r="D449" t="s">
        <v>70</v>
      </c>
      <c r="E449">
        <v>1955</v>
      </c>
      <c r="F449" s="2">
        <v>2528</v>
      </c>
      <c r="G449" s="2">
        <v>6478.56</v>
      </c>
    </row>
    <row r="450" spans="1:7" x14ac:dyDescent="0.25">
      <c r="A450">
        <v>0</v>
      </c>
      <c r="B450" t="s">
        <v>58</v>
      </c>
      <c r="C450" s="1" t="s">
        <v>85</v>
      </c>
      <c r="D450" t="s">
        <v>70</v>
      </c>
      <c r="E450">
        <v>1957</v>
      </c>
      <c r="F450" s="2">
        <v>2</v>
      </c>
      <c r="G450" s="2">
        <v>16.690000000000001</v>
      </c>
    </row>
    <row r="451" spans="1:7" x14ac:dyDescent="0.25">
      <c r="A451">
        <v>0</v>
      </c>
      <c r="B451" t="s">
        <v>58</v>
      </c>
      <c r="C451" s="1" t="s">
        <v>85</v>
      </c>
      <c r="D451" t="s">
        <v>70</v>
      </c>
      <c r="E451">
        <v>2000</v>
      </c>
      <c r="F451" s="2">
        <v>33</v>
      </c>
      <c r="G451" s="2">
        <v>4791.67</v>
      </c>
    </row>
    <row r="452" spans="1:7" x14ac:dyDescent="0.25">
      <c r="A452">
        <v>0</v>
      </c>
      <c r="B452" t="s">
        <v>58</v>
      </c>
      <c r="C452" s="1" t="s">
        <v>86</v>
      </c>
      <c r="D452" t="s">
        <v>71</v>
      </c>
      <c r="E452">
        <v>1908</v>
      </c>
      <c r="F452" s="2">
        <v>4</v>
      </c>
      <c r="G452" s="2">
        <v>5.58</v>
      </c>
    </row>
    <row r="453" spans="1:7" x14ac:dyDescent="0.25">
      <c r="A453">
        <v>0</v>
      </c>
      <c r="B453" t="s">
        <v>58</v>
      </c>
      <c r="C453" s="1" t="s">
        <v>86</v>
      </c>
      <c r="D453" t="s">
        <v>71</v>
      </c>
      <c r="E453">
        <v>1914</v>
      </c>
      <c r="F453" s="2">
        <v>4</v>
      </c>
      <c r="G453" s="2">
        <v>8.9700000000000006</v>
      </c>
    </row>
    <row r="454" spans="1:7" x14ac:dyDescent="0.25">
      <c r="A454">
        <v>0</v>
      </c>
      <c r="B454" t="s">
        <v>58</v>
      </c>
      <c r="C454" s="1" t="s">
        <v>86</v>
      </c>
      <c r="D454" t="s">
        <v>71</v>
      </c>
      <c r="E454">
        <v>1915</v>
      </c>
      <c r="F454" s="2">
        <v>3633</v>
      </c>
      <c r="G454" s="2">
        <v>2424.7800000000002</v>
      </c>
    </row>
    <row r="455" spans="1:7" x14ac:dyDescent="0.25">
      <c r="A455">
        <v>0</v>
      </c>
      <c r="B455" t="s">
        <v>58</v>
      </c>
      <c r="C455" s="1" t="s">
        <v>86</v>
      </c>
      <c r="D455" t="s">
        <v>71</v>
      </c>
      <c r="E455">
        <v>1928</v>
      </c>
      <c r="F455" s="2">
        <v>10482</v>
      </c>
      <c r="G455" s="2">
        <v>17354.03</v>
      </c>
    </row>
    <row r="456" spans="1:7" x14ac:dyDescent="0.25">
      <c r="A456">
        <v>0</v>
      </c>
      <c r="B456" t="s">
        <v>58</v>
      </c>
      <c r="C456" s="1" t="s">
        <v>86</v>
      </c>
      <c r="D456" t="s">
        <v>71</v>
      </c>
      <c r="E456">
        <v>1929</v>
      </c>
      <c r="F456" s="2">
        <v>372</v>
      </c>
      <c r="G456" s="2">
        <v>996.38</v>
      </c>
    </row>
    <row r="457" spans="1:7" x14ac:dyDescent="0.25">
      <c r="A457">
        <v>0</v>
      </c>
      <c r="B457" t="s">
        <v>58</v>
      </c>
      <c r="C457" s="1" t="s">
        <v>86</v>
      </c>
      <c r="D457" t="s">
        <v>71</v>
      </c>
      <c r="E457">
        <v>1931</v>
      </c>
      <c r="F457" s="2">
        <v>138</v>
      </c>
      <c r="G457" s="2">
        <v>198.95</v>
      </c>
    </row>
    <row r="458" spans="1:7" x14ac:dyDescent="0.25">
      <c r="A458">
        <v>0</v>
      </c>
      <c r="B458" t="s">
        <v>58</v>
      </c>
      <c r="C458" s="1" t="s">
        <v>86</v>
      </c>
      <c r="D458" t="s">
        <v>71</v>
      </c>
      <c r="E458">
        <v>1935</v>
      </c>
      <c r="F458" s="2">
        <v>566</v>
      </c>
      <c r="G458" s="2">
        <v>1905.4</v>
      </c>
    </row>
    <row r="459" spans="1:7" x14ac:dyDescent="0.25">
      <c r="A459">
        <v>0</v>
      </c>
      <c r="B459" t="s">
        <v>58</v>
      </c>
      <c r="C459" s="1" t="s">
        <v>86</v>
      </c>
      <c r="D459" t="s">
        <v>71</v>
      </c>
      <c r="E459">
        <v>1937</v>
      </c>
      <c r="F459" s="2">
        <v>13</v>
      </c>
      <c r="G459" s="2">
        <v>63.03</v>
      </c>
    </row>
    <row r="460" spans="1:7" x14ac:dyDescent="0.25">
      <c r="A460">
        <v>0</v>
      </c>
      <c r="B460" t="s">
        <v>58</v>
      </c>
      <c r="C460" s="1" t="s">
        <v>86</v>
      </c>
      <c r="D460" t="s">
        <v>71</v>
      </c>
      <c r="E460">
        <v>1938</v>
      </c>
      <c r="F460" s="2">
        <v>287</v>
      </c>
      <c r="G460" s="2">
        <v>646.08000000000004</v>
      </c>
    </row>
    <row r="461" spans="1:7" x14ac:dyDescent="0.25">
      <c r="A461">
        <v>0</v>
      </c>
      <c r="B461" t="s">
        <v>58</v>
      </c>
      <c r="C461" s="1" t="s">
        <v>86</v>
      </c>
      <c r="D461" t="s">
        <v>71</v>
      </c>
      <c r="E461">
        <v>1939</v>
      </c>
      <c r="F461" s="2">
        <v>68</v>
      </c>
      <c r="G461" s="2">
        <v>108.13</v>
      </c>
    </row>
    <row r="462" spans="1:7" x14ac:dyDescent="0.25">
      <c r="A462">
        <v>0</v>
      </c>
      <c r="B462" t="s">
        <v>58</v>
      </c>
      <c r="C462" s="1" t="s">
        <v>86</v>
      </c>
      <c r="D462" t="s">
        <v>71</v>
      </c>
      <c r="E462">
        <v>1940</v>
      </c>
      <c r="F462" s="2">
        <v>55</v>
      </c>
      <c r="G462" s="2">
        <v>105.34</v>
      </c>
    </row>
    <row r="463" spans="1:7" x14ac:dyDescent="0.25">
      <c r="A463">
        <v>0</v>
      </c>
      <c r="B463" t="s">
        <v>58</v>
      </c>
      <c r="C463" s="1" t="s">
        <v>86</v>
      </c>
      <c r="D463" t="s">
        <v>71</v>
      </c>
      <c r="E463">
        <v>1941</v>
      </c>
      <c r="F463" s="2">
        <v>85</v>
      </c>
      <c r="G463" s="2">
        <v>403.81</v>
      </c>
    </row>
    <row r="464" spans="1:7" x14ac:dyDescent="0.25">
      <c r="A464">
        <v>0</v>
      </c>
      <c r="B464" t="s">
        <v>58</v>
      </c>
      <c r="C464" s="1" t="s">
        <v>86</v>
      </c>
      <c r="D464" t="s">
        <v>71</v>
      </c>
      <c r="E464">
        <v>1942</v>
      </c>
      <c r="F464" s="2">
        <v>2</v>
      </c>
      <c r="G464" s="2">
        <v>10.95</v>
      </c>
    </row>
    <row r="465" spans="1:7" x14ac:dyDescent="0.25">
      <c r="A465">
        <v>0</v>
      </c>
      <c r="B465" t="s">
        <v>58</v>
      </c>
      <c r="C465" s="1" t="s">
        <v>86</v>
      </c>
      <c r="D465" t="s">
        <v>71</v>
      </c>
      <c r="E465">
        <v>1944</v>
      </c>
      <c r="F465" s="2">
        <v>59</v>
      </c>
      <c r="G465" s="2">
        <v>226</v>
      </c>
    </row>
    <row r="466" spans="1:7" x14ac:dyDescent="0.25">
      <c r="A466">
        <v>0</v>
      </c>
      <c r="B466" t="s">
        <v>58</v>
      </c>
      <c r="C466" s="1" t="s">
        <v>86</v>
      </c>
      <c r="D466" t="s">
        <v>71</v>
      </c>
      <c r="E466">
        <v>1946</v>
      </c>
      <c r="F466" s="2">
        <v>837</v>
      </c>
      <c r="G466" s="2">
        <v>2368.69</v>
      </c>
    </row>
    <row r="467" spans="1:7" x14ac:dyDescent="0.25">
      <c r="A467">
        <v>0</v>
      </c>
      <c r="B467" t="s">
        <v>58</v>
      </c>
      <c r="C467" s="1" t="s">
        <v>86</v>
      </c>
      <c r="D467" t="s">
        <v>71</v>
      </c>
      <c r="E467">
        <v>1947</v>
      </c>
      <c r="F467" s="2">
        <v>352</v>
      </c>
      <c r="G467" s="2">
        <v>1619.92</v>
      </c>
    </row>
    <row r="468" spans="1:7" x14ac:dyDescent="0.25">
      <c r="A468">
        <v>0</v>
      </c>
      <c r="B468" t="s">
        <v>58</v>
      </c>
      <c r="C468" s="1" t="s">
        <v>86</v>
      </c>
      <c r="D468" t="s">
        <v>71</v>
      </c>
      <c r="E468">
        <v>1948</v>
      </c>
      <c r="F468" s="2">
        <v>389</v>
      </c>
      <c r="G468" s="2">
        <v>1188.06</v>
      </c>
    </row>
    <row r="469" spans="1:7" x14ac:dyDescent="0.25">
      <c r="A469">
        <v>0</v>
      </c>
      <c r="B469" t="s">
        <v>58</v>
      </c>
      <c r="C469" s="1" t="s">
        <v>86</v>
      </c>
      <c r="D469" t="s">
        <v>71</v>
      </c>
      <c r="E469">
        <v>1949</v>
      </c>
      <c r="F469" s="2">
        <v>2636</v>
      </c>
      <c r="G469" s="2">
        <v>4462.79</v>
      </c>
    </row>
    <row r="470" spans="1:7" x14ac:dyDescent="0.25">
      <c r="A470">
        <v>0</v>
      </c>
      <c r="B470" t="s">
        <v>58</v>
      </c>
      <c r="C470" s="1" t="s">
        <v>86</v>
      </c>
      <c r="D470" t="s">
        <v>71</v>
      </c>
      <c r="E470">
        <v>1950</v>
      </c>
      <c r="F470" s="2">
        <v>164</v>
      </c>
      <c r="G470" s="2">
        <v>528.54</v>
      </c>
    </row>
    <row r="471" spans="1:7" x14ac:dyDescent="0.25">
      <c r="A471">
        <v>0</v>
      </c>
      <c r="B471" t="s">
        <v>58</v>
      </c>
      <c r="C471" s="1" t="s">
        <v>86</v>
      </c>
      <c r="D471" t="s">
        <v>71</v>
      </c>
      <c r="E471">
        <v>1951</v>
      </c>
      <c r="F471" s="2">
        <v>1452</v>
      </c>
      <c r="G471" s="2">
        <v>5436.99</v>
      </c>
    </row>
    <row r="472" spans="1:7" x14ac:dyDescent="0.25">
      <c r="A472">
        <v>0</v>
      </c>
      <c r="B472" t="s">
        <v>58</v>
      </c>
      <c r="C472" s="1" t="s">
        <v>86</v>
      </c>
      <c r="D472" t="s">
        <v>71</v>
      </c>
      <c r="E472">
        <v>1952</v>
      </c>
      <c r="F472" s="2">
        <v>35</v>
      </c>
      <c r="G472" s="2">
        <v>156.63999999999999</v>
      </c>
    </row>
    <row r="473" spans="1:7" x14ac:dyDescent="0.25">
      <c r="A473">
        <v>0</v>
      </c>
      <c r="B473" t="s">
        <v>58</v>
      </c>
      <c r="C473" s="1" t="s">
        <v>86</v>
      </c>
      <c r="D473" t="s">
        <v>71</v>
      </c>
      <c r="E473">
        <v>1953</v>
      </c>
      <c r="F473" s="2">
        <v>17965</v>
      </c>
      <c r="G473" s="2">
        <v>93521.95</v>
      </c>
    </row>
    <row r="474" spans="1:7" x14ac:dyDescent="0.25">
      <c r="A474">
        <v>0</v>
      </c>
      <c r="B474" t="s">
        <v>58</v>
      </c>
      <c r="C474" s="1" t="s">
        <v>86</v>
      </c>
      <c r="D474" t="s">
        <v>71</v>
      </c>
      <c r="E474">
        <v>1954</v>
      </c>
      <c r="F474" s="2">
        <v>17771</v>
      </c>
      <c r="G474" s="2">
        <v>102022.5</v>
      </c>
    </row>
    <row r="475" spans="1:7" x14ac:dyDescent="0.25">
      <c r="A475">
        <v>0</v>
      </c>
      <c r="B475" t="s">
        <v>58</v>
      </c>
      <c r="C475" s="1" t="s">
        <v>86</v>
      </c>
      <c r="D475" t="s">
        <v>71</v>
      </c>
      <c r="E475">
        <v>1955</v>
      </c>
      <c r="F475" s="2">
        <v>13401</v>
      </c>
      <c r="G475" s="2">
        <v>61551.92</v>
      </c>
    </row>
    <row r="476" spans="1:7" x14ac:dyDescent="0.25">
      <c r="A476">
        <v>0</v>
      </c>
      <c r="B476" t="s">
        <v>58</v>
      </c>
      <c r="C476" s="1" t="s">
        <v>86</v>
      </c>
      <c r="D476" t="s">
        <v>71</v>
      </c>
      <c r="E476">
        <v>1956</v>
      </c>
      <c r="F476" s="2">
        <v>18300</v>
      </c>
      <c r="G476" s="2">
        <v>108084.96</v>
      </c>
    </row>
    <row r="477" spans="1:7" x14ac:dyDescent="0.25">
      <c r="A477">
        <v>0</v>
      </c>
      <c r="B477" t="s">
        <v>58</v>
      </c>
      <c r="C477" s="1" t="s">
        <v>86</v>
      </c>
      <c r="D477" t="s">
        <v>71</v>
      </c>
      <c r="E477">
        <v>1957</v>
      </c>
      <c r="F477" s="2">
        <v>24125</v>
      </c>
      <c r="G477" s="2">
        <v>180609.31</v>
      </c>
    </row>
    <row r="478" spans="1:7" x14ac:dyDescent="0.25">
      <c r="A478">
        <v>0</v>
      </c>
      <c r="B478" t="s">
        <v>58</v>
      </c>
      <c r="C478" s="1" t="s">
        <v>86</v>
      </c>
      <c r="D478" t="s">
        <v>71</v>
      </c>
      <c r="E478">
        <v>1958</v>
      </c>
      <c r="F478" s="2">
        <v>29353</v>
      </c>
      <c r="G478" s="2">
        <v>296452.62</v>
      </c>
    </row>
    <row r="479" spans="1:7" x14ac:dyDescent="0.25">
      <c r="A479">
        <v>0</v>
      </c>
      <c r="B479" t="s">
        <v>58</v>
      </c>
      <c r="C479" s="1" t="s">
        <v>86</v>
      </c>
      <c r="D479" t="s">
        <v>71</v>
      </c>
      <c r="E479">
        <v>1959</v>
      </c>
      <c r="F479" s="2">
        <v>14276</v>
      </c>
      <c r="G479" s="2">
        <v>118475.35</v>
      </c>
    </row>
    <row r="480" spans="1:7" x14ac:dyDescent="0.25">
      <c r="A480">
        <v>0</v>
      </c>
      <c r="B480" t="s">
        <v>58</v>
      </c>
      <c r="C480" s="1" t="s">
        <v>86</v>
      </c>
      <c r="D480" t="s">
        <v>71</v>
      </c>
      <c r="E480">
        <v>1960</v>
      </c>
      <c r="F480" s="2">
        <v>4675</v>
      </c>
      <c r="G480" s="2">
        <v>36912.17</v>
      </c>
    </row>
    <row r="481" spans="1:7" x14ac:dyDescent="0.25">
      <c r="A481">
        <v>0</v>
      </c>
      <c r="B481" t="s">
        <v>58</v>
      </c>
      <c r="C481" s="1" t="s">
        <v>86</v>
      </c>
      <c r="D481" t="s">
        <v>71</v>
      </c>
      <c r="E481">
        <v>1961</v>
      </c>
      <c r="F481" s="2">
        <v>6061</v>
      </c>
      <c r="G481" s="2">
        <v>50136.69</v>
      </c>
    </row>
    <row r="482" spans="1:7" x14ac:dyDescent="0.25">
      <c r="A482">
        <v>0</v>
      </c>
      <c r="B482" t="s">
        <v>58</v>
      </c>
      <c r="C482" s="1" t="s">
        <v>86</v>
      </c>
      <c r="D482" t="s">
        <v>71</v>
      </c>
      <c r="E482">
        <v>1962</v>
      </c>
      <c r="F482" s="2">
        <v>1540</v>
      </c>
      <c r="G482" s="2">
        <v>17653.259999999998</v>
      </c>
    </row>
    <row r="483" spans="1:7" x14ac:dyDescent="0.25">
      <c r="A483">
        <v>0</v>
      </c>
      <c r="B483" t="s">
        <v>58</v>
      </c>
      <c r="C483" s="1" t="s">
        <v>86</v>
      </c>
      <c r="D483" t="s">
        <v>71</v>
      </c>
      <c r="E483">
        <v>1963</v>
      </c>
      <c r="F483" s="2">
        <v>5543</v>
      </c>
      <c r="G483" s="2">
        <v>43503.25</v>
      </c>
    </row>
    <row r="484" spans="1:7" x14ac:dyDescent="0.25">
      <c r="A484">
        <v>0</v>
      </c>
      <c r="B484" t="s">
        <v>58</v>
      </c>
      <c r="C484" s="1" t="s">
        <v>86</v>
      </c>
      <c r="D484" t="s">
        <v>71</v>
      </c>
      <c r="E484">
        <v>1964</v>
      </c>
      <c r="F484" s="2">
        <v>13058</v>
      </c>
      <c r="G484" s="2">
        <v>82314.06</v>
      </c>
    </row>
    <row r="485" spans="1:7" x14ac:dyDescent="0.25">
      <c r="A485">
        <v>0</v>
      </c>
      <c r="B485" t="s">
        <v>58</v>
      </c>
      <c r="C485" s="1" t="s">
        <v>86</v>
      </c>
      <c r="D485" t="s">
        <v>71</v>
      </c>
      <c r="E485">
        <v>1965</v>
      </c>
      <c r="F485" s="2">
        <v>2565</v>
      </c>
      <c r="G485" s="2">
        <v>22697.69</v>
      </c>
    </row>
    <row r="486" spans="1:7" x14ac:dyDescent="0.25">
      <c r="A486">
        <v>0</v>
      </c>
      <c r="B486" t="s">
        <v>58</v>
      </c>
      <c r="C486" s="1" t="s">
        <v>86</v>
      </c>
      <c r="D486" t="s">
        <v>71</v>
      </c>
      <c r="E486">
        <v>1966</v>
      </c>
      <c r="F486" s="2">
        <v>7473</v>
      </c>
      <c r="G486" s="2">
        <v>46306.64</v>
      </c>
    </row>
    <row r="487" spans="1:7" x14ac:dyDescent="0.25">
      <c r="A487">
        <v>0</v>
      </c>
      <c r="B487" t="s">
        <v>58</v>
      </c>
      <c r="C487" s="1" t="s">
        <v>86</v>
      </c>
      <c r="D487" t="s">
        <v>71</v>
      </c>
      <c r="E487">
        <v>1967</v>
      </c>
      <c r="F487" s="2">
        <v>1802</v>
      </c>
      <c r="G487" s="2">
        <v>9316.01</v>
      </c>
    </row>
    <row r="488" spans="1:7" x14ac:dyDescent="0.25">
      <c r="A488">
        <v>0</v>
      </c>
      <c r="B488" t="s">
        <v>58</v>
      </c>
      <c r="C488" s="1" t="s">
        <v>86</v>
      </c>
      <c r="D488" t="s">
        <v>71</v>
      </c>
      <c r="E488">
        <v>1968</v>
      </c>
      <c r="F488" s="2">
        <v>29493</v>
      </c>
      <c r="G488" s="2">
        <v>228509.31</v>
      </c>
    </row>
    <row r="489" spans="1:7" x14ac:dyDescent="0.25">
      <c r="A489">
        <v>0</v>
      </c>
      <c r="B489" t="s">
        <v>58</v>
      </c>
      <c r="C489" s="1" t="s">
        <v>86</v>
      </c>
      <c r="D489" t="s">
        <v>71</v>
      </c>
      <c r="E489">
        <v>1969</v>
      </c>
      <c r="F489" s="2">
        <v>3724</v>
      </c>
      <c r="G489" s="2">
        <v>32095.95</v>
      </c>
    </row>
    <row r="490" spans="1:7" x14ac:dyDescent="0.25">
      <c r="A490">
        <v>0</v>
      </c>
      <c r="B490" t="s">
        <v>58</v>
      </c>
      <c r="C490" s="1" t="s">
        <v>86</v>
      </c>
      <c r="D490" t="s">
        <v>71</v>
      </c>
      <c r="E490">
        <v>1970</v>
      </c>
      <c r="F490" s="2">
        <v>6264</v>
      </c>
      <c r="G490" s="2">
        <v>65137.06</v>
      </c>
    </row>
    <row r="491" spans="1:7" x14ac:dyDescent="0.25">
      <c r="A491">
        <v>0</v>
      </c>
      <c r="B491" t="s">
        <v>58</v>
      </c>
      <c r="C491" s="1" t="s">
        <v>86</v>
      </c>
      <c r="D491" t="s">
        <v>71</v>
      </c>
      <c r="E491">
        <v>1971</v>
      </c>
      <c r="F491" s="2">
        <v>26786</v>
      </c>
      <c r="G491" s="2">
        <v>416344.25</v>
      </c>
    </row>
    <row r="492" spans="1:7" x14ac:dyDescent="0.25">
      <c r="A492">
        <v>0</v>
      </c>
      <c r="B492" t="s">
        <v>58</v>
      </c>
      <c r="C492" s="1" t="s">
        <v>86</v>
      </c>
      <c r="D492" t="s">
        <v>71</v>
      </c>
      <c r="E492">
        <v>1972</v>
      </c>
      <c r="F492" s="2">
        <v>19971</v>
      </c>
      <c r="G492" s="2">
        <v>255202.04</v>
      </c>
    </row>
    <row r="493" spans="1:7" x14ac:dyDescent="0.25">
      <c r="A493">
        <v>0</v>
      </c>
      <c r="B493" t="s">
        <v>58</v>
      </c>
      <c r="C493" s="1" t="s">
        <v>86</v>
      </c>
      <c r="D493" t="s">
        <v>71</v>
      </c>
      <c r="E493">
        <v>1973</v>
      </c>
      <c r="F493" s="2">
        <v>9319</v>
      </c>
      <c r="G493" s="2">
        <v>120464.93</v>
      </c>
    </row>
    <row r="494" spans="1:7" x14ac:dyDescent="0.25">
      <c r="A494">
        <v>0</v>
      </c>
      <c r="B494" t="s">
        <v>58</v>
      </c>
      <c r="C494" s="1" t="s">
        <v>86</v>
      </c>
      <c r="D494" t="s">
        <v>71</v>
      </c>
      <c r="E494">
        <v>1974</v>
      </c>
      <c r="F494" s="2">
        <v>477</v>
      </c>
      <c r="G494" s="2">
        <v>12938.16</v>
      </c>
    </row>
    <row r="495" spans="1:7" x14ac:dyDescent="0.25">
      <c r="A495">
        <v>0</v>
      </c>
      <c r="B495" t="s">
        <v>58</v>
      </c>
      <c r="C495" s="1" t="s">
        <v>86</v>
      </c>
      <c r="D495" t="s">
        <v>71</v>
      </c>
      <c r="E495">
        <v>1975</v>
      </c>
      <c r="F495" s="2">
        <v>1385</v>
      </c>
      <c r="G495" s="2">
        <v>37309.79</v>
      </c>
    </row>
    <row r="496" spans="1:7" x14ac:dyDescent="0.25">
      <c r="A496">
        <v>0</v>
      </c>
      <c r="B496" t="s">
        <v>58</v>
      </c>
      <c r="C496" s="1" t="s">
        <v>86</v>
      </c>
      <c r="D496" t="s">
        <v>71</v>
      </c>
      <c r="E496">
        <v>1976</v>
      </c>
      <c r="F496" s="2">
        <v>3189</v>
      </c>
      <c r="G496" s="2">
        <v>74779.5</v>
      </c>
    </row>
    <row r="497" spans="1:7" x14ac:dyDescent="0.25">
      <c r="A497">
        <v>0</v>
      </c>
      <c r="B497" t="s">
        <v>58</v>
      </c>
      <c r="C497" s="1" t="s">
        <v>86</v>
      </c>
      <c r="D497" t="s">
        <v>71</v>
      </c>
      <c r="E497">
        <v>1977</v>
      </c>
      <c r="F497" s="2">
        <v>8756</v>
      </c>
      <c r="G497" s="2">
        <v>203195.18</v>
      </c>
    </row>
    <row r="498" spans="1:7" x14ac:dyDescent="0.25">
      <c r="A498">
        <v>0</v>
      </c>
      <c r="B498" t="s">
        <v>58</v>
      </c>
      <c r="C498" s="1" t="s">
        <v>86</v>
      </c>
      <c r="D498" t="s">
        <v>71</v>
      </c>
      <c r="E498">
        <v>1978</v>
      </c>
      <c r="F498" s="2">
        <v>1679</v>
      </c>
      <c r="G498" s="2">
        <v>50946.16</v>
      </c>
    </row>
    <row r="499" spans="1:7" x14ac:dyDescent="0.25">
      <c r="A499">
        <v>0</v>
      </c>
      <c r="B499" t="s">
        <v>58</v>
      </c>
      <c r="C499" s="1" t="s">
        <v>86</v>
      </c>
      <c r="D499" t="s">
        <v>71</v>
      </c>
      <c r="E499">
        <v>1979</v>
      </c>
      <c r="F499" s="2">
        <v>1264</v>
      </c>
      <c r="G499" s="2">
        <v>37671.839999999997</v>
      </c>
    </row>
    <row r="500" spans="1:7" x14ac:dyDescent="0.25">
      <c r="A500">
        <v>0</v>
      </c>
      <c r="B500" t="s">
        <v>58</v>
      </c>
      <c r="C500" s="1" t="s">
        <v>86</v>
      </c>
      <c r="D500" t="s">
        <v>71</v>
      </c>
      <c r="E500">
        <v>1980</v>
      </c>
      <c r="F500" s="2">
        <v>3259</v>
      </c>
      <c r="G500" s="2">
        <v>139967.71</v>
      </c>
    </row>
    <row r="501" spans="1:7" x14ac:dyDescent="0.25">
      <c r="A501">
        <v>0</v>
      </c>
      <c r="B501" t="s">
        <v>58</v>
      </c>
      <c r="C501" s="1" t="s">
        <v>86</v>
      </c>
      <c r="D501" t="s">
        <v>71</v>
      </c>
      <c r="E501">
        <v>1981</v>
      </c>
      <c r="F501" s="2">
        <v>12552</v>
      </c>
      <c r="G501" s="2">
        <v>310687.81</v>
      </c>
    </row>
    <row r="502" spans="1:7" x14ac:dyDescent="0.25">
      <c r="A502">
        <v>0</v>
      </c>
      <c r="B502" t="s">
        <v>58</v>
      </c>
      <c r="C502" s="1" t="s">
        <v>86</v>
      </c>
      <c r="D502" t="s">
        <v>71</v>
      </c>
      <c r="E502">
        <v>1982</v>
      </c>
      <c r="F502" s="2">
        <v>4212</v>
      </c>
      <c r="G502" s="2">
        <v>156942.74</v>
      </c>
    </row>
    <row r="503" spans="1:7" x14ac:dyDescent="0.25">
      <c r="A503">
        <v>0</v>
      </c>
      <c r="B503" t="s">
        <v>58</v>
      </c>
      <c r="C503" s="1" t="s">
        <v>86</v>
      </c>
      <c r="D503" t="s">
        <v>71</v>
      </c>
      <c r="E503">
        <v>1983</v>
      </c>
      <c r="F503" s="2">
        <v>958</v>
      </c>
      <c r="G503" s="2">
        <v>29216.63</v>
      </c>
    </row>
    <row r="504" spans="1:7" x14ac:dyDescent="0.25">
      <c r="A504">
        <v>0</v>
      </c>
      <c r="B504" t="s">
        <v>58</v>
      </c>
      <c r="C504" s="1" t="s">
        <v>86</v>
      </c>
      <c r="D504" t="s">
        <v>71</v>
      </c>
      <c r="E504">
        <v>1984</v>
      </c>
      <c r="F504" s="2">
        <v>37967</v>
      </c>
      <c r="G504" s="2">
        <v>939509.08</v>
      </c>
    </row>
    <row r="505" spans="1:7" x14ac:dyDescent="0.25">
      <c r="A505">
        <v>0</v>
      </c>
      <c r="B505" t="s">
        <v>58</v>
      </c>
      <c r="C505" s="1" t="s">
        <v>86</v>
      </c>
      <c r="D505" t="s">
        <v>71</v>
      </c>
      <c r="E505">
        <v>1985</v>
      </c>
      <c r="F505" s="2">
        <v>2839</v>
      </c>
      <c r="G505" s="2">
        <v>116243.59</v>
      </c>
    </row>
    <row r="506" spans="1:7" x14ac:dyDescent="0.25">
      <c r="A506">
        <v>0</v>
      </c>
      <c r="B506" t="s">
        <v>58</v>
      </c>
      <c r="C506" s="1" t="s">
        <v>86</v>
      </c>
      <c r="D506" t="s">
        <v>71</v>
      </c>
      <c r="E506">
        <v>1986</v>
      </c>
      <c r="F506" s="2">
        <v>6182</v>
      </c>
      <c r="G506" s="2">
        <v>157379.56</v>
      </c>
    </row>
    <row r="507" spans="1:7" x14ac:dyDescent="0.25">
      <c r="A507">
        <v>0</v>
      </c>
      <c r="B507" t="s">
        <v>58</v>
      </c>
      <c r="C507" s="1" t="s">
        <v>86</v>
      </c>
      <c r="D507" t="s">
        <v>71</v>
      </c>
      <c r="E507">
        <v>1987</v>
      </c>
      <c r="F507" s="2">
        <v>5176</v>
      </c>
      <c r="G507" s="2">
        <v>148388.17000000001</v>
      </c>
    </row>
    <row r="508" spans="1:7" x14ac:dyDescent="0.25">
      <c r="A508">
        <v>0</v>
      </c>
      <c r="B508" t="s">
        <v>58</v>
      </c>
      <c r="C508" s="1" t="s">
        <v>86</v>
      </c>
      <c r="D508" t="s">
        <v>71</v>
      </c>
      <c r="E508">
        <v>1988</v>
      </c>
      <c r="F508" s="2">
        <v>14579</v>
      </c>
      <c r="G508" s="2">
        <v>337936.47</v>
      </c>
    </row>
    <row r="509" spans="1:7" x14ac:dyDescent="0.25">
      <c r="A509">
        <v>0</v>
      </c>
      <c r="B509" t="s">
        <v>58</v>
      </c>
      <c r="C509" s="1" t="s">
        <v>86</v>
      </c>
      <c r="D509" t="s">
        <v>71</v>
      </c>
      <c r="E509">
        <v>1989</v>
      </c>
      <c r="F509" s="2">
        <v>771</v>
      </c>
      <c r="G509" s="2">
        <v>35831.64</v>
      </c>
    </row>
    <row r="510" spans="1:7" x14ac:dyDescent="0.25">
      <c r="A510">
        <v>0</v>
      </c>
      <c r="B510" t="s">
        <v>58</v>
      </c>
      <c r="C510" s="1" t="s">
        <v>86</v>
      </c>
      <c r="D510" t="s">
        <v>71</v>
      </c>
      <c r="E510">
        <v>1990</v>
      </c>
      <c r="F510" s="2">
        <v>2991</v>
      </c>
      <c r="G510" s="2">
        <v>80747.399999999994</v>
      </c>
    </row>
    <row r="511" spans="1:7" x14ac:dyDescent="0.25">
      <c r="A511">
        <v>0</v>
      </c>
      <c r="B511" t="s">
        <v>58</v>
      </c>
      <c r="C511" s="1" t="s">
        <v>86</v>
      </c>
      <c r="D511" t="s">
        <v>71</v>
      </c>
      <c r="E511">
        <v>1991</v>
      </c>
      <c r="F511" s="2">
        <v>3008</v>
      </c>
      <c r="G511" s="2">
        <v>85999.74</v>
      </c>
    </row>
    <row r="512" spans="1:7" x14ac:dyDescent="0.25">
      <c r="A512">
        <v>0</v>
      </c>
      <c r="B512" t="s">
        <v>58</v>
      </c>
      <c r="C512" s="1" t="s">
        <v>86</v>
      </c>
      <c r="D512" t="s">
        <v>71</v>
      </c>
      <c r="E512">
        <v>1992</v>
      </c>
      <c r="F512" s="2">
        <v>12166</v>
      </c>
      <c r="G512" s="2">
        <v>323298.71000000002</v>
      </c>
    </row>
    <row r="513" spans="1:7" x14ac:dyDescent="0.25">
      <c r="A513">
        <v>0</v>
      </c>
      <c r="B513" t="s">
        <v>58</v>
      </c>
      <c r="C513" s="1" t="s">
        <v>86</v>
      </c>
      <c r="D513" t="s">
        <v>71</v>
      </c>
      <c r="E513">
        <v>1993</v>
      </c>
      <c r="F513" s="2">
        <v>1226</v>
      </c>
      <c r="G513" s="2">
        <v>66057.09</v>
      </c>
    </row>
    <row r="514" spans="1:7" x14ac:dyDescent="0.25">
      <c r="A514">
        <v>0</v>
      </c>
      <c r="B514" t="s">
        <v>58</v>
      </c>
      <c r="C514" s="1" t="s">
        <v>86</v>
      </c>
      <c r="D514" t="s">
        <v>71</v>
      </c>
      <c r="E514">
        <v>1994</v>
      </c>
      <c r="F514" s="2">
        <v>1943</v>
      </c>
      <c r="G514" s="2">
        <v>273546.26</v>
      </c>
    </row>
    <row r="515" spans="1:7" x14ac:dyDescent="0.25">
      <c r="A515">
        <v>0</v>
      </c>
      <c r="B515" t="s">
        <v>58</v>
      </c>
      <c r="C515" s="1" t="s">
        <v>86</v>
      </c>
      <c r="D515" t="s">
        <v>71</v>
      </c>
      <c r="E515">
        <v>1996</v>
      </c>
      <c r="F515" s="2">
        <v>8422</v>
      </c>
      <c r="G515" s="2">
        <v>362797.79</v>
      </c>
    </row>
    <row r="516" spans="1:7" x14ac:dyDescent="0.25">
      <c r="A516">
        <v>0</v>
      </c>
      <c r="B516" t="s">
        <v>58</v>
      </c>
      <c r="C516" s="1" t="s">
        <v>86</v>
      </c>
      <c r="D516" t="s">
        <v>71</v>
      </c>
      <c r="E516">
        <v>1997</v>
      </c>
      <c r="F516" s="2">
        <v>12754</v>
      </c>
      <c r="G516" s="2">
        <v>431930.79</v>
      </c>
    </row>
    <row r="517" spans="1:7" x14ac:dyDescent="0.25">
      <c r="A517">
        <v>0</v>
      </c>
      <c r="B517" t="s">
        <v>58</v>
      </c>
      <c r="C517" s="1" t="s">
        <v>86</v>
      </c>
      <c r="D517" t="s">
        <v>71</v>
      </c>
      <c r="E517">
        <v>1998</v>
      </c>
      <c r="F517" s="2">
        <v>3880</v>
      </c>
      <c r="G517" s="2">
        <v>74913.539999999994</v>
      </c>
    </row>
    <row r="518" spans="1:7" x14ac:dyDescent="0.25">
      <c r="A518">
        <v>0</v>
      </c>
      <c r="B518" t="s">
        <v>58</v>
      </c>
      <c r="C518" s="1" t="s">
        <v>86</v>
      </c>
      <c r="D518" t="s">
        <v>71</v>
      </c>
      <c r="E518">
        <v>1999</v>
      </c>
      <c r="F518" s="2">
        <v>9895</v>
      </c>
      <c r="G518" s="2">
        <v>525993.46</v>
      </c>
    </row>
    <row r="519" spans="1:7" x14ac:dyDescent="0.25">
      <c r="A519">
        <v>0</v>
      </c>
      <c r="B519" t="s">
        <v>58</v>
      </c>
      <c r="C519" s="1" t="s">
        <v>86</v>
      </c>
      <c r="D519" t="s">
        <v>71</v>
      </c>
      <c r="E519">
        <v>2000</v>
      </c>
      <c r="F519" s="2">
        <v>521</v>
      </c>
      <c r="G519" s="2">
        <v>25380.51</v>
      </c>
    </row>
    <row r="520" spans="1:7" x14ac:dyDescent="0.25">
      <c r="A520">
        <v>0</v>
      </c>
      <c r="B520" t="s">
        <v>58</v>
      </c>
      <c r="C520" s="1" t="s">
        <v>86</v>
      </c>
      <c r="D520" t="s">
        <v>71</v>
      </c>
      <c r="E520">
        <v>2001</v>
      </c>
      <c r="F520" s="2">
        <v>221</v>
      </c>
      <c r="G520" s="2">
        <v>26965.31</v>
      </c>
    </row>
    <row r="521" spans="1:7" x14ac:dyDescent="0.25">
      <c r="A521">
        <v>0</v>
      </c>
      <c r="B521" t="s">
        <v>58</v>
      </c>
      <c r="C521" s="1" t="s">
        <v>86</v>
      </c>
      <c r="D521" t="s">
        <v>71</v>
      </c>
      <c r="E521">
        <v>2002</v>
      </c>
      <c r="F521" s="2">
        <v>3500</v>
      </c>
      <c r="G521" s="2">
        <v>161198.43</v>
      </c>
    </row>
    <row r="522" spans="1:7" x14ac:dyDescent="0.25">
      <c r="A522">
        <v>0</v>
      </c>
      <c r="B522" t="s">
        <v>58</v>
      </c>
      <c r="C522" s="1" t="s">
        <v>86</v>
      </c>
      <c r="D522" t="s">
        <v>71</v>
      </c>
      <c r="E522">
        <v>2003</v>
      </c>
      <c r="F522" s="2">
        <v>6507</v>
      </c>
      <c r="G522" s="2">
        <v>325932.17</v>
      </c>
    </row>
    <row r="523" spans="1:7" x14ac:dyDescent="0.25">
      <c r="A523">
        <v>0</v>
      </c>
      <c r="B523" t="s">
        <v>58</v>
      </c>
      <c r="C523" s="1" t="s">
        <v>86</v>
      </c>
      <c r="D523" t="s">
        <v>71</v>
      </c>
      <c r="E523">
        <v>2004</v>
      </c>
      <c r="F523" s="2">
        <v>3601</v>
      </c>
      <c r="G523" s="2">
        <v>53138.97</v>
      </c>
    </row>
    <row r="524" spans="1:7" x14ac:dyDescent="0.25">
      <c r="A524">
        <v>0</v>
      </c>
      <c r="B524" t="s">
        <v>58</v>
      </c>
      <c r="C524" s="1" t="s">
        <v>86</v>
      </c>
      <c r="D524" t="s">
        <v>71</v>
      </c>
      <c r="E524">
        <v>2005</v>
      </c>
      <c r="F524" s="2">
        <v>511</v>
      </c>
      <c r="G524" s="2">
        <v>4728.62</v>
      </c>
    </row>
    <row r="525" spans="1:7" x14ac:dyDescent="0.25">
      <c r="A525">
        <v>0</v>
      </c>
      <c r="B525" t="s">
        <v>58</v>
      </c>
      <c r="C525" s="1" t="s">
        <v>86</v>
      </c>
      <c r="D525" t="s">
        <v>71</v>
      </c>
      <c r="E525">
        <v>2006</v>
      </c>
      <c r="F525" s="2">
        <v>40</v>
      </c>
      <c r="G525" s="2">
        <v>3622.61</v>
      </c>
    </row>
    <row r="526" spans="1:7" x14ac:dyDescent="0.25">
      <c r="A526">
        <v>0</v>
      </c>
      <c r="B526" t="s">
        <v>58</v>
      </c>
      <c r="C526" s="1" t="s">
        <v>86</v>
      </c>
      <c r="D526" t="s">
        <v>71</v>
      </c>
      <c r="E526">
        <v>2007</v>
      </c>
      <c r="F526" s="2">
        <v>17872</v>
      </c>
      <c r="G526" s="2">
        <v>985570.55</v>
      </c>
    </row>
    <row r="527" spans="1:7" x14ac:dyDescent="0.25">
      <c r="A527">
        <v>0</v>
      </c>
      <c r="B527" t="s">
        <v>58</v>
      </c>
      <c r="C527" s="1" t="s">
        <v>86</v>
      </c>
      <c r="D527" t="s">
        <v>71</v>
      </c>
      <c r="E527">
        <v>2008</v>
      </c>
      <c r="F527" s="2">
        <v>232</v>
      </c>
      <c r="G527" s="2">
        <v>20568.259999999998</v>
      </c>
    </row>
    <row r="528" spans="1:7" x14ac:dyDescent="0.25">
      <c r="A528">
        <v>0</v>
      </c>
      <c r="B528" t="s">
        <v>58</v>
      </c>
      <c r="C528" s="1" t="s">
        <v>86</v>
      </c>
      <c r="D528" t="s">
        <v>71</v>
      </c>
      <c r="E528">
        <v>2009</v>
      </c>
      <c r="F528" s="2">
        <v>4706</v>
      </c>
      <c r="G528" s="2">
        <v>275742.05</v>
      </c>
    </row>
    <row r="529" spans="1:7" x14ac:dyDescent="0.25">
      <c r="A529">
        <v>0</v>
      </c>
      <c r="B529" t="s">
        <v>58</v>
      </c>
      <c r="C529" s="1" t="s">
        <v>86</v>
      </c>
      <c r="D529" t="s">
        <v>71</v>
      </c>
      <c r="E529">
        <v>2010</v>
      </c>
      <c r="F529" s="2">
        <v>1032</v>
      </c>
      <c r="G529" s="2">
        <v>112132.5</v>
      </c>
    </row>
    <row r="530" spans="1:7" x14ac:dyDescent="0.25">
      <c r="A530">
        <v>0</v>
      </c>
      <c r="B530" t="s">
        <v>58</v>
      </c>
      <c r="C530" s="1" t="s">
        <v>86</v>
      </c>
      <c r="D530" t="s">
        <v>71</v>
      </c>
      <c r="E530">
        <v>2011</v>
      </c>
      <c r="F530" s="2">
        <v>11758</v>
      </c>
      <c r="G530" s="2">
        <v>374497.08</v>
      </c>
    </row>
    <row r="531" spans="1:7" x14ac:dyDescent="0.25">
      <c r="A531">
        <v>0</v>
      </c>
      <c r="B531" t="s">
        <v>58</v>
      </c>
      <c r="C531" s="1" t="s">
        <v>86</v>
      </c>
      <c r="D531" t="s">
        <v>71</v>
      </c>
      <c r="E531">
        <v>2012</v>
      </c>
      <c r="F531" s="2">
        <v>3957</v>
      </c>
      <c r="G531" s="2">
        <v>554828.27</v>
      </c>
    </row>
    <row r="532" spans="1:7" x14ac:dyDescent="0.25">
      <c r="A532">
        <v>0</v>
      </c>
      <c r="B532" t="s">
        <v>58</v>
      </c>
      <c r="C532" s="1" t="s">
        <v>86</v>
      </c>
      <c r="D532" t="s">
        <v>71</v>
      </c>
      <c r="E532">
        <v>2013</v>
      </c>
      <c r="F532" s="2">
        <v>1</v>
      </c>
      <c r="G532" s="2">
        <v>113.48</v>
      </c>
    </row>
    <row r="533" spans="1:7" x14ac:dyDescent="0.25">
      <c r="A533">
        <v>0</v>
      </c>
      <c r="B533" t="s">
        <v>58</v>
      </c>
      <c r="C533" s="1" t="s">
        <v>86</v>
      </c>
      <c r="D533" t="s">
        <v>71</v>
      </c>
      <c r="E533">
        <v>2014</v>
      </c>
      <c r="F533" s="2">
        <v>523</v>
      </c>
      <c r="G533" s="2">
        <v>216520.82</v>
      </c>
    </row>
    <row r="534" spans="1:7" x14ac:dyDescent="0.25">
      <c r="A534">
        <v>0</v>
      </c>
      <c r="B534" t="s">
        <v>58</v>
      </c>
      <c r="C534" s="1" t="s">
        <v>86</v>
      </c>
      <c r="D534" t="s">
        <v>71</v>
      </c>
      <c r="E534">
        <v>2015</v>
      </c>
      <c r="F534" s="2">
        <v>180</v>
      </c>
      <c r="G534" s="2">
        <v>11784.28</v>
      </c>
    </row>
    <row r="535" spans="1:7" x14ac:dyDescent="0.25">
      <c r="A535">
        <v>0</v>
      </c>
      <c r="B535" t="s">
        <v>58</v>
      </c>
      <c r="C535" s="1" t="s">
        <v>86</v>
      </c>
      <c r="D535" t="s">
        <v>71</v>
      </c>
      <c r="E535">
        <v>2016</v>
      </c>
      <c r="F535" s="2">
        <v>631</v>
      </c>
      <c r="G535" s="2">
        <v>26861.54</v>
      </c>
    </row>
    <row r="536" spans="1:7" x14ac:dyDescent="0.25">
      <c r="A536">
        <v>0</v>
      </c>
      <c r="B536" t="s">
        <v>58</v>
      </c>
      <c r="C536" s="1" t="s">
        <v>86</v>
      </c>
      <c r="D536" t="s">
        <v>71</v>
      </c>
      <c r="E536">
        <v>2017</v>
      </c>
      <c r="F536" s="2">
        <v>391</v>
      </c>
      <c r="G536" s="2">
        <v>96491.38</v>
      </c>
    </row>
    <row r="537" spans="1:7" x14ac:dyDescent="0.25">
      <c r="A537">
        <v>0</v>
      </c>
      <c r="B537" t="s">
        <v>58</v>
      </c>
      <c r="C537" s="1" t="s">
        <v>86</v>
      </c>
      <c r="D537" t="s">
        <v>71</v>
      </c>
      <c r="E537">
        <v>2018</v>
      </c>
      <c r="F537" s="2">
        <v>1172</v>
      </c>
      <c r="G537" s="2">
        <v>412823.23</v>
      </c>
    </row>
    <row r="538" spans="1:7" x14ac:dyDescent="0.25">
      <c r="A538">
        <v>0</v>
      </c>
      <c r="B538" t="s">
        <v>58</v>
      </c>
      <c r="C538" s="1" t="s">
        <v>86</v>
      </c>
      <c r="D538" t="s">
        <v>71</v>
      </c>
      <c r="E538">
        <v>2019</v>
      </c>
      <c r="F538" s="2">
        <v>1579</v>
      </c>
      <c r="G538" s="2">
        <v>732599.02</v>
      </c>
    </row>
    <row r="539" spans="1:7" x14ac:dyDescent="0.25">
      <c r="A539">
        <v>0</v>
      </c>
      <c r="B539" t="s">
        <v>58</v>
      </c>
      <c r="C539" s="1" t="s">
        <v>86</v>
      </c>
      <c r="D539" t="s">
        <v>71</v>
      </c>
      <c r="E539">
        <v>2020</v>
      </c>
      <c r="F539" s="2">
        <v>2130</v>
      </c>
      <c r="G539" s="2">
        <v>511996.78</v>
      </c>
    </row>
    <row r="540" spans="1:7" x14ac:dyDescent="0.25">
      <c r="A540">
        <v>0</v>
      </c>
      <c r="B540" t="s">
        <v>58</v>
      </c>
      <c r="C540" s="1" t="s">
        <v>86</v>
      </c>
      <c r="D540" t="s">
        <v>71</v>
      </c>
      <c r="E540">
        <v>2021</v>
      </c>
      <c r="F540" s="2">
        <v>2921</v>
      </c>
      <c r="G540" s="2">
        <v>1352440.48</v>
      </c>
    </row>
    <row r="541" spans="1:7" x14ac:dyDescent="0.25">
      <c r="A541">
        <v>0</v>
      </c>
      <c r="B541" t="s">
        <v>58</v>
      </c>
      <c r="C541" s="1" t="s">
        <v>86</v>
      </c>
      <c r="D541" t="s">
        <v>71</v>
      </c>
      <c r="E541">
        <v>2022</v>
      </c>
      <c r="F541" s="2">
        <v>7</v>
      </c>
      <c r="G541" s="2">
        <v>23660.93</v>
      </c>
    </row>
    <row r="542" spans="1:7" x14ac:dyDescent="0.25">
      <c r="A542">
        <v>0</v>
      </c>
      <c r="B542" t="s">
        <v>58</v>
      </c>
      <c r="C542" s="1" t="s">
        <v>86</v>
      </c>
      <c r="D542" t="s">
        <v>71</v>
      </c>
      <c r="E542">
        <v>2023</v>
      </c>
      <c r="F542" s="2">
        <v>391</v>
      </c>
      <c r="G542" s="2">
        <v>3657.51</v>
      </c>
    </row>
    <row r="543" spans="1:7" x14ac:dyDescent="0.25">
      <c r="A543">
        <v>0</v>
      </c>
      <c r="B543" t="s">
        <v>58</v>
      </c>
      <c r="C543" s="1" t="s">
        <v>86</v>
      </c>
      <c r="D543" t="s">
        <v>71</v>
      </c>
      <c r="E543">
        <v>2024</v>
      </c>
      <c r="F543" s="2">
        <v>2317</v>
      </c>
      <c r="G543" s="2">
        <v>2078977.24</v>
      </c>
    </row>
    <row r="544" spans="1:7" x14ac:dyDescent="0.25">
      <c r="A544">
        <v>0</v>
      </c>
      <c r="B544" t="s">
        <v>58</v>
      </c>
      <c r="C544" s="1" t="s">
        <v>86</v>
      </c>
      <c r="D544" t="s">
        <v>71</v>
      </c>
      <c r="E544">
        <v>2025</v>
      </c>
      <c r="F544" s="2">
        <v>5</v>
      </c>
      <c r="G544" s="2">
        <v>0</v>
      </c>
    </row>
    <row r="545" spans="1:7" x14ac:dyDescent="0.25">
      <c r="A545">
        <v>0</v>
      </c>
      <c r="B545" t="s">
        <v>58</v>
      </c>
      <c r="C545">
        <v>100</v>
      </c>
      <c r="D545" t="s">
        <v>72</v>
      </c>
      <c r="E545">
        <v>1901</v>
      </c>
      <c r="F545" s="2">
        <v>356</v>
      </c>
      <c r="G545" s="2">
        <v>778.54</v>
      </c>
    </row>
    <row r="546" spans="1:7" x14ac:dyDescent="0.25">
      <c r="A546">
        <v>0</v>
      </c>
      <c r="B546" t="s">
        <v>58</v>
      </c>
      <c r="C546">
        <v>100</v>
      </c>
      <c r="D546" t="s">
        <v>72</v>
      </c>
      <c r="E546">
        <v>1905</v>
      </c>
      <c r="F546" s="2">
        <v>1464</v>
      </c>
      <c r="G546" s="2">
        <v>2453.9</v>
      </c>
    </row>
    <row r="547" spans="1:7" x14ac:dyDescent="0.25">
      <c r="A547">
        <v>0</v>
      </c>
      <c r="B547" t="s">
        <v>58</v>
      </c>
      <c r="C547">
        <v>100</v>
      </c>
      <c r="D547" t="s">
        <v>72</v>
      </c>
      <c r="E547">
        <v>1906</v>
      </c>
      <c r="F547" s="2">
        <v>683</v>
      </c>
      <c r="G547" s="2">
        <v>1294.8800000000001</v>
      </c>
    </row>
    <row r="548" spans="1:7" x14ac:dyDescent="0.25">
      <c r="A548">
        <v>0</v>
      </c>
      <c r="B548" t="s">
        <v>58</v>
      </c>
      <c r="C548">
        <v>100</v>
      </c>
      <c r="D548" t="s">
        <v>72</v>
      </c>
      <c r="E548">
        <v>1913</v>
      </c>
      <c r="F548" s="2">
        <v>262</v>
      </c>
      <c r="G548" s="2">
        <v>873.26</v>
      </c>
    </row>
    <row r="549" spans="1:7" x14ac:dyDescent="0.25">
      <c r="A549">
        <v>0</v>
      </c>
      <c r="B549" t="s">
        <v>58</v>
      </c>
      <c r="C549">
        <v>100</v>
      </c>
      <c r="D549" t="s">
        <v>72</v>
      </c>
      <c r="E549">
        <v>1915</v>
      </c>
      <c r="F549" s="2">
        <v>25</v>
      </c>
      <c r="G549" s="2">
        <v>144.43</v>
      </c>
    </row>
    <row r="550" spans="1:7" x14ac:dyDescent="0.25">
      <c r="A550">
        <v>0</v>
      </c>
      <c r="B550" t="s">
        <v>58</v>
      </c>
      <c r="C550">
        <v>100</v>
      </c>
      <c r="D550" t="s">
        <v>72</v>
      </c>
      <c r="E550">
        <v>1920</v>
      </c>
      <c r="F550" s="2">
        <v>16</v>
      </c>
      <c r="G550" s="2">
        <v>152.33000000000001</v>
      </c>
    </row>
    <row r="551" spans="1:7" x14ac:dyDescent="0.25">
      <c r="A551">
        <v>0</v>
      </c>
      <c r="B551" t="s">
        <v>58</v>
      </c>
      <c r="C551">
        <v>100</v>
      </c>
      <c r="D551" t="s">
        <v>72</v>
      </c>
      <c r="E551">
        <v>1923</v>
      </c>
      <c r="F551" s="2">
        <v>269</v>
      </c>
      <c r="G551" s="2">
        <v>1653.57</v>
      </c>
    </row>
    <row r="552" spans="1:7" x14ac:dyDescent="0.25">
      <c r="A552">
        <v>0</v>
      </c>
      <c r="B552" t="s">
        <v>58</v>
      </c>
      <c r="C552">
        <v>100</v>
      </c>
      <c r="D552" t="s">
        <v>72</v>
      </c>
      <c r="E552">
        <v>1928</v>
      </c>
      <c r="F552" s="2">
        <v>8281</v>
      </c>
      <c r="G552" s="2">
        <v>28607.82</v>
      </c>
    </row>
    <row r="553" spans="1:7" x14ac:dyDescent="0.25">
      <c r="A553">
        <v>0</v>
      </c>
      <c r="B553" t="s">
        <v>58</v>
      </c>
      <c r="C553">
        <v>100</v>
      </c>
      <c r="D553" t="s">
        <v>72</v>
      </c>
      <c r="E553">
        <v>1929</v>
      </c>
      <c r="F553" s="2">
        <v>173</v>
      </c>
      <c r="G553" s="2">
        <v>410.87</v>
      </c>
    </row>
    <row r="554" spans="1:7" x14ac:dyDescent="0.25">
      <c r="A554">
        <v>0</v>
      </c>
      <c r="B554" t="s">
        <v>58</v>
      </c>
      <c r="C554">
        <v>100</v>
      </c>
      <c r="D554" t="s">
        <v>72</v>
      </c>
      <c r="E554">
        <v>1930</v>
      </c>
      <c r="F554" s="2">
        <v>161</v>
      </c>
      <c r="G554" s="2">
        <v>582.96</v>
      </c>
    </row>
    <row r="555" spans="1:7" x14ac:dyDescent="0.25">
      <c r="A555">
        <v>0</v>
      </c>
      <c r="B555" t="s">
        <v>58</v>
      </c>
      <c r="C555">
        <v>100</v>
      </c>
      <c r="D555" t="s">
        <v>72</v>
      </c>
      <c r="E555">
        <v>1931</v>
      </c>
      <c r="F555" s="2">
        <v>114</v>
      </c>
      <c r="G555" s="2">
        <v>289.10000000000002</v>
      </c>
    </row>
    <row r="556" spans="1:7" x14ac:dyDescent="0.25">
      <c r="A556">
        <v>0</v>
      </c>
      <c r="B556" t="s">
        <v>58</v>
      </c>
      <c r="C556">
        <v>100</v>
      </c>
      <c r="D556" t="s">
        <v>72</v>
      </c>
      <c r="E556">
        <v>1932</v>
      </c>
      <c r="F556" s="2">
        <v>9</v>
      </c>
      <c r="G556" s="2">
        <v>25.64</v>
      </c>
    </row>
    <row r="557" spans="1:7" x14ac:dyDescent="0.25">
      <c r="A557">
        <v>0</v>
      </c>
      <c r="B557" t="s">
        <v>58</v>
      </c>
      <c r="C557">
        <v>100</v>
      </c>
      <c r="D557" t="s">
        <v>72</v>
      </c>
      <c r="E557">
        <v>1937</v>
      </c>
      <c r="F557" s="2">
        <v>12</v>
      </c>
      <c r="G557" s="2">
        <v>163.53</v>
      </c>
    </row>
    <row r="558" spans="1:7" x14ac:dyDescent="0.25">
      <c r="A558">
        <v>0</v>
      </c>
      <c r="B558" t="s">
        <v>58</v>
      </c>
      <c r="C558">
        <v>100</v>
      </c>
      <c r="D558" t="s">
        <v>72</v>
      </c>
      <c r="E558">
        <v>1940</v>
      </c>
      <c r="F558" s="2">
        <v>90</v>
      </c>
      <c r="G558" s="2">
        <v>2103.4699999999998</v>
      </c>
    </row>
    <row r="559" spans="1:7" x14ac:dyDescent="0.25">
      <c r="A559">
        <v>0</v>
      </c>
      <c r="B559" t="s">
        <v>58</v>
      </c>
      <c r="C559">
        <v>100</v>
      </c>
      <c r="D559" t="s">
        <v>72</v>
      </c>
      <c r="E559">
        <v>1941</v>
      </c>
      <c r="F559" s="2">
        <v>35</v>
      </c>
      <c r="G559" s="2">
        <v>78.84</v>
      </c>
    </row>
    <row r="560" spans="1:7" x14ac:dyDescent="0.25">
      <c r="A560">
        <v>0</v>
      </c>
      <c r="B560" t="s">
        <v>58</v>
      </c>
      <c r="C560">
        <v>100</v>
      </c>
      <c r="D560" t="s">
        <v>72</v>
      </c>
      <c r="E560">
        <v>1944</v>
      </c>
      <c r="F560" s="2">
        <v>63</v>
      </c>
      <c r="G560" s="2">
        <v>6141.34</v>
      </c>
    </row>
    <row r="561" spans="1:7" x14ac:dyDescent="0.25">
      <c r="A561">
        <v>0</v>
      </c>
      <c r="B561" t="s">
        <v>58</v>
      </c>
      <c r="C561">
        <v>100</v>
      </c>
      <c r="D561" t="s">
        <v>72</v>
      </c>
      <c r="E561">
        <v>1950</v>
      </c>
      <c r="F561" s="2">
        <v>3043</v>
      </c>
      <c r="G561" s="2">
        <v>13172.37</v>
      </c>
    </row>
    <row r="562" spans="1:7" x14ac:dyDescent="0.25">
      <c r="A562">
        <v>0</v>
      </c>
      <c r="B562" t="s">
        <v>58</v>
      </c>
      <c r="C562">
        <v>100</v>
      </c>
      <c r="D562" t="s">
        <v>72</v>
      </c>
      <c r="E562">
        <v>1951</v>
      </c>
      <c r="F562" s="2">
        <v>9905</v>
      </c>
      <c r="G562" s="2">
        <v>24085.08</v>
      </c>
    </row>
    <row r="563" spans="1:7" x14ac:dyDescent="0.25">
      <c r="A563">
        <v>0</v>
      </c>
      <c r="B563" t="s">
        <v>58</v>
      </c>
      <c r="C563">
        <v>100</v>
      </c>
      <c r="D563" t="s">
        <v>72</v>
      </c>
      <c r="E563">
        <v>1952</v>
      </c>
      <c r="F563" s="2">
        <v>142</v>
      </c>
      <c r="G563" s="2">
        <v>909.79</v>
      </c>
    </row>
    <row r="564" spans="1:7" x14ac:dyDescent="0.25">
      <c r="A564">
        <v>0</v>
      </c>
      <c r="B564" t="s">
        <v>58</v>
      </c>
      <c r="C564">
        <v>100</v>
      </c>
      <c r="D564" t="s">
        <v>72</v>
      </c>
      <c r="E564">
        <v>1953</v>
      </c>
      <c r="F564" s="2">
        <v>4911</v>
      </c>
      <c r="G564" s="2">
        <v>34938.769999999997</v>
      </c>
    </row>
    <row r="565" spans="1:7" x14ac:dyDescent="0.25">
      <c r="A565">
        <v>0</v>
      </c>
      <c r="B565" t="s">
        <v>58</v>
      </c>
      <c r="C565">
        <v>100</v>
      </c>
      <c r="D565" t="s">
        <v>72</v>
      </c>
      <c r="E565">
        <v>1954</v>
      </c>
      <c r="F565" s="2">
        <v>1204</v>
      </c>
      <c r="G565" s="2">
        <v>22897.48</v>
      </c>
    </row>
    <row r="566" spans="1:7" x14ac:dyDescent="0.25">
      <c r="A566">
        <v>0</v>
      </c>
      <c r="B566" t="s">
        <v>58</v>
      </c>
      <c r="C566">
        <v>100</v>
      </c>
      <c r="D566" t="s">
        <v>72</v>
      </c>
      <c r="E566">
        <v>1955</v>
      </c>
      <c r="F566" s="2">
        <v>1307</v>
      </c>
      <c r="G566" s="2">
        <v>7500.47</v>
      </c>
    </row>
    <row r="567" spans="1:7" x14ac:dyDescent="0.25">
      <c r="A567">
        <v>0</v>
      </c>
      <c r="B567" t="s">
        <v>58</v>
      </c>
      <c r="C567">
        <v>100</v>
      </c>
      <c r="D567" t="s">
        <v>72</v>
      </c>
      <c r="E567">
        <v>1956</v>
      </c>
      <c r="F567" s="2">
        <v>2670</v>
      </c>
      <c r="G567" s="2">
        <v>25828.47</v>
      </c>
    </row>
    <row r="568" spans="1:7" x14ac:dyDescent="0.25">
      <c r="A568">
        <v>0</v>
      </c>
      <c r="B568" t="s">
        <v>58</v>
      </c>
      <c r="C568">
        <v>100</v>
      </c>
      <c r="D568" t="s">
        <v>72</v>
      </c>
      <c r="E568">
        <v>1957</v>
      </c>
      <c r="F568" s="2">
        <v>8441</v>
      </c>
      <c r="G568" s="2">
        <v>115482.43</v>
      </c>
    </row>
    <row r="569" spans="1:7" x14ac:dyDescent="0.25">
      <c r="A569">
        <v>0</v>
      </c>
      <c r="B569" t="s">
        <v>58</v>
      </c>
      <c r="C569">
        <v>100</v>
      </c>
      <c r="D569" t="s">
        <v>72</v>
      </c>
      <c r="E569">
        <v>1958</v>
      </c>
      <c r="F569" s="2">
        <v>728</v>
      </c>
      <c r="G569" s="2">
        <v>8391.98</v>
      </c>
    </row>
    <row r="570" spans="1:7" x14ac:dyDescent="0.25">
      <c r="A570">
        <v>0</v>
      </c>
      <c r="B570" t="s">
        <v>58</v>
      </c>
      <c r="C570">
        <v>100</v>
      </c>
      <c r="D570" t="s">
        <v>72</v>
      </c>
      <c r="E570">
        <v>1959</v>
      </c>
      <c r="F570" s="2">
        <v>4554</v>
      </c>
      <c r="G570" s="2">
        <v>78872.149999999994</v>
      </c>
    </row>
    <row r="571" spans="1:7" x14ac:dyDescent="0.25">
      <c r="A571">
        <v>0</v>
      </c>
      <c r="B571" t="s">
        <v>58</v>
      </c>
      <c r="C571">
        <v>100</v>
      </c>
      <c r="D571" t="s">
        <v>72</v>
      </c>
      <c r="E571">
        <v>1960</v>
      </c>
      <c r="F571" s="2">
        <v>39976</v>
      </c>
      <c r="G571" s="2">
        <v>309142.7</v>
      </c>
    </row>
    <row r="572" spans="1:7" x14ac:dyDescent="0.25">
      <c r="A572">
        <v>0</v>
      </c>
      <c r="B572" t="s">
        <v>58</v>
      </c>
      <c r="C572">
        <v>100</v>
      </c>
      <c r="D572" t="s">
        <v>72</v>
      </c>
      <c r="E572">
        <v>1961</v>
      </c>
      <c r="F572" s="2">
        <v>683</v>
      </c>
      <c r="G572" s="2">
        <v>17248.009999999998</v>
      </c>
    </row>
    <row r="573" spans="1:7" x14ac:dyDescent="0.25">
      <c r="A573">
        <v>0</v>
      </c>
      <c r="B573" t="s">
        <v>58</v>
      </c>
      <c r="C573">
        <v>100</v>
      </c>
      <c r="D573" t="s">
        <v>72</v>
      </c>
      <c r="E573">
        <v>1962</v>
      </c>
      <c r="F573" s="2">
        <v>1461</v>
      </c>
      <c r="G573" s="2">
        <v>20814.2</v>
      </c>
    </row>
    <row r="574" spans="1:7" x14ac:dyDescent="0.25">
      <c r="A574">
        <v>0</v>
      </c>
      <c r="B574" t="s">
        <v>58</v>
      </c>
      <c r="C574">
        <v>100</v>
      </c>
      <c r="D574" t="s">
        <v>72</v>
      </c>
      <c r="E574">
        <v>1963</v>
      </c>
      <c r="F574" s="2">
        <v>4750</v>
      </c>
      <c r="G574" s="2">
        <v>59702.84</v>
      </c>
    </row>
    <row r="575" spans="1:7" x14ac:dyDescent="0.25">
      <c r="A575">
        <v>0</v>
      </c>
      <c r="B575" t="s">
        <v>58</v>
      </c>
      <c r="C575">
        <v>100</v>
      </c>
      <c r="D575" t="s">
        <v>72</v>
      </c>
      <c r="E575">
        <v>1964</v>
      </c>
      <c r="F575" s="2">
        <v>572</v>
      </c>
      <c r="G575" s="2">
        <v>8731.56</v>
      </c>
    </row>
    <row r="576" spans="1:7" x14ac:dyDescent="0.25">
      <c r="A576">
        <v>0</v>
      </c>
      <c r="B576" t="s">
        <v>58</v>
      </c>
      <c r="C576">
        <v>100</v>
      </c>
      <c r="D576" t="s">
        <v>72</v>
      </c>
      <c r="E576">
        <v>1965</v>
      </c>
      <c r="F576" s="2">
        <v>825</v>
      </c>
      <c r="G576" s="2">
        <v>9267.4599999999991</v>
      </c>
    </row>
    <row r="577" spans="1:7" x14ac:dyDescent="0.25">
      <c r="A577">
        <v>0</v>
      </c>
      <c r="B577" t="s">
        <v>58</v>
      </c>
      <c r="C577">
        <v>100</v>
      </c>
      <c r="D577" t="s">
        <v>72</v>
      </c>
      <c r="E577">
        <v>1966</v>
      </c>
      <c r="F577" s="2">
        <v>69</v>
      </c>
      <c r="G577" s="2">
        <v>1656.38</v>
      </c>
    </row>
    <row r="578" spans="1:7" x14ac:dyDescent="0.25">
      <c r="A578">
        <v>0</v>
      </c>
      <c r="B578" t="s">
        <v>58</v>
      </c>
      <c r="C578">
        <v>100</v>
      </c>
      <c r="D578" t="s">
        <v>72</v>
      </c>
      <c r="E578">
        <v>1968</v>
      </c>
      <c r="F578" s="2">
        <v>1565</v>
      </c>
      <c r="G578" s="2">
        <v>22762.32</v>
      </c>
    </row>
    <row r="579" spans="1:7" x14ac:dyDescent="0.25">
      <c r="A579">
        <v>0</v>
      </c>
      <c r="B579" t="s">
        <v>58</v>
      </c>
      <c r="C579">
        <v>100</v>
      </c>
      <c r="D579" t="s">
        <v>72</v>
      </c>
      <c r="E579">
        <v>1969</v>
      </c>
      <c r="F579" s="2">
        <v>1284</v>
      </c>
      <c r="G579" s="2">
        <v>21667.06</v>
      </c>
    </row>
    <row r="580" spans="1:7" x14ac:dyDescent="0.25">
      <c r="A580">
        <v>0</v>
      </c>
      <c r="B580" t="s">
        <v>58</v>
      </c>
      <c r="C580">
        <v>100</v>
      </c>
      <c r="D580" t="s">
        <v>72</v>
      </c>
      <c r="E580">
        <v>1970</v>
      </c>
      <c r="F580" s="2">
        <v>1499</v>
      </c>
      <c r="G580" s="2">
        <v>29770.59</v>
      </c>
    </row>
    <row r="581" spans="1:7" x14ac:dyDescent="0.25">
      <c r="A581">
        <v>0</v>
      </c>
      <c r="B581" t="s">
        <v>58</v>
      </c>
      <c r="C581">
        <v>100</v>
      </c>
      <c r="D581" t="s">
        <v>72</v>
      </c>
      <c r="E581">
        <v>1971</v>
      </c>
      <c r="F581" s="2">
        <v>910</v>
      </c>
      <c r="G581" s="2">
        <v>17115.259999999998</v>
      </c>
    </row>
    <row r="582" spans="1:7" x14ac:dyDescent="0.25">
      <c r="A582">
        <v>0</v>
      </c>
      <c r="B582" t="s">
        <v>58</v>
      </c>
      <c r="C582">
        <v>100</v>
      </c>
      <c r="D582" t="s">
        <v>72</v>
      </c>
      <c r="E582">
        <v>1972</v>
      </c>
      <c r="F582" s="2">
        <v>905</v>
      </c>
      <c r="G582" s="2">
        <v>23049.83</v>
      </c>
    </row>
    <row r="583" spans="1:7" x14ac:dyDescent="0.25">
      <c r="A583">
        <v>0</v>
      </c>
      <c r="B583" t="s">
        <v>58</v>
      </c>
      <c r="C583">
        <v>100</v>
      </c>
      <c r="D583" t="s">
        <v>72</v>
      </c>
      <c r="E583">
        <v>1973</v>
      </c>
      <c r="F583" s="2">
        <v>6</v>
      </c>
      <c r="G583" s="2">
        <v>100.93</v>
      </c>
    </row>
    <row r="584" spans="1:7" x14ac:dyDescent="0.25">
      <c r="A584">
        <v>0</v>
      </c>
      <c r="B584" t="s">
        <v>58</v>
      </c>
      <c r="C584">
        <v>100</v>
      </c>
      <c r="D584" t="s">
        <v>72</v>
      </c>
      <c r="E584">
        <v>1975</v>
      </c>
      <c r="F584" s="2">
        <v>58</v>
      </c>
      <c r="G584" s="2">
        <v>5963.99</v>
      </c>
    </row>
    <row r="585" spans="1:7" x14ac:dyDescent="0.25">
      <c r="A585">
        <v>0</v>
      </c>
      <c r="B585" t="s">
        <v>58</v>
      </c>
      <c r="C585">
        <v>100</v>
      </c>
      <c r="D585" t="s">
        <v>72</v>
      </c>
      <c r="E585">
        <v>1977</v>
      </c>
      <c r="F585" s="2">
        <v>19</v>
      </c>
      <c r="G585" s="2">
        <v>2231.96</v>
      </c>
    </row>
    <row r="586" spans="1:7" x14ac:dyDescent="0.25">
      <c r="A586">
        <v>0</v>
      </c>
      <c r="B586" t="s">
        <v>58</v>
      </c>
      <c r="C586">
        <v>100</v>
      </c>
      <c r="D586" t="s">
        <v>72</v>
      </c>
      <c r="E586">
        <v>1979</v>
      </c>
      <c r="F586" s="2">
        <v>5492</v>
      </c>
      <c r="G586" s="2">
        <v>246071.03</v>
      </c>
    </row>
    <row r="587" spans="1:7" x14ac:dyDescent="0.25">
      <c r="A587">
        <v>0</v>
      </c>
      <c r="B587" t="s">
        <v>58</v>
      </c>
      <c r="C587">
        <v>100</v>
      </c>
      <c r="D587" t="s">
        <v>72</v>
      </c>
      <c r="E587">
        <v>1980</v>
      </c>
      <c r="F587" s="2">
        <v>165</v>
      </c>
      <c r="G587" s="2">
        <v>10156.68</v>
      </c>
    </row>
    <row r="588" spans="1:7" x14ac:dyDescent="0.25">
      <c r="A588">
        <v>0</v>
      </c>
      <c r="B588" t="s">
        <v>58</v>
      </c>
      <c r="C588">
        <v>100</v>
      </c>
      <c r="D588" t="s">
        <v>72</v>
      </c>
      <c r="E588">
        <v>1981</v>
      </c>
      <c r="F588" s="2">
        <v>855</v>
      </c>
      <c r="G588" s="2">
        <v>37799.589999999997</v>
      </c>
    </row>
    <row r="589" spans="1:7" x14ac:dyDescent="0.25">
      <c r="A589">
        <v>0</v>
      </c>
      <c r="B589" t="s">
        <v>58</v>
      </c>
      <c r="C589">
        <v>100</v>
      </c>
      <c r="D589" t="s">
        <v>72</v>
      </c>
      <c r="E589">
        <v>1982</v>
      </c>
      <c r="F589" s="2">
        <v>618</v>
      </c>
      <c r="G589" s="2">
        <v>70661.5</v>
      </c>
    </row>
    <row r="590" spans="1:7" x14ac:dyDescent="0.25">
      <c r="A590">
        <v>0</v>
      </c>
      <c r="B590" t="s">
        <v>58</v>
      </c>
      <c r="C590">
        <v>100</v>
      </c>
      <c r="D590" t="s">
        <v>72</v>
      </c>
      <c r="E590">
        <v>1983</v>
      </c>
      <c r="F590" s="2">
        <v>2130</v>
      </c>
      <c r="G590" s="2">
        <v>239824.64000000001</v>
      </c>
    </row>
    <row r="591" spans="1:7" x14ac:dyDescent="0.25">
      <c r="A591">
        <v>0</v>
      </c>
      <c r="B591" t="s">
        <v>58</v>
      </c>
      <c r="C591">
        <v>100</v>
      </c>
      <c r="D591" t="s">
        <v>72</v>
      </c>
      <c r="E591">
        <v>1984</v>
      </c>
      <c r="F591" s="2">
        <v>3</v>
      </c>
      <c r="G591" s="2">
        <v>128.82</v>
      </c>
    </row>
    <row r="592" spans="1:7" x14ac:dyDescent="0.25">
      <c r="A592">
        <v>0</v>
      </c>
      <c r="B592" t="s">
        <v>58</v>
      </c>
      <c r="C592">
        <v>100</v>
      </c>
      <c r="D592" t="s">
        <v>72</v>
      </c>
      <c r="E592">
        <v>1985</v>
      </c>
      <c r="F592" s="2">
        <v>21</v>
      </c>
      <c r="G592" s="2">
        <v>1076.07</v>
      </c>
    </row>
    <row r="593" spans="1:7" x14ac:dyDescent="0.25">
      <c r="A593">
        <v>0</v>
      </c>
      <c r="B593" t="s">
        <v>58</v>
      </c>
      <c r="C593">
        <v>100</v>
      </c>
      <c r="D593" t="s">
        <v>72</v>
      </c>
      <c r="E593">
        <v>1986</v>
      </c>
      <c r="F593" s="2">
        <v>1550</v>
      </c>
      <c r="G593" s="2">
        <v>89182.17</v>
      </c>
    </row>
    <row r="594" spans="1:7" x14ac:dyDescent="0.25">
      <c r="A594">
        <v>0</v>
      </c>
      <c r="B594" t="s">
        <v>58</v>
      </c>
      <c r="C594">
        <v>100</v>
      </c>
      <c r="D594" t="s">
        <v>72</v>
      </c>
      <c r="E594">
        <v>1987</v>
      </c>
      <c r="F594" s="2">
        <v>256</v>
      </c>
      <c r="G594" s="2">
        <v>15329.3</v>
      </c>
    </row>
    <row r="595" spans="1:7" x14ac:dyDescent="0.25">
      <c r="A595">
        <v>0</v>
      </c>
      <c r="B595" t="s">
        <v>58</v>
      </c>
      <c r="C595">
        <v>100</v>
      </c>
      <c r="D595" t="s">
        <v>72</v>
      </c>
      <c r="E595">
        <v>1989</v>
      </c>
      <c r="F595" s="2">
        <v>350</v>
      </c>
      <c r="G595" s="2">
        <v>28746.32</v>
      </c>
    </row>
    <row r="596" spans="1:7" x14ac:dyDescent="0.25">
      <c r="A596">
        <v>0</v>
      </c>
      <c r="B596" t="s">
        <v>58</v>
      </c>
      <c r="C596">
        <v>100</v>
      </c>
      <c r="D596" t="s">
        <v>72</v>
      </c>
      <c r="E596">
        <v>1990</v>
      </c>
      <c r="F596" s="2">
        <v>681</v>
      </c>
      <c r="G596" s="2">
        <v>83265.320000000007</v>
      </c>
    </row>
    <row r="597" spans="1:7" x14ac:dyDescent="0.25">
      <c r="A597">
        <v>0</v>
      </c>
      <c r="B597" t="s">
        <v>58</v>
      </c>
      <c r="C597">
        <v>100</v>
      </c>
      <c r="D597" t="s">
        <v>72</v>
      </c>
      <c r="E597">
        <v>1991</v>
      </c>
      <c r="F597" s="2">
        <v>1104</v>
      </c>
      <c r="G597" s="2">
        <v>138021.43</v>
      </c>
    </row>
    <row r="598" spans="1:7" x14ac:dyDescent="0.25">
      <c r="A598">
        <v>0</v>
      </c>
      <c r="B598" t="s">
        <v>58</v>
      </c>
      <c r="C598">
        <v>100</v>
      </c>
      <c r="D598" t="s">
        <v>72</v>
      </c>
      <c r="E598">
        <v>1992</v>
      </c>
      <c r="F598" s="2">
        <v>2031</v>
      </c>
      <c r="G598" s="2">
        <v>165347.06</v>
      </c>
    </row>
    <row r="599" spans="1:7" x14ac:dyDescent="0.25">
      <c r="A599">
        <v>0</v>
      </c>
      <c r="B599" t="s">
        <v>58</v>
      </c>
      <c r="C599">
        <v>100</v>
      </c>
      <c r="D599" t="s">
        <v>72</v>
      </c>
      <c r="E599">
        <v>1993</v>
      </c>
      <c r="F599" s="2">
        <v>683</v>
      </c>
      <c r="G599" s="2">
        <v>29769.33</v>
      </c>
    </row>
    <row r="600" spans="1:7" x14ac:dyDescent="0.25">
      <c r="A600">
        <v>0</v>
      </c>
      <c r="B600" t="s">
        <v>58</v>
      </c>
      <c r="C600">
        <v>100</v>
      </c>
      <c r="D600" t="s">
        <v>72</v>
      </c>
      <c r="E600">
        <v>1994</v>
      </c>
      <c r="F600" s="2">
        <v>406</v>
      </c>
      <c r="G600" s="2">
        <v>36447.519999999997</v>
      </c>
    </row>
    <row r="601" spans="1:7" x14ac:dyDescent="0.25">
      <c r="A601">
        <v>0</v>
      </c>
      <c r="B601" t="s">
        <v>58</v>
      </c>
      <c r="C601">
        <v>100</v>
      </c>
      <c r="D601" t="s">
        <v>72</v>
      </c>
      <c r="E601">
        <v>1996</v>
      </c>
      <c r="F601" s="2">
        <v>1115</v>
      </c>
      <c r="G601" s="2">
        <v>72342.210000000006</v>
      </c>
    </row>
    <row r="602" spans="1:7" x14ac:dyDescent="0.25">
      <c r="A602">
        <v>0</v>
      </c>
      <c r="B602" t="s">
        <v>58</v>
      </c>
      <c r="C602">
        <v>100</v>
      </c>
      <c r="D602" t="s">
        <v>72</v>
      </c>
      <c r="E602">
        <v>1997</v>
      </c>
      <c r="F602" s="2">
        <v>102</v>
      </c>
      <c r="G602" s="2">
        <v>8410</v>
      </c>
    </row>
    <row r="603" spans="1:7" x14ac:dyDescent="0.25">
      <c r="A603">
        <v>0</v>
      </c>
      <c r="B603" t="s">
        <v>58</v>
      </c>
      <c r="C603">
        <v>100</v>
      </c>
      <c r="D603" t="s">
        <v>72</v>
      </c>
      <c r="E603">
        <v>1998</v>
      </c>
      <c r="F603" s="2">
        <v>3157</v>
      </c>
      <c r="G603" s="2">
        <v>527085.53</v>
      </c>
    </row>
    <row r="604" spans="1:7" x14ac:dyDescent="0.25">
      <c r="A604">
        <v>0</v>
      </c>
      <c r="B604" t="s">
        <v>58</v>
      </c>
      <c r="C604">
        <v>100</v>
      </c>
      <c r="D604" t="s">
        <v>72</v>
      </c>
      <c r="E604">
        <v>2001</v>
      </c>
      <c r="F604" s="2">
        <v>2745</v>
      </c>
      <c r="G604" s="2">
        <v>275184.90999999997</v>
      </c>
    </row>
    <row r="605" spans="1:7" x14ac:dyDescent="0.25">
      <c r="A605">
        <v>0</v>
      </c>
      <c r="B605" t="s">
        <v>58</v>
      </c>
      <c r="C605">
        <v>100</v>
      </c>
      <c r="D605" t="s">
        <v>72</v>
      </c>
      <c r="E605">
        <v>2002</v>
      </c>
      <c r="F605" s="2">
        <v>365</v>
      </c>
      <c r="G605" s="2">
        <v>41675.42</v>
      </c>
    </row>
    <row r="606" spans="1:7" x14ac:dyDescent="0.25">
      <c r="A606">
        <v>0</v>
      </c>
      <c r="B606" t="s">
        <v>58</v>
      </c>
      <c r="C606">
        <v>100</v>
      </c>
      <c r="D606" t="s">
        <v>72</v>
      </c>
      <c r="E606">
        <v>2003</v>
      </c>
      <c r="F606" s="2">
        <v>3</v>
      </c>
      <c r="G606" s="2">
        <v>310.67</v>
      </c>
    </row>
    <row r="607" spans="1:7" x14ac:dyDescent="0.25">
      <c r="A607">
        <v>0</v>
      </c>
      <c r="B607" t="s">
        <v>58</v>
      </c>
      <c r="C607">
        <v>100</v>
      </c>
      <c r="D607" t="s">
        <v>72</v>
      </c>
      <c r="E607">
        <v>2004</v>
      </c>
      <c r="F607" s="2">
        <v>147</v>
      </c>
      <c r="G607" s="2">
        <v>9497.1</v>
      </c>
    </row>
    <row r="608" spans="1:7" x14ac:dyDescent="0.25">
      <c r="A608">
        <v>0</v>
      </c>
      <c r="B608" t="s">
        <v>58</v>
      </c>
      <c r="C608">
        <v>100</v>
      </c>
      <c r="D608" t="s">
        <v>72</v>
      </c>
      <c r="E608">
        <v>2007</v>
      </c>
      <c r="F608" s="2">
        <v>872</v>
      </c>
      <c r="G608" s="2">
        <v>-65.5</v>
      </c>
    </row>
    <row r="609" spans="1:7" x14ac:dyDescent="0.25">
      <c r="A609">
        <v>0</v>
      </c>
      <c r="B609" t="s">
        <v>58</v>
      </c>
      <c r="C609">
        <v>100</v>
      </c>
      <c r="D609" t="s">
        <v>72</v>
      </c>
      <c r="E609">
        <v>2010</v>
      </c>
      <c r="F609" s="2">
        <v>18</v>
      </c>
      <c r="G609" s="2">
        <v>6200.01</v>
      </c>
    </row>
    <row r="610" spans="1:7" x14ac:dyDescent="0.25">
      <c r="A610">
        <v>0</v>
      </c>
      <c r="B610" t="s">
        <v>58</v>
      </c>
      <c r="C610">
        <v>100</v>
      </c>
      <c r="D610" t="s">
        <v>72</v>
      </c>
      <c r="E610">
        <v>2011</v>
      </c>
      <c r="F610" s="2">
        <v>900</v>
      </c>
      <c r="G610" s="2">
        <v>328778.19</v>
      </c>
    </row>
    <row r="611" spans="1:7" x14ac:dyDescent="0.25">
      <c r="A611">
        <v>0</v>
      </c>
      <c r="B611" t="s">
        <v>58</v>
      </c>
      <c r="C611">
        <v>100</v>
      </c>
      <c r="D611" t="s">
        <v>72</v>
      </c>
      <c r="E611">
        <v>2012</v>
      </c>
      <c r="F611" s="2">
        <v>2</v>
      </c>
      <c r="G611" s="2">
        <v>1719.68</v>
      </c>
    </row>
    <row r="612" spans="1:7" x14ac:dyDescent="0.25">
      <c r="A612">
        <v>0</v>
      </c>
      <c r="B612" t="s">
        <v>58</v>
      </c>
      <c r="C612">
        <v>100</v>
      </c>
      <c r="D612" t="s">
        <v>72</v>
      </c>
      <c r="E612">
        <v>2013</v>
      </c>
      <c r="F612" s="2">
        <v>692</v>
      </c>
      <c r="G612" s="2">
        <v>437162.92</v>
      </c>
    </row>
    <row r="613" spans="1:7" x14ac:dyDescent="0.25">
      <c r="A613">
        <v>0</v>
      </c>
      <c r="B613" t="s">
        <v>58</v>
      </c>
      <c r="C613">
        <v>100</v>
      </c>
      <c r="D613" t="s">
        <v>72</v>
      </c>
      <c r="E613">
        <v>2016</v>
      </c>
      <c r="F613" s="2">
        <v>2</v>
      </c>
      <c r="G613" s="2">
        <v>1779.68</v>
      </c>
    </row>
    <row r="614" spans="1:7" x14ac:dyDescent="0.25">
      <c r="A614">
        <v>0</v>
      </c>
      <c r="B614" t="s">
        <v>58</v>
      </c>
      <c r="C614">
        <v>100</v>
      </c>
      <c r="D614" t="s">
        <v>72</v>
      </c>
      <c r="E614">
        <v>2017</v>
      </c>
      <c r="F614" s="2">
        <v>19</v>
      </c>
      <c r="G614" s="2">
        <v>11656.18</v>
      </c>
    </row>
    <row r="615" spans="1:7" x14ac:dyDescent="0.25">
      <c r="A615">
        <v>0</v>
      </c>
      <c r="B615" t="s">
        <v>58</v>
      </c>
      <c r="C615">
        <v>100</v>
      </c>
      <c r="D615" t="s">
        <v>72</v>
      </c>
      <c r="E615">
        <v>2019</v>
      </c>
      <c r="F615" s="2">
        <v>11</v>
      </c>
      <c r="G615" s="2">
        <v>30088.22</v>
      </c>
    </row>
    <row r="616" spans="1:7" x14ac:dyDescent="0.25">
      <c r="A616">
        <v>0</v>
      </c>
      <c r="B616" t="s">
        <v>58</v>
      </c>
      <c r="C616">
        <v>100</v>
      </c>
      <c r="D616" t="s">
        <v>72</v>
      </c>
      <c r="E616">
        <v>2021</v>
      </c>
      <c r="F616" s="2">
        <v>4</v>
      </c>
      <c r="G616" s="2">
        <v>31597.599999999999</v>
      </c>
    </row>
    <row r="617" spans="1:7" x14ac:dyDescent="0.25">
      <c r="A617">
        <v>0</v>
      </c>
      <c r="B617" t="s">
        <v>58</v>
      </c>
      <c r="C617">
        <v>100</v>
      </c>
      <c r="D617" t="s">
        <v>72</v>
      </c>
      <c r="E617">
        <v>2024</v>
      </c>
      <c r="F617" s="2">
        <v>2</v>
      </c>
      <c r="G617" s="2">
        <v>2587.15</v>
      </c>
    </row>
    <row r="618" spans="1:7" x14ac:dyDescent="0.25">
      <c r="A618">
        <v>0</v>
      </c>
      <c r="B618" t="s">
        <v>58</v>
      </c>
      <c r="C618">
        <v>120</v>
      </c>
      <c r="D618" t="s">
        <v>73</v>
      </c>
      <c r="E618">
        <v>1928</v>
      </c>
      <c r="F618" s="2">
        <v>2</v>
      </c>
      <c r="G618" s="2">
        <v>3.2</v>
      </c>
    </row>
    <row r="619" spans="1:7" x14ac:dyDescent="0.25">
      <c r="A619">
        <v>0</v>
      </c>
      <c r="B619" t="s">
        <v>58</v>
      </c>
      <c r="C619">
        <v>120</v>
      </c>
      <c r="D619" t="s">
        <v>73</v>
      </c>
      <c r="E619">
        <v>1933</v>
      </c>
      <c r="F619" s="2">
        <v>85689</v>
      </c>
      <c r="G619" s="2">
        <v>317857.68</v>
      </c>
    </row>
    <row r="620" spans="1:7" x14ac:dyDescent="0.25">
      <c r="A620">
        <v>0</v>
      </c>
      <c r="B620" t="s">
        <v>58</v>
      </c>
      <c r="C620">
        <v>120</v>
      </c>
      <c r="D620" t="s">
        <v>73</v>
      </c>
      <c r="E620">
        <v>1935</v>
      </c>
      <c r="F620" s="2">
        <v>1218</v>
      </c>
      <c r="G620" s="2">
        <v>6264.08</v>
      </c>
    </row>
    <row r="621" spans="1:7" x14ac:dyDescent="0.25">
      <c r="A621">
        <v>0</v>
      </c>
      <c r="B621" t="s">
        <v>58</v>
      </c>
      <c r="C621">
        <v>120</v>
      </c>
      <c r="D621" t="s">
        <v>73</v>
      </c>
      <c r="E621">
        <v>1942</v>
      </c>
      <c r="F621" s="2">
        <v>67</v>
      </c>
      <c r="G621" s="2">
        <v>306.17</v>
      </c>
    </row>
    <row r="622" spans="1:7" x14ac:dyDescent="0.25">
      <c r="A622">
        <v>0</v>
      </c>
      <c r="B622" t="s">
        <v>58</v>
      </c>
      <c r="C622">
        <v>120</v>
      </c>
      <c r="D622" t="s">
        <v>73</v>
      </c>
      <c r="E622">
        <v>1945</v>
      </c>
      <c r="F622" s="2">
        <v>1115</v>
      </c>
      <c r="G622" s="2">
        <v>5490.68</v>
      </c>
    </row>
    <row r="623" spans="1:7" x14ac:dyDescent="0.25">
      <c r="A623">
        <v>0</v>
      </c>
      <c r="B623" t="s">
        <v>58</v>
      </c>
      <c r="C623">
        <v>120</v>
      </c>
      <c r="D623" t="s">
        <v>73</v>
      </c>
      <c r="E623">
        <v>1947</v>
      </c>
      <c r="F623" s="2">
        <v>400</v>
      </c>
      <c r="G623" s="2">
        <v>2267.12</v>
      </c>
    </row>
    <row r="624" spans="1:7" x14ac:dyDescent="0.25">
      <c r="A624">
        <v>0</v>
      </c>
      <c r="B624" t="s">
        <v>58</v>
      </c>
      <c r="C624">
        <v>120</v>
      </c>
      <c r="D624" t="s">
        <v>73</v>
      </c>
      <c r="E624">
        <v>1951</v>
      </c>
      <c r="F624" s="2">
        <v>23624</v>
      </c>
      <c r="G624" s="2">
        <v>260989.96</v>
      </c>
    </row>
    <row r="625" spans="1:7" x14ac:dyDescent="0.25">
      <c r="A625">
        <v>0</v>
      </c>
      <c r="B625" t="s">
        <v>58</v>
      </c>
      <c r="C625">
        <v>120</v>
      </c>
      <c r="D625" t="s">
        <v>73</v>
      </c>
      <c r="E625">
        <v>1953</v>
      </c>
      <c r="F625" s="2">
        <v>3541</v>
      </c>
      <c r="G625" s="2">
        <v>27687.23</v>
      </c>
    </row>
    <row r="626" spans="1:7" x14ac:dyDescent="0.25">
      <c r="A626">
        <v>0</v>
      </c>
      <c r="B626" t="s">
        <v>58</v>
      </c>
      <c r="C626">
        <v>120</v>
      </c>
      <c r="D626" t="s">
        <v>73</v>
      </c>
      <c r="E626">
        <v>1954</v>
      </c>
      <c r="F626" s="2">
        <v>152</v>
      </c>
      <c r="G626" s="2">
        <v>891.63</v>
      </c>
    </row>
    <row r="627" spans="1:7" x14ac:dyDescent="0.25">
      <c r="A627">
        <v>0</v>
      </c>
      <c r="B627" t="s">
        <v>58</v>
      </c>
      <c r="C627">
        <v>120</v>
      </c>
      <c r="D627" t="s">
        <v>73</v>
      </c>
      <c r="E627">
        <v>1955</v>
      </c>
      <c r="F627" s="2">
        <v>6890</v>
      </c>
      <c r="G627" s="2">
        <v>51625.82</v>
      </c>
    </row>
    <row r="628" spans="1:7" x14ac:dyDescent="0.25">
      <c r="A628">
        <v>0</v>
      </c>
      <c r="B628" t="s">
        <v>58</v>
      </c>
      <c r="C628">
        <v>120</v>
      </c>
      <c r="D628" t="s">
        <v>73</v>
      </c>
      <c r="E628">
        <v>1956</v>
      </c>
      <c r="F628" s="2">
        <v>227</v>
      </c>
      <c r="G628" s="2">
        <v>1752.17</v>
      </c>
    </row>
    <row r="629" spans="1:7" x14ac:dyDescent="0.25">
      <c r="A629">
        <v>0</v>
      </c>
      <c r="B629" t="s">
        <v>58</v>
      </c>
      <c r="C629">
        <v>120</v>
      </c>
      <c r="D629" t="s">
        <v>73</v>
      </c>
      <c r="E629">
        <v>1957</v>
      </c>
      <c r="F629" s="2">
        <v>44978</v>
      </c>
      <c r="G629" s="2">
        <v>450459.41</v>
      </c>
    </row>
    <row r="630" spans="1:7" x14ac:dyDescent="0.25">
      <c r="A630">
        <v>0</v>
      </c>
      <c r="B630" t="s">
        <v>58</v>
      </c>
      <c r="C630">
        <v>120</v>
      </c>
      <c r="D630" t="s">
        <v>73</v>
      </c>
      <c r="E630">
        <v>1958</v>
      </c>
      <c r="F630" s="2">
        <v>37642</v>
      </c>
      <c r="G630" s="2">
        <v>395237.35</v>
      </c>
    </row>
    <row r="631" spans="1:7" x14ac:dyDescent="0.25">
      <c r="A631">
        <v>0</v>
      </c>
      <c r="B631" t="s">
        <v>58</v>
      </c>
      <c r="C631">
        <v>120</v>
      </c>
      <c r="D631" t="s">
        <v>73</v>
      </c>
      <c r="E631">
        <v>1959</v>
      </c>
      <c r="F631" s="2">
        <v>3820</v>
      </c>
      <c r="G631" s="2">
        <v>45337.07</v>
      </c>
    </row>
    <row r="632" spans="1:7" x14ac:dyDescent="0.25">
      <c r="A632">
        <v>0</v>
      </c>
      <c r="B632" t="s">
        <v>58</v>
      </c>
      <c r="C632">
        <v>120</v>
      </c>
      <c r="D632" t="s">
        <v>73</v>
      </c>
      <c r="E632">
        <v>1961</v>
      </c>
      <c r="F632" s="2">
        <v>833</v>
      </c>
      <c r="G632" s="2">
        <v>15333.2</v>
      </c>
    </row>
    <row r="633" spans="1:7" x14ac:dyDescent="0.25">
      <c r="A633">
        <v>0</v>
      </c>
      <c r="B633" t="s">
        <v>58</v>
      </c>
      <c r="C633">
        <v>120</v>
      </c>
      <c r="D633" t="s">
        <v>73</v>
      </c>
      <c r="E633">
        <v>1962</v>
      </c>
      <c r="F633" s="2">
        <v>4984</v>
      </c>
      <c r="G633" s="2">
        <v>60907.07</v>
      </c>
    </row>
    <row r="634" spans="1:7" x14ac:dyDescent="0.25">
      <c r="A634">
        <v>0</v>
      </c>
      <c r="B634" t="s">
        <v>58</v>
      </c>
      <c r="C634">
        <v>120</v>
      </c>
      <c r="D634" t="s">
        <v>73</v>
      </c>
      <c r="E634">
        <v>1963</v>
      </c>
      <c r="F634" s="2">
        <v>668</v>
      </c>
      <c r="G634" s="2">
        <v>16476.099999999999</v>
      </c>
    </row>
    <row r="635" spans="1:7" x14ac:dyDescent="0.25">
      <c r="A635">
        <v>0</v>
      </c>
      <c r="B635" t="s">
        <v>58</v>
      </c>
      <c r="C635">
        <v>120</v>
      </c>
      <c r="D635" t="s">
        <v>73</v>
      </c>
      <c r="E635">
        <v>1964</v>
      </c>
      <c r="F635" s="2">
        <v>312</v>
      </c>
      <c r="G635" s="2">
        <v>8071.4</v>
      </c>
    </row>
    <row r="636" spans="1:7" x14ac:dyDescent="0.25">
      <c r="A636">
        <v>0</v>
      </c>
      <c r="B636" t="s">
        <v>58</v>
      </c>
      <c r="C636">
        <v>120</v>
      </c>
      <c r="D636" t="s">
        <v>73</v>
      </c>
      <c r="E636">
        <v>1965</v>
      </c>
      <c r="F636" s="2">
        <v>21</v>
      </c>
      <c r="G636" s="2">
        <v>2762.26</v>
      </c>
    </row>
    <row r="637" spans="1:7" x14ac:dyDescent="0.25">
      <c r="A637">
        <v>0</v>
      </c>
      <c r="B637" t="s">
        <v>58</v>
      </c>
      <c r="C637">
        <v>120</v>
      </c>
      <c r="D637" t="s">
        <v>73</v>
      </c>
      <c r="E637">
        <v>1966</v>
      </c>
      <c r="F637" s="2">
        <v>50230</v>
      </c>
      <c r="G637" s="2">
        <v>393455.72</v>
      </c>
    </row>
    <row r="638" spans="1:7" x14ac:dyDescent="0.25">
      <c r="A638">
        <v>0</v>
      </c>
      <c r="B638" t="s">
        <v>58</v>
      </c>
      <c r="C638">
        <v>120</v>
      </c>
      <c r="D638" t="s">
        <v>73</v>
      </c>
      <c r="E638">
        <v>1967</v>
      </c>
      <c r="F638" s="2">
        <v>86</v>
      </c>
      <c r="G638" s="2">
        <v>1599.13</v>
      </c>
    </row>
    <row r="639" spans="1:7" x14ac:dyDescent="0.25">
      <c r="A639">
        <v>0</v>
      </c>
      <c r="B639" t="s">
        <v>58</v>
      </c>
      <c r="C639">
        <v>120</v>
      </c>
      <c r="D639" t="s">
        <v>73</v>
      </c>
      <c r="E639">
        <v>1968</v>
      </c>
      <c r="F639" s="2">
        <v>491</v>
      </c>
      <c r="G639" s="2">
        <v>13271.52</v>
      </c>
    </row>
    <row r="640" spans="1:7" x14ac:dyDescent="0.25">
      <c r="A640">
        <v>0</v>
      </c>
      <c r="B640" t="s">
        <v>58</v>
      </c>
      <c r="C640">
        <v>120</v>
      </c>
      <c r="D640" t="s">
        <v>73</v>
      </c>
      <c r="E640">
        <v>1969</v>
      </c>
      <c r="F640" s="2">
        <v>878</v>
      </c>
      <c r="G640" s="2">
        <v>13368.15</v>
      </c>
    </row>
    <row r="641" spans="1:7" x14ac:dyDescent="0.25">
      <c r="A641">
        <v>0</v>
      </c>
      <c r="B641" t="s">
        <v>58</v>
      </c>
      <c r="C641">
        <v>120</v>
      </c>
      <c r="D641" t="s">
        <v>73</v>
      </c>
      <c r="E641">
        <v>1972</v>
      </c>
      <c r="F641" s="2">
        <v>24094</v>
      </c>
      <c r="G641" s="2">
        <v>703475.31</v>
      </c>
    </row>
    <row r="642" spans="1:7" x14ac:dyDescent="0.25">
      <c r="A642">
        <v>0</v>
      </c>
      <c r="B642" t="s">
        <v>58</v>
      </c>
      <c r="C642">
        <v>120</v>
      </c>
      <c r="D642" t="s">
        <v>73</v>
      </c>
      <c r="E642">
        <v>1973</v>
      </c>
      <c r="F642" s="2">
        <v>1342</v>
      </c>
      <c r="G642" s="2">
        <v>29115.18</v>
      </c>
    </row>
    <row r="643" spans="1:7" x14ac:dyDescent="0.25">
      <c r="A643">
        <v>0</v>
      </c>
      <c r="B643" t="s">
        <v>58</v>
      </c>
      <c r="C643">
        <v>120</v>
      </c>
      <c r="D643" t="s">
        <v>73</v>
      </c>
      <c r="E643">
        <v>1976</v>
      </c>
      <c r="F643" s="2">
        <v>4009</v>
      </c>
      <c r="G643" s="2">
        <v>128297.76</v>
      </c>
    </row>
    <row r="644" spans="1:7" x14ac:dyDescent="0.25">
      <c r="A644">
        <v>0</v>
      </c>
      <c r="B644" t="s">
        <v>58</v>
      </c>
      <c r="C644">
        <v>120</v>
      </c>
      <c r="D644" t="s">
        <v>73</v>
      </c>
      <c r="E644">
        <v>1979</v>
      </c>
      <c r="F644" s="2">
        <v>2</v>
      </c>
      <c r="G644" s="2">
        <v>18.010000000000002</v>
      </c>
    </row>
    <row r="645" spans="1:7" x14ac:dyDescent="0.25">
      <c r="A645">
        <v>0</v>
      </c>
      <c r="B645" t="s">
        <v>58</v>
      </c>
      <c r="C645">
        <v>120</v>
      </c>
      <c r="D645" t="s">
        <v>73</v>
      </c>
      <c r="E645">
        <v>1980</v>
      </c>
      <c r="F645" s="2">
        <v>892</v>
      </c>
      <c r="G645" s="2">
        <v>72117.259999999995</v>
      </c>
    </row>
    <row r="646" spans="1:7" x14ac:dyDescent="0.25">
      <c r="A646">
        <v>0</v>
      </c>
      <c r="B646" t="s">
        <v>58</v>
      </c>
      <c r="C646">
        <v>120</v>
      </c>
      <c r="D646" t="s">
        <v>73</v>
      </c>
      <c r="E646">
        <v>1981</v>
      </c>
      <c r="F646" s="2">
        <v>2246</v>
      </c>
      <c r="G646" s="2">
        <v>151601.16</v>
      </c>
    </row>
    <row r="647" spans="1:7" x14ac:dyDescent="0.25">
      <c r="A647">
        <v>0</v>
      </c>
      <c r="B647" t="s">
        <v>58</v>
      </c>
      <c r="C647">
        <v>120</v>
      </c>
      <c r="D647" t="s">
        <v>73</v>
      </c>
      <c r="E647">
        <v>1983</v>
      </c>
      <c r="F647" s="2">
        <v>3311</v>
      </c>
      <c r="G647" s="2">
        <v>120060.11</v>
      </c>
    </row>
    <row r="648" spans="1:7" x14ac:dyDescent="0.25">
      <c r="A648">
        <v>0</v>
      </c>
      <c r="B648" t="s">
        <v>58</v>
      </c>
      <c r="C648">
        <v>120</v>
      </c>
      <c r="D648" t="s">
        <v>73</v>
      </c>
      <c r="E648">
        <v>1984</v>
      </c>
      <c r="F648" s="2">
        <v>4942</v>
      </c>
      <c r="G648" s="2">
        <v>123754.91</v>
      </c>
    </row>
    <row r="649" spans="1:7" x14ac:dyDescent="0.25">
      <c r="A649">
        <v>0</v>
      </c>
      <c r="B649" t="s">
        <v>58</v>
      </c>
      <c r="C649">
        <v>120</v>
      </c>
      <c r="D649" t="s">
        <v>73</v>
      </c>
      <c r="E649">
        <v>1985</v>
      </c>
      <c r="F649" s="2">
        <v>244</v>
      </c>
      <c r="G649" s="2">
        <v>9128.92</v>
      </c>
    </row>
    <row r="650" spans="1:7" x14ac:dyDescent="0.25">
      <c r="A650">
        <v>0</v>
      </c>
      <c r="B650" t="s">
        <v>58</v>
      </c>
      <c r="C650">
        <v>120</v>
      </c>
      <c r="D650" t="s">
        <v>73</v>
      </c>
      <c r="E650">
        <v>1986</v>
      </c>
      <c r="F650" s="2">
        <v>1339</v>
      </c>
      <c r="G650" s="2">
        <v>122808.64</v>
      </c>
    </row>
    <row r="651" spans="1:7" x14ac:dyDescent="0.25">
      <c r="A651">
        <v>0</v>
      </c>
      <c r="B651" t="s">
        <v>58</v>
      </c>
      <c r="C651">
        <v>120</v>
      </c>
      <c r="D651" t="s">
        <v>73</v>
      </c>
      <c r="E651">
        <v>1987</v>
      </c>
      <c r="F651" s="2">
        <v>163770</v>
      </c>
      <c r="G651" s="2">
        <v>7449587.4900000002</v>
      </c>
    </row>
    <row r="652" spans="1:7" x14ac:dyDescent="0.25">
      <c r="A652">
        <v>0</v>
      </c>
      <c r="B652" t="s">
        <v>58</v>
      </c>
      <c r="C652">
        <v>120</v>
      </c>
      <c r="D652" t="s">
        <v>73</v>
      </c>
      <c r="E652">
        <v>1988</v>
      </c>
      <c r="F652" s="2">
        <v>1039</v>
      </c>
      <c r="G652" s="2">
        <v>48374.559999999998</v>
      </c>
    </row>
    <row r="653" spans="1:7" x14ac:dyDescent="0.25">
      <c r="A653">
        <v>0</v>
      </c>
      <c r="B653" t="s">
        <v>58</v>
      </c>
      <c r="C653">
        <v>120</v>
      </c>
      <c r="D653" t="s">
        <v>73</v>
      </c>
      <c r="E653">
        <v>1990</v>
      </c>
      <c r="F653" s="2">
        <v>5879</v>
      </c>
      <c r="G653" s="2">
        <v>434505.08</v>
      </c>
    </row>
    <row r="654" spans="1:7" x14ac:dyDescent="0.25">
      <c r="A654">
        <v>0</v>
      </c>
      <c r="B654" t="s">
        <v>58</v>
      </c>
      <c r="C654">
        <v>120</v>
      </c>
      <c r="D654" t="s">
        <v>73</v>
      </c>
      <c r="E654">
        <v>1992</v>
      </c>
      <c r="F654" s="2">
        <v>5727</v>
      </c>
      <c r="G654" s="2">
        <v>335294.45</v>
      </c>
    </row>
    <row r="655" spans="1:7" x14ac:dyDescent="0.25">
      <c r="A655">
        <v>0</v>
      </c>
      <c r="B655" t="s">
        <v>58</v>
      </c>
      <c r="C655">
        <v>120</v>
      </c>
      <c r="D655" t="s">
        <v>73</v>
      </c>
      <c r="E655">
        <v>1993</v>
      </c>
      <c r="F655" s="2">
        <v>4153</v>
      </c>
      <c r="G655" s="2">
        <v>571361.38</v>
      </c>
    </row>
    <row r="656" spans="1:7" x14ac:dyDescent="0.25">
      <c r="A656">
        <v>0</v>
      </c>
      <c r="B656" t="s">
        <v>58</v>
      </c>
      <c r="C656">
        <v>120</v>
      </c>
      <c r="D656" t="s">
        <v>73</v>
      </c>
      <c r="E656">
        <v>1996</v>
      </c>
      <c r="F656" s="2">
        <v>692</v>
      </c>
      <c r="G656" s="2">
        <v>83975.77</v>
      </c>
    </row>
    <row r="657" spans="1:7" x14ac:dyDescent="0.25">
      <c r="A657">
        <v>0</v>
      </c>
      <c r="B657" t="s">
        <v>58</v>
      </c>
      <c r="C657">
        <v>120</v>
      </c>
      <c r="D657" t="s">
        <v>73</v>
      </c>
      <c r="E657">
        <v>1997</v>
      </c>
      <c r="F657" s="2">
        <v>1692</v>
      </c>
      <c r="G657" s="2">
        <v>121117.7</v>
      </c>
    </row>
    <row r="658" spans="1:7" x14ac:dyDescent="0.25">
      <c r="A658">
        <v>0</v>
      </c>
      <c r="B658" t="s">
        <v>58</v>
      </c>
      <c r="C658">
        <v>120</v>
      </c>
      <c r="D658" t="s">
        <v>73</v>
      </c>
      <c r="E658">
        <v>1998</v>
      </c>
      <c r="F658" s="2">
        <v>127</v>
      </c>
      <c r="G658" s="2">
        <v>16319.28</v>
      </c>
    </row>
    <row r="659" spans="1:7" x14ac:dyDescent="0.25">
      <c r="A659">
        <v>0</v>
      </c>
      <c r="B659" t="s">
        <v>58</v>
      </c>
      <c r="C659">
        <v>120</v>
      </c>
      <c r="D659" t="s">
        <v>73</v>
      </c>
      <c r="E659">
        <v>1999</v>
      </c>
      <c r="F659" s="2">
        <v>75056</v>
      </c>
      <c r="G659" s="2">
        <v>4537270.0599999996</v>
      </c>
    </row>
    <row r="660" spans="1:7" x14ac:dyDescent="0.25">
      <c r="A660">
        <v>0</v>
      </c>
      <c r="B660" t="s">
        <v>58</v>
      </c>
      <c r="C660">
        <v>120</v>
      </c>
      <c r="D660" t="s">
        <v>73</v>
      </c>
      <c r="E660">
        <v>2000</v>
      </c>
      <c r="F660" s="2">
        <v>221</v>
      </c>
      <c r="G660" s="2">
        <v>68418.78</v>
      </c>
    </row>
    <row r="661" spans="1:7" x14ac:dyDescent="0.25">
      <c r="A661">
        <v>0</v>
      </c>
      <c r="B661" t="s">
        <v>58</v>
      </c>
      <c r="C661">
        <v>120</v>
      </c>
      <c r="D661" t="s">
        <v>73</v>
      </c>
      <c r="E661">
        <v>2001</v>
      </c>
      <c r="F661" s="2">
        <v>2</v>
      </c>
      <c r="G661" s="2">
        <v>194.52</v>
      </c>
    </row>
    <row r="662" spans="1:7" x14ac:dyDescent="0.25">
      <c r="A662">
        <v>0</v>
      </c>
      <c r="B662" t="s">
        <v>58</v>
      </c>
      <c r="C662">
        <v>120</v>
      </c>
      <c r="D662" t="s">
        <v>73</v>
      </c>
      <c r="E662">
        <v>2002</v>
      </c>
      <c r="F662" s="2">
        <v>30371</v>
      </c>
      <c r="G662" s="2">
        <v>2193472.14</v>
      </c>
    </row>
    <row r="663" spans="1:7" x14ac:dyDescent="0.25">
      <c r="A663">
        <v>0</v>
      </c>
      <c r="B663" t="s">
        <v>58</v>
      </c>
      <c r="C663">
        <v>120</v>
      </c>
      <c r="D663" t="s">
        <v>73</v>
      </c>
      <c r="E663">
        <v>2003</v>
      </c>
      <c r="F663" s="2">
        <v>990</v>
      </c>
      <c r="G663" s="2">
        <v>6596.67</v>
      </c>
    </row>
    <row r="664" spans="1:7" x14ac:dyDescent="0.25">
      <c r="A664">
        <v>0</v>
      </c>
      <c r="B664" t="s">
        <v>58</v>
      </c>
      <c r="C664">
        <v>120</v>
      </c>
      <c r="D664" t="s">
        <v>73</v>
      </c>
      <c r="E664">
        <v>2004</v>
      </c>
      <c r="F664" s="2">
        <v>1981</v>
      </c>
      <c r="G664" s="2">
        <v>78213.11</v>
      </c>
    </row>
    <row r="665" spans="1:7" x14ac:dyDescent="0.25">
      <c r="A665">
        <v>0</v>
      </c>
      <c r="B665" t="s">
        <v>58</v>
      </c>
      <c r="C665">
        <v>120</v>
      </c>
      <c r="D665" t="s">
        <v>73</v>
      </c>
      <c r="E665">
        <v>2005</v>
      </c>
      <c r="F665" s="2">
        <v>1452</v>
      </c>
      <c r="G665" s="2">
        <v>125970.3</v>
      </c>
    </row>
    <row r="666" spans="1:7" x14ac:dyDescent="0.25">
      <c r="A666">
        <v>0</v>
      </c>
      <c r="B666" t="s">
        <v>58</v>
      </c>
      <c r="C666">
        <v>120</v>
      </c>
      <c r="D666" t="s">
        <v>73</v>
      </c>
      <c r="E666">
        <v>2006</v>
      </c>
      <c r="F666" s="2">
        <v>42929</v>
      </c>
      <c r="G666" s="2">
        <v>6915663.3300000001</v>
      </c>
    </row>
    <row r="667" spans="1:7" x14ac:dyDescent="0.25">
      <c r="A667">
        <v>0</v>
      </c>
      <c r="B667" t="s">
        <v>58</v>
      </c>
      <c r="C667">
        <v>120</v>
      </c>
      <c r="D667" t="s">
        <v>73</v>
      </c>
      <c r="E667">
        <v>2007</v>
      </c>
      <c r="F667" s="2">
        <v>2876</v>
      </c>
      <c r="G667" s="2">
        <v>454715.63</v>
      </c>
    </row>
    <row r="668" spans="1:7" x14ac:dyDescent="0.25">
      <c r="A668">
        <v>0</v>
      </c>
      <c r="B668" t="s">
        <v>58</v>
      </c>
      <c r="C668">
        <v>120</v>
      </c>
      <c r="D668" t="s">
        <v>73</v>
      </c>
      <c r="E668">
        <v>2008</v>
      </c>
      <c r="F668" s="2">
        <v>18596</v>
      </c>
      <c r="G668" s="2">
        <v>2113811.04</v>
      </c>
    </row>
    <row r="669" spans="1:7" x14ac:dyDescent="0.25">
      <c r="A669">
        <v>0</v>
      </c>
      <c r="B669" t="s">
        <v>58</v>
      </c>
      <c r="C669">
        <v>120</v>
      </c>
      <c r="D669" t="s">
        <v>73</v>
      </c>
      <c r="E669">
        <v>2009</v>
      </c>
      <c r="F669" s="2">
        <v>4777</v>
      </c>
      <c r="G669" s="2">
        <v>1310205.53</v>
      </c>
    </row>
    <row r="670" spans="1:7" x14ac:dyDescent="0.25">
      <c r="A670">
        <v>0</v>
      </c>
      <c r="B670" t="s">
        <v>58</v>
      </c>
      <c r="C670">
        <v>120</v>
      </c>
      <c r="D670" t="s">
        <v>73</v>
      </c>
      <c r="E670">
        <v>2010</v>
      </c>
      <c r="F670" s="2">
        <v>3182</v>
      </c>
      <c r="G670" s="2">
        <v>1206872.3700000001</v>
      </c>
    </row>
    <row r="671" spans="1:7" x14ac:dyDescent="0.25">
      <c r="A671">
        <v>0</v>
      </c>
      <c r="B671" t="s">
        <v>58</v>
      </c>
      <c r="C671">
        <v>120</v>
      </c>
      <c r="D671" t="s">
        <v>73</v>
      </c>
      <c r="E671">
        <v>2011</v>
      </c>
      <c r="F671" s="2">
        <v>4321</v>
      </c>
      <c r="G671" s="2">
        <v>1032553.48</v>
      </c>
    </row>
    <row r="672" spans="1:7" x14ac:dyDescent="0.25">
      <c r="A672">
        <v>0</v>
      </c>
      <c r="B672" t="s">
        <v>58</v>
      </c>
      <c r="C672">
        <v>120</v>
      </c>
      <c r="D672" t="s">
        <v>73</v>
      </c>
      <c r="E672">
        <v>2012</v>
      </c>
      <c r="F672" s="2">
        <v>1557</v>
      </c>
      <c r="G672" s="2">
        <v>389260.74</v>
      </c>
    </row>
    <row r="673" spans="1:7" x14ac:dyDescent="0.25">
      <c r="A673">
        <v>0</v>
      </c>
      <c r="B673" t="s">
        <v>58</v>
      </c>
      <c r="C673">
        <v>120</v>
      </c>
      <c r="D673" t="s">
        <v>73</v>
      </c>
      <c r="E673">
        <v>2013</v>
      </c>
      <c r="F673" s="2">
        <v>6381</v>
      </c>
      <c r="G673" s="2">
        <v>1275081.32</v>
      </c>
    </row>
    <row r="674" spans="1:7" x14ac:dyDescent="0.25">
      <c r="A674">
        <v>0</v>
      </c>
      <c r="B674" t="s">
        <v>58</v>
      </c>
      <c r="C674">
        <v>120</v>
      </c>
      <c r="D674" t="s">
        <v>73</v>
      </c>
      <c r="E674">
        <v>2014</v>
      </c>
      <c r="F674" s="2">
        <v>5690</v>
      </c>
      <c r="G674" s="2">
        <v>222589.97</v>
      </c>
    </row>
    <row r="675" spans="1:7" x14ac:dyDescent="0.25">
      <c r="A675">
        <v>0</v>
      </c>
      <c r="B675" t="s">
        <v>58</v>
      </c>
      <c r="C675">
        <v>120</v>
      </c>
      <c r="D675" t="s">
        <v>73</v>
      </c>
      <c r="E675">
        <v>2015</v>
      </c>
      <c r="F675" s="2">
        <v>6823</v>
      </c>
      <c r="G675" s="2">
        <v>1839324.15</v>
      </c>
    </row>
    <row r="676" spans="1:7" x14ac:dyDescent="0.25">
      <c r="A676">
        <v>0</v>
      </c>
      <c r="B676" t="s">
        <v>58</v>
      </c>
      <c r="C676">
        <v>120</v>
      </c>
      <c r="D676" t="s">
        <v>73</v>
      </c>
      <c r="E676">
        <v>2016</v>
      </c>
      <c r="F676" s="2">
        <v>8532</v>
      </c>
      <c r="G676" s="2">
        <v>1713162.87</v>
      </c>
    </row>
    <row r="677" spans="1:7" x14ac:dyDescent="0.25">
      <c r="A677">
        <v>0</v>
      </c>
      <c r="B677" t="s">
        <v>58</v>
      </c>
      <c r="C677">
        <v>120</v>
      </c>
      <c r="D677" t="s">
        <v>73</v>
      </c>
      <c r="E677">
        <v>2017</v>
      </c>
      <c r="F677" s="2">
        <v>11639</v>
      </c>
      <c r="G677" s="2">
        <v>1883023.87</v>
      </c>
    </row>
    <row r="678" spans="1:7" x14ac:dyDescent="0.25">
      <c r="A678">
        <v>0</v>
      </c>
      <c r="B678" t="s">
        <v>58</v>
      </c>
      <c r="C678">
        <v>120</v>
      </c>
      <c r="D678" t="s">
        <v>73</v>
      </c>
      <c r="E678">
        <v>2018</v>
      </c>
      <c r="F678" s="2">
        <v>5925</v>
      </c>
      <c r="G678" s="2">
        <v>1849519.43</v>
      </c>
    </row>
    <row r="679" spans="1:7" x14ac:dyDescent="0.25">
      <c r="A679">
        <v>0</v>
      </c>
      <c r="B679" t="s">
        <v>58</v>
      </c>
      <c r="C679">
        <v>120</v>
      </c>
      <c r="D679" t="s">
        <v>73</v>
      </c>
      <c r="E679">
        <v>2019</v>
      </c>
      <c r="F679" s="2">
        <v>6058</v>
      </c>
      <c r="G679" s="2">
        <v>3797426.43</v>
      </c>
    </row>
    <row r="680" spans="1:7" x14ac:dyDescent="0.25">
      <c r="A680">
        <v>0</v>
      </c>
      <c r="B680" t="s">
        <v>58</v>
      </c>
      <c r="C680">
        <v>120</v>
      </c>
      <c r="D680" t="s">
        <v>73</v>
      </c>
      <c r="E680">
        <v>2020</v>
      </c>
      <c r="F680" s="2">
        <v>5856</v>
      </c>
      <c r="G680" s="2">
        <v>2067473.18</v>
      </c>
    </row>
    <row r="681" spans="1:7" x14ac:dyDescent="0.25">
      <c r="A681">
        <v>0</v>
      </c>
      <c r="B681" t="s">
        <v>58</v>
      </c>
      <c r="C681">
        <v>120</v>
      </c>
      <c r="D681" t="s">
        <v>73</v>
      </c>
      <c r="E681">
        <v>2021</v>
      </c>
      <c r="F681" s="2">
        <v>3629</v>
      </c>
      <c r="G681" s="2">
        <v>1133654.8600000001</v>
      </c>
    </row>
    <row r="682" spans="1:7" x14ac:dyDescent="0.25">
      <c r="A682">
        <v>0</v>
      </c>
      <c r="B682" t="s">
        <v>58</v>
      </c>
      <c r="C682">
        <v>120</v>
      </c>
      <c r="D682" t="s">
        <v>73</v>
      </c>
      <c r="E682">
        <v>2022</v>
      </c>
      <c r="F682" s="2">
        <v>460</v>
      </c>
      <c r="G682" s="2">
        <v>6526646.8499999996</v>
      </c>
    </row>
    <row r="683" spans="1:7" x14ac:dyDescent="0.25">
      <c r="A683">
        <v>0</v>
      </c>
      <c r="B683" t="s">
        <v>58</v>
      </c>
      <c r="C683">
        <v>120</v>
      </c>
      <c r="D683" t="s">
        <v>73</v>
      </c>
      <c r="E683">
        <v>2023</v>
      </c>
      <c r="F683" s="2">
        <v>896</v>
      </c>
      <c r="G683" s="2">
        <v>1551707.44</v>
      </c>
    </row>
    <row r="684" spans="1:7" x14ac:dyDescent="0.25">
      <c r="A684">
        <v>0</v>
      </c>
      <c r="B684" t="s">
        <v>58</v>
      </c>
      <c r="C684">
        <v>120</v>
      </c>
      <c r="D684" t="s">
        <v>73</v>
      </c>
      <c r="E684">
        <v>2025</v>
      </c>
      <c r="F684" s="2">
        <v>34</v>
      </c>
      <c r="G684" s="2">
        <v>237894.26</v>
      </c>
    </row>
    <row r="685" spans="1:7" x14ac:dyDescent="0.25">
      <c r="A685">
        <v>0</v>
      </c>
      <c r="B685" t="s">
        <v>58</v>
      </c>
      <c r="C685">
        <v>140</v>
      </c>
      <c r="D685" t="s">
        <v>74</v>
      </c>
      <c r="E685">
        <v>1905</v>
      </c>
      <c r="F685" s="2">
        <v>2107</v>
      </c>
      <c r="G685" s="2">
        <v>4302.78</v>
      </c>
    </row>
    <row r="686" spans="1:7" x14ac:dyDescent="0.25">
      <c r="A686">
        <v>0</v>
      </c>
      <c r="B686" t="s">
        <v>58</v>
      </c>
      <c r="C686">
        <v>140</v>
      </c>
      <c r="D686" t="s">
        <v>74</v>
      </c>
      <c r="E686">
        <v>1926</v>
      </c>
      <c r="F686" s="2">
        <v>118</v>
      </c>
      <c r="G686" s="2">
        <v>350.89</v>
      </c>
    </row>
    <row r="687" spans="1:7" x14ac:dyDescent="0.25">
      <c r="A687">
        <v>0</v>
      </c>
      <c r="B687" t="s">
        <v>58</v>
      </c>
      <c r="C687">
        <v>140</v>
      </c>
      <c r="D687" t="s">
        <v>74</v>
      </c>
      <c r="E687">
        <v>1945</v>
      </c>
      <c r="F687" s="2">
        <v>74</v>
      </c>
      <c r="G687" s="2">
        <v>350.73</v>
      </c>
    </row>
    <row r="688" spans="1:7" x14ac:dyDescent="0.25">
      <c r="A688">
        <v>0</v>
      </c>
      <c r="B688" t="s">
        <v>58</v>
      </c>
      <c r="C688">
        <v>140</v>
      </c>
      <c r="D688" t="s">
        <v>74</v>
      </c>
      <c r="E688">
        <v>1952</v>
      </c>
      <c r="F688" s="2">
        <v>3344</v>
      </c>
      <c r="G688" s="2">
        <v>34240.71</v>
      </c>
    </row>
    <row r="689" spans="1:7" x14ac:dyDescent="0.25">
      <c r="A689">
        <v>0</v>
      </c>
      <c r="B689" t="s">
        <v>58</v>
      </c>
      <c r="C689">
        <v>140</v>
      </c>
      <c r="D689" t="s">
        <v>74</v>
      </c>
      <c r="E689">
        <v>1953</v>
      </c>
      <c r="F689" s="2">
        <v>5072</v>
      </c>
      <c r="G689" s="2">
        <v>37905.26</v>
      </c>
    </row>
    <row r="690" spans="1:7" x14ac:dyDescent="0.25">
      <c r="A690">
        <v>0</v>
      </c>
      <c r="B690" t="s">
        <v>58</v>
      </c>
      <c r="C690">
        <v>140</v>
      </c>
      <c r="D690" t="s">
        <v>74</v>
      </c>
      <c r="E690">
        <v>1964</v>
      </c>
      <c r="F690" s="2">
        <v>4</v>
      </c>
      <c r="G690" s="2">
        <v>262.93</v>
      </c>
    </row>
    <row r="691" spans="1:7" x14ac:dyDescent="0.25">
      <c r="A691">
        <v>0</v>
      </c>
      <c r="B691" t="s">
        <v>58</v>
      </c>
      <c r="C691">
        <v>140</v>
      </c>
      <c r="D691" t="s">
        <v>74</v>
      </c>
      <c r="E691">
        <v>1968</v>
      </c>
      <c r="F691" s="2">
        <v>4</v>
      </c>
      <c r="G691" s="2">
        <v>538.58000000000004</v>
      </c>
    </row>
    <row r="692" spans="1:7" x14ac:dyDescent="0.25">
      <c r="A692">
        <v>0</v>
      </c>
      <c r="B692" t="s">
        <v>58</v>
      </c>
      <c r="C692">
        <v>160</v>
      </c>
      <c r="D692" t="s">
        <v>75</v>
      </c>
      <c r="E692">
        <v>1928</v>
      </c>
      <c r="F692" s="2">
        <v>4181</v>
      </c>
      <c r="G692" s="2">
        <v>15666.37</v>
      </c>
    </row>
    <row r="693" spans="1:7" x14ac:dyDescent="0.25">
      <c r="A693">
        <v>0</v>
      </c>
      <c r="B693" t="s">
        <v>58</v>
      </c>
      <c r="C693">
        <v>160</v>
      </c>
      <c r="D693" t="s">
        <v>75</v>
      </c>
      <c r="E693">
        <v>1949</v>
      </c>
      <c r="F693" s="2">
        <v>17</v>
      </c>
      <c r="G693" s="2">
        <v>248.54</v>
      </c>
    </row>
    <row r="694" spans="1:7" x14ac:dyDescent="0.25">
      <c r="A694">
        <v>0</v>
      </c>
      <c r="B694" t="s">
        <v>58</v>
      </c>
      <c r="C694">
        <v>160</v>
      </c>
      <c r="D694" t="s">
        <v>75</v>
      </c>
      <c r="E694">
        <v>1950</v>
      </c>
      <c r="F694" s="2">
        <v>2093</v>
      </c>
      <c r="G694" s="2">
        <v>22754.32</v>
      </c>
    </row>
    <row r="695" spans="1:7" x14ac:dyDescent="0.25">
      <c r="A695">
        <v>0</v>
      </c>
      <c r="B695" t="s">
        <v>58</v>
      </c>
      <c r="C695">
        <v>160</v>
      </c>
      <c r="D695" t="s">
        <v>75</v>
      </c>
      <c r="E695">
        <v>1957</v>
      </c>
      <c r="F695" s="2">
        <v>185</v>
      </c>
      <c r="G695" s="2">
        <v>2963.69</v>
      </c>
    </row>
    <row r="696" spans="1:7" x14ac:dyDescent="0.25">
      <c r="A696">
        <v>0</v>
      </c>
      <c r="B696" t="s">
        <v>58</v>
      </c>
      <c r="C696">
        <v>160</v>
      </c>
      <c r="D696" t="s">
        <v>75</v>
      </c>
      <c r="E696">
        <v>1961</v>
      </c>
      <c r="F696" s="2">
        <v>770</v>
      </c>
      <c r="G696" s="2">
        <v>3865.46</v>
      </c>
    </row>
    <row r="697" spans="1:7" x14ac:dyDescent="0.25">
      <c r="A697">
        <v>0</v>
      </c>
      <c r="B697" t="s">
        <v>58</v>
      </c>
      <c r="C697">
        <v>160</v>
      </c>
      <c r="D697" t="s">
        <v>75</v>
      </c>
      <c r="E697">
        <v>1962</v>
      </c>
      <c r="F697" s="2">
        <v>2297</v>
      </c>
      <c r="G697" s="2">
        <v>31618.78</v>
      </c>
    </row>
    <row r="698" spans="1:7" x14ac:dyDescent="0.25">
      <c r="A698">
        <v>0</v>
      </c>
      <c r="B698" t="s">
        <v>58</v>
      </c>
      <c r="C698">
        <v>160</v>
      </c>
      <c r="D698" t="s">
        <v>75</v>
      </c>
      <c r="E698">
        <v>1963</v>
      </c>
      <c r="F698" s="2">
        <v>397</v>
      </c>
      <c r="G698" s="2">
        <v>4067.2</v>
      </c>
    </row>
    <row r="699" spans="1:7" x14ac:dyDescent="0.25">
      <c r="A699">
        <v>0</v>
      </c>
      <c r="B699" t="s">
        <v>58</v>
      </c>
      <c r="C699">
        <v>160</v>
      </c>
      <c r="D699" t="s">
        <v>75</v>
      </c>
      <c r="E699">
        <v>1966</v>
      </c>
      <c r="F699" s="2">
        <v>1911</v>
      </c>
      <c r="G699" s="2">
        <v>15912.73</v>
      </c>
    </row>
    <row r="700" spans="1:7" x14ac:dyDescent="0.25">
      <c r="A700">
        <v>0</v>
      </c>
      <c r="B700" t="s">
        <v>58</v>
      </c>
      <c r="C700">
        <v>160</v>
      </c>
      <c r="D700" t="s">
        <v>75</v>
      </c>
      <c r="E700">
        <v>1967</v>
      </c>
      <c r="F700" s="2">
        <v>227</v>
      </c>
      <c r="G700" s="2">
        <v>6999.04</v>
      </c>
    </row>
    <row r="701" spans="1:7" x14ac:dyDescent="0.25">
      <c r="A701">
        <v>0</v>
      </c>
      <c r="B701" t="s">
        <v>58</v>
      </c>
      <c r="C701">
        <v>160</v>
      </c>
      <c r="D701" t="s">
        <v>75</v>
      </c>
      <c r="E701">
        <v>1969</v>
      </c>
      <c r="F701" s="2">
        <v>77</v>
      </c>
      <c r="G701" s="2">
        <v>8498.92</v>
      </c>
    </row>
    <row r="702" spans="1:7" x14ac:dyDescent="0.25">
      <c r="A702">
        <v>0</v>
      </c>
      <c r="B702" t="s">
        <v>58</v>
      </c>
      <c r="C702">
        <v>160</v>
      </c>
      <c r="D702" t="s">
        <v>75</v>
      </c>
      <c r="E702">
        <v>1970</v>
      </c>
      <c r="F702" s="2">
        <v>5622</v>
      </c>
      <c r="G702" s="2">
        <v>97101.53</v>
      </c>
    </row>
    <row r="703" spans="1:7" x14ac:dyDescent="0.25">
      <c r="A703">
        <v>0</v>
      </c>
      <c r="B703" t="s">
        <v>58</v>
      </c>
      <c r="C703">
        <v>160</v>
      </c>
      <c r="D703" t="s">
        <v>75</v>
      </c>
      <c r="E703">
        <v>1973</v>
      </c>
      <c r="F703" s="2">
        <v>1889</v>
      </c>
      <c r="G703" s="2">
        <v>63831.67</v>
      </c>
    </row>
    <row r="704" spans="1:7" x14ac:dyDescent="0.25">
      <c r="A704">
        <v>0</v>
      </c>
      <c r="B704" t="s">
        <v>58</v>
      </c>
      <c r="C704">
        <v>160</v>
      </c>
      <c r="D704" t="s">
        <v>75</v>
      </c>
      <c r="E704">
        <v>1974</v>
      </c>
      <c r="F704" s="2">
        <v>3420</v>
      </c>
      <c r="G704" s="2">
        <v>77167.360000000001</v>
      </c>
    </row>
    <row r="705" spans="1:7" x14ac:dyDescent="0.25">
      <c r="A705">
        <v>0</v>
      </c>
      <c r="B705" t="s">
        <v>58</v>
      </c>
      <c r="C705">
        <v>160</v>
      </c>
      <c r="D705" t="s">
        <v>75</v>
      </c>
      <c r="E705">
        <v>1975</v>
      </c>
      <c r="F705" s="2">
        <v>3097</v>
      </c>
      <c r="G705" s="2">
        <v>78341</v>
      </c>
    </row>
    <row r="706" spans="1:7" x14ac:dyDescent="0.25">
      <c r="A706">
        <v>0</v>
      </c>
      <c r="B706" t="s">
        <v>58</v>
      </c>
      <c r="C706">
        <v>160</v>
      </c>
      <c r="D706" t="s">
        <v>75</v>
      </c>
      <c r="E706">
        <v>1976</v>
      </c>
      <c r="F706" s="2">
        <v>693</v>
      </c>
      <c r="G706" s="2">
        <v>21310.92</v>
      </c>
    </row>
    <row r="707" spans="1:7" x14ac:dyDescent="0.25">
      <c r="A707">
        <v>0</v>
      </c>
      <c r="B707" t="s">
        <v>58</v>
      </c>
      <c r="C707">
        <v>160</v>
      </c>
      <c r="D707" t="s">
        <v>75</v>
      </c>
      <c r="E707">
        <v>1978</v>
      </c>
      <c r="F707" s="2">
        <v>4997</v>
      </c>
      <c r="G707" s="2">
        <v>203391.96</v>
      </c>
    </row>
    <row r="708" spans="1:7" x14ac:dyDescent="0.25">
      <c r="A708">
        <v>0</v>
      </c>
      <c r="B708" t="s">
        <v>58</v>
      </c>
      <c r="C708">
        <v>160</v>
      </c>
      <c r="D708" t="s">
        <v>75</v>
      </c>
      <c r="E708">
        <v>1979</v>
      </c>
      <c r="F708" s="2">
        <v>605</v>
      </c>
      <c r="G708" s="2">
        <v>28520.05</v>
      </c>
    </row>
    <row r="709" spans="1:7" x14ac:dyDescent="0.25">
      <c r="A709">
        <v>0</v>
      </c>
      <c r="B709" t="s">
        <v>58</v>
      </c>
      <c r="C709">
        <v>160</v>
      </c>
      <c r="D709" t="s">
        <v>75</v>
      </c>
      <c r="E709">
        <v>1980</v>
      </c>
      <c r="F709" s="2">
        <v>629</v>
      </c>
      <c r="G709" s="2">
        <v>32385.94</v>
      </c>
    </row>
    <row r="710" spans="1:7" x14ac:dyDescent="0.25">
      <c r="A710">
        <v>0</v>
      </c>
      <c r="B710" t="s">
        <v>58</v>
      </c>
      <c r="C710">
        <v>160</v>
      </c>
      <c r="D710" t="s">
        <v>75</v>
      </c>
      <c r="E710">
        <v>1981</v>
      </c>
      <c r="F710" s="2">
        <v>5524</v>
      </c>
      <c r="G710" s="2">
        <v>291397.68</v>
      </c>
    </row>
    <row r="711" spans="1:7" x14ac:dyDescent="0.25">
      <c r="A711">
        <v>0</v>
      </c>
      <c r="B711" t="s">
        <v>58</v>
      </c>
      <c r="C711">
        <v>160</v>
      </c>
      <c r="D711" t="s">
        <v>75</v>
      </c>
      <c r="E711">
        <v>1982</v>
      </c>
      <c r="F711" s="2">
        <v>42</v>
      </c>
      <c r="G711" s="2">
        <v>2210.79</v>
      </c>
    </row>
    <row r="712" spans="1:7" x14ac:dyDescent="0.25">
      <c r="A712">
        <v>0</v>
      </c>
      <c r="B712" t="s">
        <v>58</v>
      </c>
      <c r="C712">
        <v>160</v>
      </c>
      <c r="D712" t="s">
        <v>75</v>
      </c>
      <c r="E712">
        <v>1983</v>
      </c>
      <c r="F712" s="2">
        <v>1170</v>
      </c>
      <c r="G712" s="2">
        <v>54214.2</v>
      </c>
    </row>
    <row r="713" spans="1:7" x14ac:dyDescent="0.25">
      <c r="A713">
        <v>0</v>
      </c>
      <c r="B713" t="s">
        <v>58</v>
      </c>
      <c r="C713">
        <v>160</v>
      </c>
      <c r="D713" t="s">
        <v>75</v>
      </c>
      <c r="E713">
        <v>1986</v>
      </c>
      <c r="F713" s="2">
        <v>1551</v>
      </c>
      <c r="G713" s="2">
        <v>107381.92</v>
      </c>
    </row>
    <row r="714" spans="1:7" x14ac:dyDescent="0.25">
      <c r="A714">
        <v>0</v>
      </c>
      <c r="B714" t="s">
        <v>58</v>
      </c>
      <c r="C714">
        <v>160</v>
      </c>
      <c r="D714" t="s">
        <v>75</v>
      </c>
      <c r="E714">
        <v>1991</v>
      </c>
      <c r="F714" s="2">
        <v>1204</v>
      </c>
      <c r="G714" s="2">
        <v>89990.52</v>
      </c>
    </row>
    <row r="715" spans="1:7" x14ac:dyDescent="0.25">
      <c r="A715">
        <v>0</v>
      </c>
      <c r="B715" t="s">
        <v>58</v>
      </c>
      <c r="C715">
        <v>160</v>
      </c>
      <c r="D715" t="s">
        <v>75</v>
      </c>
      <c r="E715">
        <v>1992</v>
      </c>
      <c r="F715" s="2">
        <v>40</v>
      </c>
      <c r="G715" s="2">
        <v>2015.29</v>
      </c>
    </row>
    <row r="716" spans="1:7" x14ac:dyDescent="0.25">
      <c r="A716">
        <v>0</v>
      </c>
      <c r="B716" t="s">
        <v>58</v>
      </c>
      <c r="C716">
        <v>160</v>
      </c>
      <c r="D716" t="s">
        <v>75</v>
      </c>
      <c r="E716">
        <v>1993</v>
      </c>
      <c r="F716" s="2">
        <v>2430</v>
      </c>
      <c r="G716" s="2">
        <v>185526.17</v>
      </c>
    </row>
    <row r="717" spans="1:7" x14ac:dyDescent="0.25">
      <c r="A717">
        <v>0</v>
      </c>
      <c r="B717" t="s">
        <v>58</v>
      </c>
      <c r="C717">
        <v>160</v>
      </c>
      <c r="D717" t="s">
        <v>75</v>
      </c>
      <c r="E717">
        <v>2003</v>
      </c>
      <c r="F717" s="2">
        <v>1835</v>
      </c>
      <c r="G717" s="2">
        <v>1402.18</v>
      </c>
    </row>
    <row r="718" spans="1:7" x14ac:dyDescent="0.25">
      <c r="A718">
        <v>0</v>
      </c>
      <c r="B718" t="s">
        <v>58</v>
      </c>
      <c r="C718">
        <v>160</v>
      </c>
      <c r="D718" t="s">
        <v>75</v>
      </c>
      <c r="E718">
        <v>2006</v>
      </c>
      <c r="F718" s="2">
        <v>571</v>
      </c>
      <c r="G718" s="2">
        <v>-307.91000000000003</v>
      </c>
    </row>
    <row r="719" spans="1:7" x14ac:dyDescent="0.25">
      <c r="A719">
        <v>0</v>
      </c>
      <c r="B719" t="s">
        <v>58</v>
      </c>
      <c r="C719">
        <v>160</v>
      </c>
      <c r="D719" t="s">
        <v>75</v>
      </c>
      <c r="E719">
        <v>2007</v>
      </c>
      <c r="F719" s="2">
        <v>145</v>
      </c>
      <c r="G719" s="2">
        <v>67922.37</v>
      </c>
    </row>
    <row r="720" spans="1:7" x14ac:dyDescent="0.25">
      <c r="A720">
        <v>0</v>
      </c>
      <c r="B720" t="s">
        <v>58</v>
      </c>
      <c r="C720">
        <v>160</v>
      </c>
      <c r="D720" t="s">
        <v>75</v>
      </c>
      <c r="E720">
        <v>2016</v>
      </c>
      <c r="F720" s="2">
        <v>4</v>
      </c>
      <c r="G720" s="2">
        <v>2558.4499999999998</v>
      </c>
    </row>
    <row r="721" spans="1:7" x14ac:dyDescent="0.25">
      <c r="A721">
        <v>0</v>
      </c>
      <c r="B721" t="s">
        <v>58</v>
      </c>
      <c r="C721">
        <v>160</v>
      </c>
      <c r="D721" t="s">
        <v>75</v>
      </c>
      <c r="E721">
        <v>2020</v>
      </c>
      <c r="F721" s="2">
        <v>2</v>
      </c>
      <c r="G721" s="2">
        <v>853.5</v>
      </c>
    </row>
    <row r="722" spans="1:7" x14ac:dyDescent="0.25">
      <c r="A722">
        <v>0</v>
      </c>
      <c r="B722" t="s">
        <v>58</v>
      </c>
      <c r="C722">
        <v>200</v>
      </c>
      <c r="D722" t="s">
        <v>76</v>
      </c>
      <c r="E722">
        <v>1956</v>
      </c>
      <c r="F722" s="2">
        <v>1</v>
      </c>
      <c r="G722" s="2">
        <v>145.6</v>
      </c>
    </row>
    <row r="723" spans="1:7" x14ac:dyDescent="0.25">
      <c r="A723">
        <v>0</v>
      </c>
      <c r="B723" t="s">
        <v>58</v>
      </c>
      <c r="C723">
        <v>240</v>
      </c>
      <c r="D723" t="s">
        <v>77</v>
      </c>
      <c r="E723">
        <v>1986</v>
      </c>
      <c r="F723" s="2">
        <v>3063</v>
      </c>
      <c r="G723" s="2">
        <v>387626.25</v>
      </c>
    </row>
    <row r="724" spans="1:7" x14ac:dyDescent="0.25">
      <c r="A724">
        <v>0</v>
      </c>
      <c r="B724" t="s">
        <v>58</v>
      </c>
      <c r="C724">
        <v>240</v>
      </c>
      <c r="D724" t="s">
        <v>77</v>
      </c>
      <c r="E724">
        <v>2021</v>
      </c>
      <c r="F724" s="2">
        <v>100</v>
      </c>
      <c r="G724" s="2">
        <v>67624.42</v>
      </c>
    </row>
    <row r="725" spans="1:7" x14ac:dyDescent="0.25">
      <c r="A725">
        <v>1</v>
      </c>
      <c r="B725" t="s">
        <v>87</v>
      </c>
      <c r="C725" s="1" t="s">
        <v>64</v>
      </c>
      <c r="D725" t="s">
        <v>61</v>
      </c>
      <c r="E725">
        <v>1970</v>
      </c>
      <c r="F725" s="2">
        <v>194</v>
      </c>
      <c r="G725" s="2">
        <v>282.11</v>
      </c>
    </row>
    <row r="726" spans="1:7" x14ac:dyDescent="0.25">
      <c r="A726">
        <v>1</v>
      </c>
      <c r="B726" t="s">
        <v>87</v>
      </c>
      <c r="C726" s="1" t="s">
        <v>64</v>
      </c>
      <c r="D726" t="s">
        <v>61</v>
      </c>
      <c r="E726">
        <v>1971</v>
      </c>
      <c r="F726" s="2">
        <v>611</v>
      </c>
      <c r="G726" s="2">
        <v>728.53</v>
      </c>
    </row>
    <row r="727" spans="1:7" x14ac:dyDescent="0.25">
      <c r="A727">
        <v>1</v>
      </c>
      <c r="B727" t="s">
        <v>87</v>
      </c>
      <c r="C727" s="1" t="s">
        <v>64</v>
      </c>
      <c r="D727" t="s">
        <v>61</v>
      </c>
      <c r="E727">
        <v>1994</v>
      </c>
      <c r="F727" s="2">
        <v>110</v>
      </c>
      <c r="G727" s="2">
        <v>1944.13</v>
      </c>
    </row>
    <row r="728" spans="1:7" x14ac:dyDescent="0.25">
      <c r="A728">
        <v>1</v>
      </c>
      <c r="B728" t="s">
        <v>87</v>
      </c>
      <c r="C728" s="1" t="s">
        <v>64</v>
      </c>
      <c r="D728" t="s">
        <v>61</v>
      </c>
      <c r="E728">
        <v>1996</v>
      </c>
      <c r="F728" s="2">
        <v>440</v>
      </c>
      <c r="G728" s="2">
        <v>2229.02</v>
      </c>
    </row>
    <row r="729" spans="1:7" x14ac:dyDescent="0.25">
      <c r="A729">
        <v>1</v>
      </c>
      <c r="B729" t="s">
        <v>87</v>
      </c>
      <c r="C729" s="1" t="s">
        <v>64</v>
      </c>
      <c r="D729" t="s">
        <v>61</v>
      </c>
      <c r="E729">
        <v>1997</v>
      </c>
      <c r="F729" s="2">
        <v>0</v>
      </c>
      <c r="G729" s="2">
        <v>0.04</v>
      </c>
    </row>
    <row r="730" spans="1:7" x14ac:dyDescent="0.25">
      <c r="A730">
        <v>1</v>
      </c>
      <c r="B730" t="s">
        <v>87</v>
      </c>
      <c r="C730" s="1" t="s">
        <v>64</v>
      </c>
      <c r="D730" t="s">
        <v>61</v>
      </c>
      <c r="E730">
        <v>2013</v>
      </c>
      <c r="F730" s="2">
        <v>0</v>
      </c>
      <c r="G730" s="2">
        <v>2206.84</v>
      </c>
    </row>
    <row r="731" spans="1:7" x14ac:dyDescent="0.25">
      <c r="A731">
        <v>1</v>
      </c>
      <c r="B731" t="s">
        <v>87</v>
      </c>
      <c r="C731" s="1" t="s">
        <v>64</v>
      </c>
      <c r="D731" t="s">
        <v>61</v>
      </c>
      <c r="E731">
        <v>2016</v>
      </c>
      <c r="F731" s="2">
        <v>0</v>
      </c>
      <c r="G731" s="2">
        <v>339.49</v>
      </c>
    </row>
    <row r="732" spans="1:7" x14ac:dyDescent="0.25">
      <c r="A732">
        <v>1</v>
      </c>
      <c r="B732" t="s">
        <v>87</v>
      </c>
      <c r="C732" s="1" t="s">
        <v>64</v>
      </c>
      <c r="D732" t="s">
        <v>61</v>
      </c>
      <c r="E732">
        <v>2019</v>
      </c>
      <c r="F732" s="2">
        <v>11</v>
      </c>
      <c r="G732" s="2">
        <v>14762.46</v>
      </c>
    </row>
    <row r="733" spans="1:7" x14ac:dyDescent="0.25">
      <c r="A733">
        <v>1</v>
      </c>
      <c r="B733" t="s">
        <v>87</v>
      </c>
      <c r="C733" s="1" t="s">
        <v>64</v>
      </c>
      <c r="D733" t="s">
        <v>61</v>
      </c>
      <c r="E733">
        <v>2020</v>
      </c>
      <c r="F733" s="2">
        <v>2</v>
      </c>
      <c r="G733" s="2">
        <v>4813.41</v>
      </c>
    </row>
    <row r="734" spans="1:7" x14ac:dyDescent="0.25">
      <c r="A734">
        <v>1</v>
      </c>
      <c r="B734" t="s">
        <v>87</v>
      </c>
      <c r="C734" s="1" t="s">
        <v>64</v>
      </c>
      <c r="D734" t="s">
        <v>61</v>
      </c>
      <c r="E734">
        <v>2022</v>
      </c>
      <c r="F734" s="2">
        <v>500</v>
      </c>
      <c r="G734" s="2">
        <v>17923.330000000002</v>
      </c>
    </row>
    <row r="735" spans="1:7" x14ac:dyDescent="0.25">
      <c r="A735">
        <v>1</v>
      </c>
      <c r="B735" t="s">
        <v>87</v>
      </c>
      <c r="C735" s="1" t="s">
        <v>64</v>
      </c>
      <c r="D735" t="s">
        <v>61</v>
      </c>
      <c r="E735">
        <v>2023</v>
      </c>
      <c r="F735" s="2">
        <v>2513</v>
      </c>
      <c r="G735" s="2">
        <v>223011.91</v>
      </c>
    </row>
    <row r="736" spans="1:7" x14ac:dyDescent="0.25">
      <c r="A736">
        <v>1</v>
      </c>
      <c r="B736" t="s">
        <v>87</v>
      </c>
      <c r="C736" s="1" t="s">
        <v>88</v>
      </c>
      <c r="D736" t="s">
        <v>78</v>
      </c>
      <c r="E736">
        <v>1970</v>
      </c>
      <c r="F736" s="2">
        <v>9</v>
      </c>
      <c r="G736" s="2">
        <v>15.05</v>
      </c>
    </row>
    <row r="737" spans="1:7" x14ac:dyDescent="0.25">
      <c r="A737">
        <v>1</v>
      </c>
      <c r="B737" t="s">
        <v>87</v>
      </c>
      <c r="C737" s="1" t="s">
        <v>88</v>
      </c>
      <c r="D737" t="s">
        <v>78</v>
      </c>
      <c r="E737">
        <v>1977</v>
      </c>
      <c r="F737" s="2">
        <v>141</v>
      </c>
      <c r="G737" s="2">
        <v>133.69</v>
      </c>
    </row>
    <row r="738" spans="1:7" x14ac:dyDescent="0.25">
      <c r="A738">
        <v>1</v>
      </c>
      <c r="B738" t="s">
        <v>87</v>
      </c>
      <c r="C738" s="1" t="s">
        <v>88</v>
      </c>
      <c r="D738" t="s">
        <v>78</v>
      </c>
      <c r="E738">
        <v>1978</v>
      </c>
      <c r="F738" s="2">
        <v>640</v>
      </c>
      <c r="G738" s="2">
        <v>670.08</v>
      </c>
    </row>
    <row r="739" spans="1:7" x14ac:dyDescent="0.25">
      <c r="A739">
        <v>1</v>
      </c>
      <c r="B739" t="s">
        <v>87</v>
      </c>
      <c r="C739" s="1" t="s">
        <v>88</v>
      </c>
      <c r="D739" t="s">
        <v>78</v>
      </c>
      <c r="E739">
        <v>1980</v>
      </c>
      <c r="F739" s="2">
        <v>110</v>
      </c>
      <c r="G739" s="2">
        <v>171.44</v>
      </c>
    </row>
    <row r="740" spans="1:7" x14ac:dyDescent="0.25">
      <c r="A740">
        <v>1</v>
      </c>
      <c r="B740" t="s">
        <v>87</v>
      </c>
      <c r="C740" s="1" t="s">
        <v>88</v>
      </c>
      <c r="D740" t="s">
        <v>78</v>
      </c>
      <c r="E740">
        <v>1989</v>
      </c>
      <c r="F740" s="2">
        <v>45</v>
      </c>
      <c r="G740" s="2">
        <v>41.1</v>
      </c>
    </row>
    <row r="741" spans="1:7" x14ac:dyDescent="0.25">
      <c r="A741">
        <v>1</v>
      </c>
      <c r="B741" t="s">
        <v>87</v>
      </c>
      <c r="C741" s="1" t="s">
        <v>88</v>
      </c>
      <c r="D741" t="s">
        <v>78</v>
      </c>
      <c r="E741">
        <v>1997</v>
      </c>
      <c r="F741" s="2">
        <v>62</v>
      </c>
      <c r="G741" s="2">
        <v>1674.07</v>
      </c>
    </row>
    <row r="742" spans="1:7" x14ac:dyDescent="0.25">
      <c r="A742">
        <v>1</v>
      </c>
      <c r="B742" t="s">
        <v>87</v>
      </c>
      <c r="C742" s="1" t="s">
        <v>88</v>
      </c>
      <c r="D742" t="s">
        <v>78</v>
      </c>
      <c r="E742">
        <v>2005</v>
      </c>
      <c r="F742" s="2">
        <v>260</v>
      </c>
      <c r="G742" s="2">
        <v>2870.15</v>
      </c>
    </row>
    <row r="743" spans="1:7" x14ac:dyDescent="0.25">
      <c r="A743">
        <v>1</v>
      </c>
      <c r="B743" t="s">
        <v>87</v>
      </c>
      <c r="C743" s="1" t="s">
        <v>88</v>
      </c>
      <c r="D743" t="s">
        <v>78</v>
      </c>
      <c r="E743">
        <v>2021</v>
      </c>
      <c r="F743" s="2">
        <v>140</v>
      </c>
      <c r="G743" s="2">
        <v>14360.34</v>
      </c>
    </row>
    <row r="744" spans="1:7" x14ac:dyDescent="0.25">
      <c r="A744">
        <v>1</v>
      </c>
      <c r="B744" t="s">
        <v>87</v>
      </c>
      <c r="C744" s="1" t="s">
        <v>88</v>
      </c>
      <c r="D744" t="s">
        <v>78</v>
      </c>
      <c r="E744">
        <v>2025</v>
      </c>
      <c r="F744" s="2">
        <v>280</v>
      </c>
      <c r="G744" s="2">
        <v>2200.27</v>
      </c>
    </row>
    <row r="745" spans="1:7" x14ac:dyDescent="0.25">
      <c r="A745">
        <v>1</v>
      </c>
      <c r="B745" t="s">
        <v>87</v>
      </c>
      <c r="C745" s="1" t="s">
        <v>80</v>
      </c>
      <c r="D745" t="s">
        <v>63</v>
      </c>
      <c r="E745">
        <v>2015</v>
      </c>
      <c r="F745" s="2">
        <v>36</v>
      </c>
      <c r="G745" s="2">
        <v>3015.49</v>
      </c>
    </row>
    <row r="746" spans="1:7" x14ac:dyDescent="0.25">
      <c r="A746">
        <v>1</v>
      </c>
      <c r="B746" t="s">
        <v>87</v>
      </c>
      <c r="C746" s="1" t="s">
        <v>81</v>
      </c>
      <c r="D746" t="s">
        <v>65</v>
      </c>
      <c r="E746">
        <v>1968</v>
      </c>
      <c r="F746" s="2">
        <v>17306</v>
      </c>
      <c r="G746" s="2">
        <v>26526.06</v>
      </c>
    </row>
    <row r="747" spans="1:7" x14ac:dyDescent="0.25">
      <c r="A747">
        <v>1</v>
      </c>
      <c r="B747" t="s">
        <v>87</v>
      </c>
      <c r="C747" s="1" t="s">
        <v>81</v>
      </c>
      <c r="D747" t="s">
        <v>65</v>
      </c>
      <c r="E747">
        <v>1969</v>
      </c>
      <c r="F747" s="2">
        <v>107351</v>
      </c>
      <c r="G747" s="2">
        <v>167309.63</v>
      </c>
    </row>
    <row r="748" spans="1:7" x14ac:dyDescent="0.25">
      <c r="A748">
        <v>1</v>
      </c>
      <c r="B748" t="s">
        <v>87</v>
      </c>
      <c r="C748" s="1" t="s">
        <v>81</v>
      </c>
      <c r="D748" t="s">
        <v>65</v>
      </c>
      <c r="E748">
        <v>1970</v>
      </c>
      <c r="F748" s="2">
        <v>46631</v>
      </c>
      <c r="G748" s="2">
        <v>80270.45</v>
      </c>
    </row>
    <row r="749" spans="1:7" x14ac:dyDescent="0.25">
      <c r="A749">
        <v>1</v>
      </c>
      <c r="B749" t="s">
        <v>87</v>
      </c>
      <c r="C749" s="1" t="s">
        <v>81</v>
      </c>
      <c r="D749" t="s">
        <v>65</v>
      </c>
      <c r="E749">
        <v>1971</v>
      </c>
      <c r="F749" s="2">
        <v>79317</v>
      </c>
      <c r="G749" s="2">
        <v>133718.49</v>
      </c>
    </row>
    <row r="750" spans="1:7" x14ac:dyDescent="0.25">
      <c r="A750">
        <v>1</v>
      </c>
      <c r="B750" t="s">
        <v>87</v>
      </c>
      <c r="C750" s="1" t="s">
        <v>81</v>
      </c>
      <c r="D750" t="s">
        <v>65</v>
      </c>
      <c r="E750">
        <v>1972</v>
      </c>
      <c r="F750" s="2">
        <v>61352</v>
      </c>
      <c r="G750" s="2">
        <v>115186.34</v>
      </c>
    </row>
    <row r="751" spans="1:7" x14ac:dyDescent="0.25">
      <c r="A751">
        <v>1</v>
      </c>
      <c r="B751" t="s">
        <v>87</v>
      </c>
      <c r="C751" s="1" t="s">
        <v>81</v>
      </c>
      <c r="D751" t="s">
        <v>65</v>
      </c>
      <c r="E751">
        <v>1973</v>
      </c>
      <c r="F751" s="2">
        <v>8245</v>
      </c>
      <c r="G751" s="2">
        <v>18003.32</v>
      </c>
    </row>
    <row r="752" spans="1:7" x14ac:dyDescent="0.25">
      <c r="A752">
        <v>1</v>
      </c>
      <c r="B752" t="s">
        <v>87</v>
      </c>
      <c r="C752" s="1" t="s">
        <v>81</v>
      </c>
      <c r="D752" t="s">
        <v>65</v>
      </c>
      <c r="E752">
        <v>1974</v>
      </c>
      <c r="F752" s="2">
        <v>3324</v>
      </c>
      <c r="G752" s="2">
        <v>16373.14</v>
      </c>
    </row>
    <row r="753" spans="1:7" x14ac:dyDescent="0.25">
      <c r="A753">
        <v>1</v>
      </c>
      <c r="B753" t="s">
        <v>87</v>
      </c>
      <c r="C753" s="1" t="s">
        <v>81</v>
      </c>
      <c r="D753" t="s">
        <v>65</v>
      </c>
      <c r="E753">
        <v>1975</v>
      </c>
      <c r="F753" s="2">
        <v>2621</v>
      </c>
      <c r="G753" s="2">
        <v>19926.37</v>
      </c>
    </row>
    <row r="754" spans="1:7" x14ac:dyDescent="0.25">
      <c r="A754">
        <v>1</v>
      </c>
      <c r="B754" t="s">
        <v>87</v>
      </c>
      <c r="C754" s="1" t="s">
        <v>81</v>
      </c>
      <c r="D754" t="s">
        <v>65</v>
      </c>
      <c r="E754">
        <v>1976</v>
      </c>
      <c r="F754" s="2">
        <v>3850</v>
      </c>
      <c r="G754" s="2">
        <v>29331.96</v>
      </c>
    </row>
    <row r="755" spans="1:7" x14ac:dyDescent="0.25">
      <c r="A755">
        <v>1</v>
      </c>
      <c r="B755" t="s">
        <v>87</v>
      </c>
      <c r="C755" s="1" t="s">
        <v>81</v>
      </c>
      <c r="D755" t="s">
        <v>65</v>
      </c>
      <c r="E755">
        <v>1977</v>
      </c>
      <c r="F755" s="2">
        <v>5023</v>
      </c>
      <c r="G755" s="2">
        <v>45160.09</v>
      </c>
    </row>
    <row r="756" spans="1:7" x14ac:dyDescent="0.25">
      <c r="A756">
        <v>1</v>
      </c>
      <c r="B756" t="s">
        <v>87</v>
      </c>
      <c r="C756" s="1" t="s">
        <v>81</v>
      </c>
      <c r="D756" t="s">
        <v>65</v>
      </c>
      <c r="E756">
        <v>1978</v>
      </c>
      <c r="F756" s="2">
        <v>5371</v>
      </c>
      <c r="G756" s="2">
        <v>42348.38</v>
      </c>
    </row>
    <row r="757" spans="1:7" x14ac:dyDescent="0.25">
      <c r="A757">
        <v>1</v>
      </c>
      <c r="B757" t="s">
        <v>87</v>
      </c>
      <c r="C757" s="1" t="s">
        <v>81</v>
      </c>
      <c r="D757" t="s">
        <v>65</v>
      </c>
      <c r="E757">
        <v>1979</v>
      </c>
      <c r="F757" s="2">
        <v>26363</v>
      </c>
      <c r="G757" s="2">
        <v>120320.88</v>
      </c>
    </row>
    <row r="758" spans="1:7" x14ac:dyDescent="0.25">
      <c r="A758">
        <v>1</v>
      </c>
      <c r="B758" t="s">
        <v>87</v>
      </c>
      <c r="C758" s="1" t="s">
        <v>81</v>
      </c>
      <c r="D758" t="s">
        <v>65</v>
      </c>
      <c r="E758">
        <v>1980</v>
      </c>
      <c r="F758" s="2">
        <v>29809</v>
      </c>
      <c r="G758" s="2">
        <v>160489.42000000001</v>
      </c>
    </row>
    <row r="759" spans="1:7" x14ac:dyDescent="0.25">
      <c r="A759">
        <v>1</v>
      </c>
      <c r="B759" t="s">
        <v>87</v>
      </c>
      <c r="C759" s="1" t="s">
        <v>81</v>
      </c>
      <c r="D759" t="s">
        <v>65</v>
      </c>
      <c r="E759">
        <v>1981</v>
      </c>
      <c r="F759" s="2">
        <v>39868</v>
      </c>
      <c r="G759" s="2">
        <v>216087.56</v>
      </c>
    </row>
    <row r="760" spans="1:7" x14ac:dyDescent="0.25">
      <c r="A760">
        <v>1</v>
      </c>
      <c r="B760" t="s">
        <v>87</v>
      </c>
      <c r="C760" s="1" t="s">
        <v>81</v>
      </c>
      <c r="D760" t="s">
        <v>65</v>
      </c>
      <c r="E760">
        <v>1982</v>
      </c>
      <c r="F760" s="2">
        <v>30154</v>
      </c>
      <c r="G760" s="2">
        <v>218291.63</v>
      </c>
    </row>
    <row r="761" spans="1:7" x14ac:dyDescent="0.25">
      <c r="A761">
        <v>1</v>
      </c>
      <c r="B761" t="s">
        <v>87</v>
      </c>
      <c r="C761" s="1" t="s">
        <v>81</v>
      </c>
      <c r="D761" t="s">
        <v>65</v>
      </c>
      <c r="E761">
        <v>1983</v>
      </c>
      <c r="F761" s="2">
        <v>38432</v>
      </c>
      <c r="G761" s="2">
        <v>260993.69</v>
      </c>
    </row>
    <row r="762" spans="1:7" x14ac:dyDescent="0.25">
      <c r="A762">
        <v>1</v>
      </c>
      <c r="B762" t="s">
        <v>87</v>
      </c>
      <c r="C762" s="1" t="s">
        <v>81</v>
      </c>
      <c r="D762" t="s">
        <v>65</v>
      </c>
      <c r="E762">
        <v>1984</v>
      </c>
      <c r="F762" s="2">
        <v>67676</v>
      </c>
      <c r="G762" s="2">
        <v>475040.85</v>
      </c>
    </row>
    <row r="763" spans="1:7" x14ac:dyDescent="0.25">
      <c r="A763">
        <v>1</v>
      </c>
      <c r="B763" t="s">
        <v>87</v>
      </c>
      <c r="C763" s="1" t="s">
        <v>81</v>
      </c>
      <c r="D763" t="s">
        <v>65</v>
      </c>
      <c r="E763">
        <v>1985</v>
      </c>
      <c r="F763" s="2">
        <v>83409</v>
      </c>
      <c r="G763" s="2">
        <v>575148.92000000004</v>
      </c>
    </row>
    <row r="764" spans="1:7" x14ac:dyDescent="0.25">
      <c r="A764">
        <v>1</v>
      </c>
      <c r="B764" t="s">
        <v>87</v>
      </c>
      <c r="C764" s="1" t="s">
        <v>81</v>
      </c>
      <c r="D764" t="s">
        <v>65</v>
      </c>
      <c r="E764">
        <v>1986</v>
      </c>
      <c r="F764" s="2">
        <v>129899</v>
      </c>
      <c r="G764" s="2">
        <v>815964.19</v>
      </c>
    </row>
    <row r="765" spans="1:7" x14ac:dyDescent="0.25">
      <c r="A765">
        <v>1</v>
      </c>
      <c r="B765" t="s">
        <v>87</v>
      </c>
      <c r="C765" s="1" t="s">
        <v>81</v>
      </c>
      <c r="D765" t="s">
        <v>65</v>
      </c>
      <c r="E765">
        <v>1987</v>
      </c>
      <c r="F765" s="2">
        <v>202064</v>
      </c>
      <c r="G765" s="2">
        <v>1242425.28</v>
      </c>
    </row>
    <row r="766" spans="1:7" x14ac:dyDescent="0.25">
      <c r="A766">
        <v>1</v>
      </c>
      <c r="B766" t="s">
        <v>87</v>
      </c>
      <c r="C766" s="1" t="s">
        <v>81</v>
      </c>
      <c r="D766" t="s">
        <v>65</v>
      </c>
      <c r="E766">
        <v>1988</v>
      </c>
      <c r="F766" s="2">
        <v>149403</v>
      </c>
      <c r="G766" s="2">
        <v>920906.86</v>
      </c>
    </row>
    <row r="767" spans="1:7" x14ac:dyDescent="0.25">
      <c r="A767">
        <v>1</v>
      </c>
      <c r="B767" t="s">
        <v>87</v>
      </c>
      <c r="C767" s="1" t="s">
        <v>81</v>
      </c>
      <c r="D767" t="s">
        <v>65</v>
      </c>
      <c r="E767">
        <v>1989</v>
      </c>
      <c r="F767" s="2">
        <v>107539</v>
      </c>
      <c r="G767" s="2">
        <v>703729.31</v>
      </c>
    </row>
    <row r="768" spans="1:7" x14ac:dyDescent="0.25">
      <c r="A768">
        <v>1</v>
      </c>
      <c r="B768" t="s">
        <v>87</v>
      </c>
      <c r="C768" s="1" t="s">
        <v>81</v>
      </c>
      <c r="D768" t="s">
        <v>65</v>
      </c>
      <c r="E768">
        <v>1990</v>
      </c>
      <c r="F768" s="2">
        <v>129862</v>
      </c>
      <c r="G768" s="2">
        <v>807257.88</v>
      </c>
    </row>
    <row r="769" spans="1:7" x14ac:dyDescent="0.25">
      <c r="A769">
        <v>1</v>
      </c>
      <c r="B769" t="s">
        <v>87</v>
      </c>
      <c r="C769" s="1" t="s">
        <v>81</v>
      </c>
      <c r="D769" t="s">
        <v>65</v>
      </c>
      <c r="E769">
        <v>1991</v>
      </c>
      <c r="F769" s="2">
        <v>69080</v>
      </c>
      <c r="G769" s="2">
        <v>430592.99</v>
      </c>
    </row>
    <row r="770" spans="1:7" x14ac:dyDescent="0.25">
      <c r="A770">
        <v>1</v>
      </c>
      <c r="B770" t="s">
        <v>87</v>
      </c>
      <c r="C770" s="1" t="s">
        <v>81</v>
      </c>
      <c r="D770" t="s">
        <v>65</v>
      </c>
      <c r="E770">
        <v>1992</v>
      </c>
      <c r="F770" s="2">
        <v>107244</v>
      </c>
      <c r="G770" s="2">
        <v>730077.38</v>
      </c>
    </row>
    <row r="771" spans="1:7" x14ac:dyDescent="0.25">
      <c r="A771">
        <v>1</v>
      </c>
      <c r="B771" t="s">
        <v>87</v>
      </c>
      <c r="C771" s="1" t="s">
        <v>81</v>
      </c>
      <c r="D771" t="s">
        <v>65</v>
      </c>
      <c r="E771">
        <v>1993</v>
      </c>
      <c r="F771" s="2">
        <v>146834</v>
      </c>
      <c r="G771" s="2">
        <v>839994.77</v>
      </c>
    </row>
    <row r="772" spans="1:7" x14ac:dyDescent="0.25">
      <c r="A772">
        <v>1</v>
      </c>
      <c r="B772" t="s">
        <v>87</v>
      </c>
      <c r="C772" s="1" t="s">
        <v>81</v>
      </c>
      <c r="D772" t="s">
        <v>65</v>
      </c>
      <c r="E772">
        <v>1994</v>
      </c>
      <c r="F772" s="2">
        <v>139673</v>
      </c>
      <c r="G772" s="2">
        <v>900135.86</v>
      </c>
    </row>
    <row r="773" spans="1:7" x14ac:dyDescent="0.25">
      <c r="A773">
        <v>1</v>
      </c>
      <c r="B773" t="s">
        <v>87</v>
      </c>
      <c r="C773" s="1" t="s">
        <v>81</v>
      </c>
      <c r="D773" t="s">
        <v>65</v>
      </c>
      <c r="E773">
        <v>1995</v>
      </c>
      <c r="F773" s="2">
        <v>133536</v>
      </c>
      <c r="G773" s="2">
        <v>955750.11</v>
      </c>
    </row>
    <row r="774" spans="1:7" x14ac:dyDescent="0.25">
      <c r="A774">
        <v>1</v>
      </c>
      <c r="B774" t="s">
        <v>87</v>
      </c>
      <c r="C774" s="1" t="s">
        <v>81</v>
      </c>
      <c r="D774" t="s">
        <v>65</v>
      </c>
      <c r="E774">
        <v>1996</v>
      </c>
      <c r="F774" s="2">
        <v>129194</v>
      </c>
      <c r="G774" s="2">
        <v>910201.85</v>
      </c>
    </row>
    <row r="775" spans="1:7" x14ac:dyDescent="0.25">
      <c r="A775">
        <v>1</v>
      </c>
      <c r="B775" t="s">
        <v>87</v>
      </c>
      <c r="C775" s="1" t="s">
        <v>81</v>
      </c>
      <c r="D775" t="s">
        <v>65</v>
      </c>
      <c r="E775">
        <v>1997</v>
      </c>
      <c r="F775" s="2">
        <v>207750</v>
      </c>
      <c r="G775" s="2">
        <v>1383012.11</v>
      </c>
    </row>
    <row r="776" spans="1:7" x14ac:dyDescent="0.25">
      <c r="A776">
        <v>1</v>
      </c>
      <c r="B776" t="s">
        <v>87</v>
      </c>
      <c r="C776" s="1" t="s">
        <v>81</v>
      </c>
      <c r="D776" t="s">
        <v>65</v>
      </c>
      <c r="E776">
        <v>1998</v>
      </c>
      <c r="F776" s="2">
        <v>169493</v>
      </c>
      <c r="G776" s="2">
        <v>1162170.1599999999</v>
      </c>
    </row>
    <row r="777" spans="1:7" x14ac:dyDescent="0.25">
      <c r="A777">
        <v>1</v>
      </c>
      <c r="B777" t="s">
        <v>87</v>
      </c>
      <c r="C777" s="1" t="s">
        <v>81</v>
      </c>
      <c r="D777" t="s">
        <v>65</v>
      </c>
      <c r="E777">
        <v>1999</v>
      </c>
      <c r="F777" s="2">
        <v>146605</v>
      </c>
      <c r="G777" s="2">
        <v>1055601.07</v>
      </c>
    </row>
    <row r="778" spans="1:7" x14ac:dyDescent="0.25">
      <c r="A778">
        <v>1</v>
      </c>
      <c r="B778" t="s">
        <v>87</v>
      </c>
      <c r="C778" s="1" t="s">
        <v>81</v>
      </c>
      <c r="D778" t="s">
        <v>65</v>
      </c>
      <c r="E778">
        <v>2000</v>
      </c>
      <c r="F778" s="2">
        <v>163740</v>
      </c>
      <c r="G778" s="2">
        <v>1164846.8999999999</v>
      </c>
    </row>
    <row r="779" spans="1:7" x14ac:dyDescent="0.25">
      <c r="A779">
        <v>1</v>
      </c>
      <c r="B779" t="s">
        <v>87</v>
      </c>
      <c r="C779" s="1" t="s">
        <v>81</v>
      </c>
      <c r="D779" t="s">
        <v>65</v>
      </c>
      <c r="E779">
        <v>2001</v>
      </c>
      <c r="F779" s="2">
        <v>84990</v>
      </c>
      <c r="G779" s="2">
        <v>670615.91</v>
      </c>
    </row>
    <row r="780" spans="1:7" x14ac:dyDescent="0.25">
      <c r="A780">
        <v>1</v>
      </c>
      <c r="B780" t="s">
        <v>87</v>
      </c>
      <c r="C780" s="1" t="s">
        <v>81</v>
      </c>
      <c r="D780" t="s">
        <v>65</v>
      </c>
      <c r="E780">
        <v>2002</v>
      </c>
      <c r="F780" s="2">
        <v>84959</v>
      </c>
      <c r="G780" s="2">
        <v>660930.71</v>
      </c>
    </row>
    <row r="781" spans="1:7" x14ac:dyDescent="0.25">
      <c r="A781">
        <v>1</v>
      </c>
      <c r="B781" t="s">
        <v>87</v>
      </c>
      <c r="C781" s="1" t="s">
        <v>81</v>
      </c>
      <c r="D781" t="s">
        <v>65</v>
      </c>
      <c r="E781">
        <v>2003</v>
      </c>
      <c r="F781" s="2">
        <v>78996</v>
      </c>
      <c r="G781" s="2">
        <v>726399.24</v>
      </c>
    </row>
    <row r="782" spans="1:7" x14ac:dyDescent="0.25">
      <c r="A782">
        <v>1</v>
      </c>
      <c r="B782" t="s">
        <v>87</v>
      </c>
      <c r="C782" s="1" t="s">
        <v>81</v>
      </c>
      <c r="D782" t="s">
        <v>65</v>
      </c>
      <c r="E782">
        <v>2004</v>
      </c>
      <c r="F782" s="2">
        <v>85829</v>
      </c>
      <c r="G782" s="2">
        <v>414015.43</v>
      </c>
    </row>
    <row r="783" spans="1:7" x14ac:dyDescent="0.25">
      <c r="A783">
        <v>1</v>
      </c>
      <c r="B783" t="s">
        <v>87</v>
      </c>
      <c r="C783" s="1" t="s">
        <v>81</v>
      </c>
      <c r="D783" t="s">
        <v>65</v>
      </c>
      <c r="E783">
        <v>2005</v>
      </c>
      <c r="F783" s="2">
        <v>68751</v>
      </c>
      <c r="G783" s="2">
        <v>550879.43000000005</v>
      </c>
    </row>
    <row r="784" spans="1:7" x14ac:dyDescent="0.25">
      <c r="A784">
        <v>1</v>
      </c>
      <c r="B784" t="s">
        <v>87</v>
      </c>
      <c r="C784" s="1" t="s">
        <v>81</v>
      </c>
      <c r="D784" t="s">
        <v>65</v>
      </c>
      <c r="E784">
        <v>2006</v>
      </c>
      <c r="F784" s="2">
        <v>53158</v>
      </c>
      <c r="G784" s="2">
        <v>589841.07999999996</v>
      </c>
    </row>
    <row r="785" spans="1:7" x14ac:dyDescent="0.25">
      <c r="A785">
        <v>1</v>
      </c>
      <c r="B785" t="s">
        <v>87</v>
      </c>
      <c r="C785" s="1" t="s">
        <v>81</v>
      </c>
      <c r="D785" t="s">
        <v>65</v>
      </c>
      <c r="E785">
        <v>2007</v>
      </c>
      <c r="F785" s="2">
        <v>61603</v>
      </c>
      <c r="G785" s="2">
        <v>536764.39</v>
      </c>
    </row>
    <row r="786" spans="1:7" x14ac:dyDescent="0.25">
      <c r="A786">
        <v>1</v>
      </c>
      <c r="B786" t="s">
        <v>87</v>
      </c>
      <c r="C786" s="1" t="s">
        <v>81</v>
      </c>
      <c r="D786" t="s">
        <v>65</v>
      </c>
      <c r="E786">
        <v>2008</v>
      </c>
      <c r="F786" s="2">
        <v>64697</v>
      </c>
      <c r="G786" s="2">
        <v>1687648.63</v>
      </c>
    </row>
    <row r="787" spans="1:7" x14ac:dyDescent="0.25">
      <c r="A787">
        <v>1</v>
      </c>
      <c r="B787" t="s">
        <v>87</v>
      </c>
      <c r="C787" s="1" t="s">
        <v>81</v>
      </c>
      <c r="D787" t="s">
        <v>65</v>
      </c>
      <c r="E787">
        <v>2009</v>
      </c>
      <c r="F787" s="2">
        <v>68948</v>
      </c>
      <c r="G787" s="2">
        <v>1551178.62</v>
      </c>
    </row>
    <row r="788" spans="1:7" x14ac:dyDescent="0.25">
      <c r="A788">
        <v>1</v>
      </c>
      <c r="B788" t="s">
        <v>87</v>
      </c>
      <c r="C788" s="1" t="s">
        <v>81</v>
      </c>
      <c r="D788" t="s">
        <v>65</v>
      </c>
      <c r="E788">
        <v>2010</v>
      </c>
      <c r="F788" s="2">
        <v>16522</v>
      </c>
      <c r="G788" s="2">
        <v>703227.71</v>
      </c>
    </row>
    <row r="789" spans="1:7" x14ac:dyDescent="0.25">
      <c r="A789">
        <v>1</v>
      </c>
      <c r="B789" t="s">
        <v>87</v>
      </c>
      <c r="C789" s="1" t="s">
        <v>81</v>
      </c>
      <c r="D789" t="s">
        <v>65</v>
      </c>
      <c r="E789">
        <v>2011</v>
      </c>
      <c r="F789" s="2">
        <v>63083</v>
      </c>
      <c r="G789" s="2">
        <v>1844404.06</v>
      </c>
    </row>
    <row r="790" spans="1:7" x14ac:dyDescent="0.25">
      <c r="A790">
        <v>1</v>
      </c>
      <c r="B790" t="s">
        <v>87</v>
      </c>
      <c r="C790" s="1" t="s">
        <v>81</v>
      </c>
      <c r="D790" t="s">
        <v>65</v>
      </c>
      <c r="E790">
        <v>2012</v>
      </c>
      <c r="F790" s="2">
        <v>83357</v>
      </c>
      <c r="G790" s="2">
        <v>3633938.01</v>
      </c>
    </row>
    <row r="791" spans="1:7" x14ac:dyDescent="0.25">
      <c r="A791">
        <v>1</v>
      </c>
      <c r="B791" t="s">
        <v>87</v>
      </c>
      <c r="C791" s="1" t="s">
        <v>81</v>
      </c>
      <c r="D791" t="s">
        <v>65</v>
      </c>
      <c r="E791">
        <v>2013</v>
      </c>
      <c r="F791" s="2">
        <v>56747</v>
      </c>
      <c r="G791" s="2">
        <v>4226479.79</v>
      </c>
    </row>
    <row r="792" spans="1:7" x14ac:dyDescent="0.25">
      <c r="A792">
        <v>1</v>
      </c>
      <c r="B792" t="s">
        <v>87</v>
      </c>
      <c r="C792" s="1" t="s">
        <v>81</v>
      </c>
      <c r="D792" t="s">
        <v>65</v>
      </c>
      <c r="E792">
        <v>2014</v>
      </c>
      <c r="F792" s="2">
        <v>80473</v>
      </c>
      <c r="G792" s="2">
        <v>5316111.8600000003</v>
      </c>
    </row>
    <row r="793" spans="1:7" x14ac:dyDescent="0.25">
      <c r="A793">
        <v>1</v>
      </c>
      <c r="B793" t="s">
        <v>87</v>
      </c>
      <c r="C793" s="1" t="s">
        <v>81</v>
      </c>
      <c r="D793" t="s">
        <v>65</v>
      </c>
      <c r="E793">
        <v>2015</v>
      </c>
      <c r="F793" s="2">
        <v>53002</v>
      </c>
      <c r="G793" s="2">
        <v>3839592.78</v>
      </c>
    </row>
    <row r="794" spans="1:7" x14ac:dyDescent="0.25">
      <c r="A794">
        <v>1</v>
      </c>
      <c r="B794" t="s">
        <v>87</v>
      </c>
      <c r="C794" s="1" t="s">
        <v>81</v>
      </c>
      <c r="D794" t="s">
        <v>65</v>
      </c>
      <c r="E794">
        <v>2016</v>
      </c>
      <c r="F794" s="2">
        <v>74794</v>
      </c>
      <c r="G794" s="2">
        <v>4350766.29</v>
      </c>
    </row>
    <row r="795" spans="1:7" x14ac:dyDescent="0.25">
      <c r="A795">
        <v>1</v>
      </c>
      <c r="B795" t="s">
        <v>87</v>
      </c>
      <c r="C795" s="1" t="s">
        <v>81</v>
      </c>
      <c r="D795" t="s">
        <v>65</v>
      </c>
      <c r="E795">
        <v>2017</v>
      </c>
      <c r="F795" s="2">
        <v>89776</v>
      </c>
      <c r="G795" s="2">
        <v>8549352.0999999996</v>
      </c>
    </row>
    <row r="796" spans="1:7" x14ac:dyDescent="0.25">
      <c r="A796">
        <v>1</v>
      </c>
      <c r="B796" t="s">
        <v>87</v>
      </c>
      <c r="C796" s="1" t="s">
        <v>81</v>
      </c>
      <c r="D796" t="s">
        <v>65</v>
      </c>
      <c r="E796">
        <v>2018</v>
      </c>
      <c r="F796" s="2">
        <v>110385</v>
      </c>
      <c r="G796" s="2">
        <v>6576202.0499999998</v>
      </c>
    </row>
    <row r="797" spans="1:7" x14ac:dyDescent="0.25">
      <c r="A797">
        <v>1</v>
      </c>
      <c r="B797" t="s">
        <v>87</v>
      </c>
      <c r="C797" s="1" t="s">
        <v>81</v>
      </c>
      <c r="D797" t="s">
        <v>65</v>
      </c>
      <c r="E797">
        <v>2019</v>
      </c>
      <c r="F797" s="2">
        <v>146834</v>
      </c>
      <c r="G797" s="2">
        <v>11613142.67</v>
      </c>
    </row>
    <row r="798" spans="1:7" x14ac:dyDescent="0.25">
      <c r="A798">
        <v>1</v>
      </c>
      <c r="B798" t="s">
        <v>87</v>
      </c>
      <c r="C798" s="1" t="s">
        <v>81</v>
      </c>
      <c r="D798" t="s">
        <v>65</v>
      </c>
      <c r="E798">
        <v>2020</v>
      </c>
      <c r="F798" s="2">
        <v>125941</v>
      </c>
      <c r="G798" s="2">
        <v>13071959.529999999</v>
      </c>
    </row>
    <row r="799" spans="1:7" x14ac:dyDescent="0.25">
      <c r="A799">
        <v>1</v>
      </c>
      <c r="B799" t="s">
        <v>87</v>
      </c>
      <c r="C799" s="1" t="s">
        <v>81</v>
      </c>
      <c r="D799" t="s">
        <v>65</v>
      </c>
      <c r="E799">
        <v>2021</v>
      </c>
      <c r="F799" s="2">
        <v>148209</v>
      </c>
      <c r="G799" s="2">
        <v>19992770.91</v>
      </c>
    </row>
    <row r="800" spans="1:7" x14ac:dyDescent="0.25">
      <c r="A800">
        <v>1</v>
      </c>
      <c r="B800" t="s">
        <v>87</v>
      </c>
      <c r="C800" s="1" t="s">
        <v>81</v>
      </c>
      <c r="D800" t="s">
        <v>65</v>
      </c>
      <c r="E800">
        <v>2022</v>
      </c>
      <c r="F800" s="2">
        <v>97323</v>
      </c>
      <c r="G800" s="2">
        <v>9946916.0299999993</v>
      </c>
    </row>
    <row r="801" spans="1:7" x14ac:dyDescent="0.25">
      <c r="A801">
        <v>1</v>
      </c>
      <c r="B801" t="s">
        <v>87</v>
      </c>
      <c r="C801" s="1" t="s">
        <v>81</v>
      </c>
      <c r="D801" t="s">
        <v>65</v>
      </c>
      <c r="E801">
        <v>2023</v>
      </c>
      <c r="F801" s="2">
        <v>150185</v>
      </c>
      <c r="G801" s="2">
        <v>22609287.079999998</v>
      </c>
    </row>
    <row r="802" spans="1:7" x14ac:dyDescent="0.25">
      <c r="A802">
        <v>1</v>
      </c>
      <c r="B802" t="s">
        <v>87</v>
      </c>
      <c r="C802" s="1" t="s">
        <v>81</v>
      </c>
      <c r="D802" t="s">
        <v>65</v>
      </c>
      <c r="E802">
        <v>2024</v>
      </c>
      <c r="F802" s="2">
        <v>89569</v>
      </c>
      <c r="G802" s="2">
        <v>12540952.800000001</v>
      </c>
    </row>
    <row r="803" spans="1:7" x14ac:dyDescent="0.25">
      <c r="A803">
        <v>1</v>
      </c>
      <c r="B803" t="s">
        <v>87</v>
      </c>
      <c r="C803" s="1" t="s">
        <v>81</v>
      </c>
      <c r="D803" t="s">
        <v>65</v>
      </c>
      <c r="E803">
        <v>2025</v>
      </c>
      <c r="F803" s="2">
        <v>22918</v>
      </c>
      <c r="G803" s="2">
        <v>2461447.9900000002</v>
      </c>
    </row>
    <row r="804" spans="1:7" x14ac:dyDescent="0.25">
      <c r="A804">
        <v>1</v>
      </c>
      <c r="B804" t="s">
        <v>87</v>
      </c>
      <c r="C804" s="1" t="s">
        <v>82</v>
      </c>
      <c r="D804" t="s">
        <v>66</v>
      </c>
      <c r="E804">
        <v>1967</v>
      </c>
      <c r="F804" s="2">
        <v>9128</v>
      </c>
      <c r="G804" s="2">
        <v>24600.21</v>
      </c>
    </row>
    <row r="805" spans="1:7" x14ac:dyDescent="0.25">
      <c r="A805">
        <v>1</v>
      </c>
      <c r="B805" t="s">
        <v>87</v>
      </c>
      <c r="C805" s="1" t="s">
        <v>82</v>
      </c>
      <c r="D805" t="s">
        <v>66</v>
      </c>
      <c r="E805">
        <v>1968</v>
      </c>
      <c r="F805" s="2">
        <v>26749</v>
      </c>
      <c r="G805" s="2">
        <v>61751.23</v>
      </c>
    </row>
    <row r="806" spans="1:7" x14ac:dyDescent="0.25">
      <c r="A806">
        <v>1</v>
      </c>
      <c r="B806" t="s">
        <v>87</v>
      </c>
      <c r="C806" s="1" t="s">
        <v>82</v>
      </c>
      <c r="D806" t="s">
        <v>66</v>
      </c>
      <c r="E806">
        <v>1969</v>
      </c>
      <c r="F806" s="2">
        <v>64364</v>
      </c>
      <c r="G806" s="2">
        <v>155888.54999999999</v>
      </c>
    </row>
    <row r="807" spans="1:7" x14ac:dyDescent="0.25">
      <c r="A807">
        <v>1</v>
      </c>
      <c r="B807" t="s">
        <v>87</v>
      </c>
      <c r="C807" s="1" t="s">
        <v>82</v>
      </c>
      <c r="D807" t="s">
        <v>66</v>
      </c>
      <c r="E807">
        <v>1970</v>
      </c>
      <c r="F807" s="2">
        <v>23623</v>
      </c>
      <c r="G807" s="2">
        <v>71153.7</v>
      </c>
    </row>
    <row r="808" spans="1:7" x14ac:dyDescent="0.25">
      <c r="A808">
        <v>1</v>
      </c>
      <c r="B808" t="s">
        <v>87</v>
      </c>
      <c r="C808" s="1" t="s">
        <v>82</v>
      </c>
      <c r="D808" t="s">
        <v>66</v>
      </c>
      <c r="E808">
        <v>1971</v>
      </c>
      <c r="F808" s="2">
        <v>23691</v>
      </c>
      <c r="G808" s="2">
        <v>78285.820000000007</v>
      </c>
    </row>
    <row r="809" spans="1:7" x14ac:dyDescent="0.25">
      <c r="A809">
        <v>1</v>
      </c>
      <c r="B809" t="s">
        <v>87</v>
      </c>
      <c r="C809" s="1" t="s">
        <v>82</v>
      </c>
      <c r="D809" t="s">
        <v>66</v>
      </c>
      <c r="E809">
        <v>1972</v>
      </c>
      <c r="F809" s="2">
        <v>20525</v>
      </c>
      <c r="G809" s="2">
        <v>61650.02</v>
      </c>
    </row>
    <row r="810" spans="1:7" x14ac:dyDescent="0.25">
      <c r="A810">
        <v>1</v>
      </c>
      <c r="B810" t="s">
        <v>87</v>
      </c>
      <c r="C810" s="1" t="s">
        <v>82</v>
      </c>
      <c r="D810" t="s">
        <v>66</v>
      </c>
      <c r="E810">
        <v>1973</v>
      </c>
      <c r="F810" s="2">
        <v>4233</v>
      </c>
      <c r="G810" s="2">
        <v>15208.14</v>
      </c>
    </row>
    <row r="811" spans="1:7" x14ac:dyDescent="0.25">
      <c r="A811">
        <v>1</v>
      </c>
      <c r="B811" t="s">
        <v>87</v>
      </c>
      <c r="C811" s="1" t="s">
        <v>82</v>
      </c>
      <c r="D811" t="s">
        <v>66</v>
      </c>
      <c r="E811">
        <v>1974</v>
      </c>
      <c r="F811" s="2">
        <v>661</v>
      </c>
      <c r="G811" s="2">
        <v>8334.73</v>
      </c>
    </row>
    <row r="812" spans="1:7" x14ac:dyDescent="0.25">
      <c r="A812">
        <v>1</v>
      </c>
      <c r="B812" t="s">
        <v>87</v>
      </c>
      <c r="C812" s="1" t="s">
        <v>82</v>
      </c>
      <c r="D812" t="s">
        <v>66</v>
      </c>
      <c r="E812">
        <v>1975</v>
      </c>
      <c r="F812" s="2">
        <v>1253</v>
      </c>
      <c r="G812" s="2">
        <v>14872.69</v>
      </c>
    </row>
    <row r="813" spans="1:7" x14ac:dyDescent="0.25">
      <c r="A813">
        <v>1</v>
      </c>
      <c r="B813" t="s">
        <v>87</v>
      </c>
      <c r="C813" s="1" t="s">
        <v>82</v>
      </c>
      <c r="D813" t="s">
        <v>66</v>
      </c>
      <c r="E813">
        <v>1976</v>
      </c>
      <c r="F813" s="2">
        <v>2307</v>
      </c>
      <c r="G813" s="2">
        <v>20915.830000000002</v>
      </c>
    </row>
    <row r="814" spans="1:7" x14ac:dyDescent="0.25">
      <c r="A814">
        <v>1</v>
      </c>
      <c r="B814" t="s">
        <v>87</v>
      </c>
      <c r="C814" s="1" t="s">
        <v>82</v>
      </c>
      <c r="D814" t="s">
        <v>66</v>
      </c>
      <c r="E814">
        <v>1977</v>
      </c>
      <c r="F814" s="2">
        <v>6298</v>
      </c>
      <c r="G814" s="2">
        <v>95505.16</v>
      </c>
    </row>
    <row r="815" spans="1:7" x14ac:dyDescent="0.25">
      <c r="A815">
        <v>1</v>
      </c>
      <c r="B815" t="s">
        <v>87</v>
      </c>
      <c r="C815" s="1" t="s">
        <v>82</v>
      </c>
      <c r="D815" t="s">
        <v>66</v>
      </c>
      <c r="E815">
        <v>1978</v>
      </c>
      <c r="F815" s="2">
        <v>6048</v>
      </c>
      <c r="G815" s="2">
        <v>89464.24</v>
      </c>
    </row>
    <row r="816" spans="1:7" x14ac:dyDescent="0.25">
      <c r="A816">
        <v>1</v>
      </c>
      <c r="B816" t="s">
        <v>87</v>
      </c>
      <c r="C816" s="1" t="s">
        <v>82</v>
      </c>
      <c r="D816" t="s">
        <v>66</v>
      </c>
      <c r="E816">
        <v>1979</v>
      </c>
      <c r="F816" s="2">
        <v>15794</v>
      </c>
      <c r="G816" s="2">
        <v>181141.39</v>
      </c>
    </row>
    <row r="817" spans="1:7" x14ac:dyDescent="0.25">
      <c r="A817">
        <v>1</v>
      </c>
      <c r="B817" t="s">
        <v>87</v>
      </c>
      <c r="C817" s="1" t="s">
        <v>82</v>
      </c>
      <c r="D817" t="s">
        <v>66</v>
      </c>
      <c r="E817">
        <v>1980</v>
      </c>
      <c r="F817" s="2">
        <v>23964</v>
      </c>
      <c r="G817" s="2">
        <v>289926.71000000002</v>
      </c>
    </row>
    <row r="818" spans="1:7" x14ac:dyDescent="0.25">
      <c r="A818">
        <v>1</v>
      </c>
      <c r="B818" t="s">
        <v>87</v>
      </c>
      <c r="C818" s="1" t="s">
        <v>82</v>
      </c>
      <c r="D818" t="s">
        <v>66</v>
      </c>
      <c r="E818">
        <v>1981</v>
      </c>
      <c r="F818" s="2">
        <v>21118</v>
      </c>
      <c r="G818" s="2">
        <v>327366.55</v>
      </c>
    </row>
    <row r="819" spans="1:7" x14ac:dyDescent="0.25">
      <c r="A819">
        <v>1</v>
      </c>
      <c r="B819" t="s">
        <v>87</v>
      </c>
      <c r="C819" s="1" t="s">
        <v>82</v>
      </c>
      <c r="D819" t="s">
        <v>66</v>
      </c>
      <c r="E819">
        <v>1982</v>
      </c>
      <c r="F819" s="2">
        <v>13064</v>
      </c>
      <c r="G819" s="2">
        <v>253930.58</v>
      </c>
    </row>
    <row r="820" spans="1:7" x14ac:dyDescent="0.25">
      <c r="A820">
        <v>1</v>
      </c>
      <c r="B820" t="s">
        <v>87</v>
      </c>
      <c r="C820" s="1" t="s">
        <v>82</v>
      </c>
      <c r="D820" t="s">
        <v>66</v>
      </c>
      <c r="E820">
        <v>1983</v>
      </c>
      <c r="F820" s="2">
        <v>17440</v>
      </c>
      <c r="G820" s="2">
        <v>266841.86</v>
      </c>
    </row>
    <row r="821" spans="1:7" x14ac:dyDescent="0.25">
      <c r="A821">
        <v>1</v>
      </c>
      <c r="B821" t="s">
        <v>87</v>
      </c>
      <c r="C821" s="1" t="s">
        <v>82</v>
      </c>
      <c r="D821" t="s">
        <v>66</v>
      </c>
      <c r="E821">
        <v>1984</v>
      </c>
      <c r="F821" s="2">
        <v>32022</v>
      </c>
      <c r="G821" s="2">
        <v>484902.91</v>
      </c>
    </row>
    <row r="822" spans="1:7" x14ac:dyDescent="0.25">
      <c r="A822">
        <v>1</v>
      </c>
      <c r="B822" t="s">
        <v>87</v>
      </c>
      <c r="C822" s="1" t="s">
        <v>82</v>
      </c>
      <c r="D822" t="s">
        <v>66</v>
      </c>
      <c r="E822">
        <v>1985</v>
      </c>
      <c r="F822" s="2">
        <v>24414</v>
      </c>
      <c r="G822" s="2">
        <v>367363.37</v>
      </c>
    </row>
    <row r="823" spans="1:7" x14ac:dyDescent="0.25">
      <c r="A823">
        <v>1</v>
      </c>
      <c r="B823" t="s">
        <v>87</v>
      </c>
      <c r="C823" s="1" t="s">
        <v>82</v>
      </c>
      <c r="D823" t="s">
        <v>66</v>
      </c>
      <c r="E823">
        <v>1986</v>
      </c>
      <c r="F823" s="2">
        <v>27518</v>
      </c>
      <c r="G823" s="2">
        <v>345582.69</v>
      </c>
    </row>
    <row r="824" spans="1:7" x14ac:dyDescent="0.25">
      <c r="A824">
        <v>1</v>
      </c>
      <c r="B824" t="s">
        <v>87</v>
      </c>
      <c r="C824" s="1" t="s">
        <v>82</v>
      </c>
      <c r="D824" t="s">
        <v>66</v>
      </c>
      <c r="E824">
        <v>1987</v>
      </c>
      <c r="F824" s="2">
        <v>54387</v>
      </c>
      <c r="G824" s="2">
        <v>620180.79</v>
      </c>
    </row>
    <row r="825" spans="1:7" x14ac:dyDescent="0.25">
      <c r="A825">
        <v>1</v>
      </c>
      <c r="B825" t="s">
        <v>87</v>
      </c>
      <c r="C825" s="1" t="s">
        <v>82</v>
      </c>
      <c r="D825" t="s">
        <v>66</v>
      </c>
      <c r="E825">
        <v>1988</v>
      </c>
      <c r="F825" s="2">
        <v>48942</v>
      </c>
      <c r="G825" s="2">
        <v>600557.73</v>
      </c>
    </row>
    <row r="826" spans="1:7" x14ac:dyDescent="0.25">
      <c r="A826">
        <v>1</v>
      </c>
      <c r="B826" t="s">
        <v>87</v>
      </c>
      <c r="C826" s="1" t="s">
        <v>82</v>
      </c>
      <c r="D826" t="s">
        <v>66</v>
      </c>
      <c r="E826">
        <v>1989</v>
      </c>
      <c r="F826" s="2">
        <v>31484</v>
      </c>
      <c r="G826" s="2">
        <v>401120.48</v>
      </c>
    </row>
    <row r="827" spans="1:7" x14ac:dyDescent="0.25">
      <c r="A827">
        <v>1</v>
      </c>
      <c r="B827" t="s">
        <v>87</v>
      </c>
      <c r="C827" s="1" t="s">
        <v>82</v>
      </c>
      <c r="D827" t="s">
        <v>66</v>
      </c>
      <c r="E827">
        <v>1990</v>
      </c>
      <c r="F827" s="2">
        <v>27261</v>
      </c>
      <c r="G827" s="2">
        <v>388181.02</v>
      </c>
    </row>
    <row r="828" spans="1:7" x14ac:dyDescent="0.25">
      <c r="A828">
        <v>1</v>
      </c>
      <c r="B828" t="s">
        <v>87</v>
      </c>
      <c r="C828" s="1" t="s">
        <v>82</v>
      </c>
      <c r="D828" t="s">
        <v>66</v>
      </c>
      <c r="E828">
        <v>1991</v>
      </c>
      <c r="F828" s="2">
        <v>12847</v>
      </c>
      <c r="G828" s="2">
        <v>173817.62</v>
      </c>
    </row>
    <row r="829" spans="1:7" x14ac:dyDescent="0.25">
      <c r="A829">
        <v>1</v>
      </c>
      <c r="B829" t="s">
        <v>87</v>
      </c>
      <c r="C829" s="1" t="s">
        <v>82</v>
      </c>
      <c r="D829" t="s">
        <v>66</v>
      </c>
      <c r="E829">
        <v>1992</v>
      </c>
      <c r="F829" s="2">
        <v>22556</v>
      </c>
      <c r="G829" s="2">
        <v>324514.03000000003</v>
      </c>
    </row>
    <row r="830" spans="1:7" x14ac:dyDescent="0.25">
      <c r="A830">
        <v>1</v>
      </c>
      <c r="B830" t="s">
        <v>87</v>
      </c>
      <c r="C830" s="1" t="s">
        <v>82</v>
      </c>
      <c r="D830" t="s">
        <v>66</v>
      </c>
      <c r="E830">
        <v>1993</v>
      </c>
      <c r="F830" s="2">
        <v>32036</v>
      </c>
      <c r="G830" s="2">
        <v>594771.54</v>
      </c>
    </row>
    <row r="831" spans="1:7" x14ac:dyDescent="0.25">
      <c r="A831">
        <v>1</v>
      </c>
      <c r="B831" t="s">
        <v>87</v>
      </c>
      <c r="C831" s="1" t="s">
        <v>82</v>
      </c>
      <c r="D831" t="s">
        <v>66</v>
      </c>
      <c r="E831">
        <v>1994</v>
      </c>
      <c r="F831" s="2">
        <v>48436</v>
      </c>
      <c r="G831" s="2">
        <v>667951.74</v>
      </c>
    </row>
    <row r="832" spans="1:7" x14ac:dyDescent="0.25">
      <c r="A832">
        <v>1</v>
      </c>
      <c r="B832" t="s">
        <v>87</v>
      </c>
      <c r="C832" s="1" t="s">
        <v>82</v>
      </c>
      <c r="D832" t="s">
        <v>66</v>
      </c>
      <c r="E832">
        <v>1995</v>
      </c>
      <c r="F832" s="2">
        <v>38305</v>
      </c>
      <c r="G832" s="2">
        <v>709717.68</v>
      </c>
    </row>
    <row r="833" spans="1:7" x14ac:dyDescent="0.25">
      <c r="A833">
        <v>1</v>
      </c>
      <c r="B833" t="s">
        <v>87</v>
      </c>
      <c r="C833" s="1" t="s">
        <v>82</v>
      </c>
      <c r="D833" t="s">
        <v>66</v>
      </c>
      <c r="E833">
        <v>1996</v>
      </c>
      <c r="F833" s="2">
        <v>20440</v>
      </c>
      <c r="G833" s="2">
        <v>330243.31</v>
      </c>
    </row>
    <row r="834" spans="1:7" x14ac:dyDescent="0.25">
      <c r="A834">
        <v>1</v>
      </c>
      <c r="B834" t="s">
        <v>87</v>
      </c>
      <c r="C834" s="1" t="s">
        <v>82</v>
      </c>
      <c r="D834" t="s">
        <v>66</v>
      </c>
      <c r="E834">
        <v>1997</v>
      </c>
      <c r="F834" s="2">
        <v>10781</v>
      </c>
      <c r="G834" s="2">
        <v>130370.4</v>
      </c>
    </row>
    <row r="835" spans="1:7" x14ac:dyDescent="0.25">
      <c r="A835">
        <v>1</v>
      </c>
      <c r="B835" t="s">
        <v>87</v>
      </c>
      <c r="C835" s="1" t="s">
        <v>82</v>
      </c>
      <c r="D835" t="s">
        <v>66</v>
      </c>
      <c r="E835">
        <v>1998</v>
      </c>
      <c r="F835" s="2">
        <v>10188</v>
      </c>
      <c r="G835" s="2">
        <v>125010.07</v>
      </c>
    </row>
    <row r="836" spans="1:7" x14ac:dyDescent="0.25">
      <c r="A836">
        <v>1</v>
      </c>
      <c r="B836" t="s">
        <v>87</v>
      </c>
      <c r="C836" s="1" t="s">
        <v>82</v>
      </c>
      <c r="D836" t="s">
        <v>66</v>
      </c>
      <c r="E836">
        <v>1999</v>
      </c>
      <c r="F836" s="2">
        <v>1511</v>
      </c>
      <c r="G836" s="2">
        <v>27762.54</v>
      </c>
    </row>
    <row r="837" spans="1:7" x14ac:dyDescent="0.25">
      <c r="A837">
        <v>1</v>
      </c>
      <c r="B837" t="s">
        <v>87</v>
      </c>
      <c r="C837" s="1" t="s">
        <v>82</v>
      </c>
      <c r="D837" t="s">
        <v>66</v>
      </c>
      <c r="E837">
        <v>2000</v>
      </c>
      <c r="F837" s="2">
        <v>1966</v>
      </c>
      <c r="G837" s="2">
        <v>47562.87</v>
      </c>
    </row>
    <row r="838" spans="1:7" x14ac:dyDescent="0.25">
      <c r="A838">
        <v>1</v>
      </c>
      <c r="B838" t="s">
        <v>87</v>
      </c>
      <c r="C838" s="1" t="s">
        <v>82</v>
      </c>
      <c r="D838" t="s">
        <v>66</v>
      </c>
      <c r="E838">
        <v>2001</v>
      </c>
      <c r="F838" s="2">
        <v>191</v>
      </c>
      <c r="G838" s="2">
        <v>25708.35</v>
      </c>
    </row>
    <row r="839" spans="1:7" x14ac:dyDescent="0.25">
      <c r="A839">
        <v>1</v>
      </c>
      <c r="B839" t="s">
        <v>87</v>
      </c>
      <c r="C839" s="1" t="s">
        <v>82</v>
      </c>
      <c r="D839" t="s">
        <v>66</v>
      </c>
      <c r="E839">
        <v>2002</v>
      </c>
      <c r="F839" s="2">
        <v>243</v>
      </c>
      <c r="G839" s="2">
        <v>22439.05</v>
      </c>
    </row>
    <row r="840" spans="1:7" x14ac:dyDescent="0.25">
      <c r="A840">
        <v>1</v>
      </c>
      <c r="B840" t="s">
        <v>87</v>
      </c>
      <c r="C840" s="1" t="s">
        <v>82</v>
      </c>
      <c r="D840" t="s">
        <v>66</v>
      </c>
      <c r="E840">
        <v>2003</v>
      </c>
      <c r="F840" s="2">
        <v>1463</v>
      </c>
      <c r="G840" s="2">
        <v>57811.23</v>
      </c>
    </row>
    <row r="841" spans="1:7" x14ac:dyDescent="0.25">
      <c r="A841">
        <v>1</v>
      </c>
      <c r="B841" t="s">
        <v>87</v>
      </c>
      <c r="C841" s="1" t="s">
        <v>82</v>
      </c>
      <c r="D841" t="s">
        <v>66</v>
      </c>
      <c r="E841">
        <v>2004</v>
      </c>
      <c r="F841" s="2">
        <v>10551</v>
      </c>
      <c r="G841" s="2">
        <v>43172.05</v>
      </c>
    </row>
    <row r="842" spans="1:7" x14ac:dyDescent="0.25">
      <c r="A842">
        <v>1</v>
      </c>
      <c r="B842" t="s">
        <v>87</v>
      </c>
      <c r="C842" s="1" t="s">
        <v>82</v>
      </c>
      <c r="D842" t="s">
        <v>66</v>
      </c>
      <c r="E842">
        <v>2005</v>
      </c>
      <c r="F842" s="2">
        <v>2530</v>
      </c>
      <c r="G842" s="2">
        <v>80125.36</v>
      </c>
    </row>
    <row r="843" spans="1:7" x14ac:dyDescent="0.25">
      <c r="A843">
        <v>1</v>
      </c>
      <c r="B843" t="s">
        <v>87</v>
      </c>
      <c r="C843" s="1" t="s">
        <v>82</v>
      </c>
      <c r="D843" t="s">
        <v>66</v>
      </c>
      <c r="E843">
        <v>2006</v>
      </c>
      <c r="F843" s="2">
        <v>1564</v>
      </c>
      <c r="G843" s="2">
        <v>79128.899999999994</v>
      </c>
    </row>
    <row r="844" spans="1:7" x14ac:dyDescent="0.25">
      <c r="A844">
        <v>1</v>
      </c>
      <c r="B844" t="s">
        <v>87</v>
      </c>
      <c r="C844" s="1" t="s">
        <v>82</v>
      </c>
      <c r="D844" t="s">
        <v>66</v>
      </c>
      <c r="E844">
        <v>2007</v>
      </c>
      <c r="F844" s="2">
        <v>1986</v>
      </c>
      <c r="G844" s="2">
        <v>45511.64</v>
      </c>
    </row>
    <row r="845" spans="1:7" x14ac:dyDescent="0.25">
      <c r="A845">
        <v>1</v>
      </c>
      <c r="B845" t="s">
        <v>87</v>
      </c>
      <c r="C845" s="1" t="s">
        <v>82</v>
      </c>
      <c r="D845" t="s">
        <v>66</v>
      </c>
      <c r="E845">
        <v>2008</v>
      </c>
      <c r="F845" s="2">
        <v>10967</v>
      </c>
      <c r="G845" s="2">
        <v>287212.06</v>
      </c>
    </row>
    <row r="846" spans="1:7" x14ac:dyDescent="0.25">
      <c r="A846">
        <v>1</v>
      </c>
      <c r="B846" t="s">
        <v>87</v>
      </c>
      <c r="C846" s="1" t="s">
        <v>82</v>
      </c>
      <c r="D846" t="s">
        <v>66</v>
      </c>
      <c r="E846">
        <v>2009</v>
      </c>
      <c r="F846" s="2">
        <v>878</v>
      </c>
      <c r="G846" s="2">
        <v>21068.75</v>
      </c>
    </row>
    <row r="847" spans="1:7" x14ac:dyDescent="0.25">
      <c r="A847">
        <v>1</v>
      </c>
      <c r="B847" t="s">
        <v>87</v>
      </c>
      <c r="C847" s="1" t="s">
        <v>82</v>
      </c>
      <c r="D847" t="s">
        <v>66</v>
      </c>
      <c r="E847">
        <v>2010</v>
      </c>
      <c r="F847" s="2">
        <v>506</v>
      </c>
      <c r="G847" s="2">
        <v>48503</v>
      </c>
    </row>
    <row r="848" spans="1:7" x14ac:dyDescent="0.25">
      <c r="A848">
        <v>1</v>
      </c>
      <c r="B848" t="s">
        <v>87</v>
      </c>
      <c r="C848" s="1" t="s">
        <v>82</v>
      </c>
      <c r="D848" t="s">
        <v>66</v>
      </c>
      <c r="E848">
        <v>2011</v>
      </c>
      <c r="F848" s="2">
        <v>94</v>
      </c>
      <c r="G848" s="2">
        <v>8122.38</v>
      </c>
    </row>
    <row r="849" spans="1:7" x14ac:dyDescent="0.25">
      <c r="A849">
        <v>1</v>
      </c>
      <c r="B849" t="s">
        <v>87</v>
      </c>
      <c r="C849" s="1" t="s">
        <v>82</v>
      </c>
      <c r="D849" t="s">
        <v>66</v>
      </c>
      <c r="E849">
        <v>2012</v>
      </c>
      <c r="F849" s="2">
        <v>53</v>
      </c>
      <c r="G849" s="2">
        <v>13131.46</v>
      </c>
    </row>
    <row r="850" spans="1:7" x14ac:dyDescent="0.25">
      <c r="A850">
        <v>1</v>
      </c>
      <c r="B850" t="s">
        <v>87</v>
      </c>
      <c r="C850" s="1" t="s">
        <v>82</v>
      </c>
      <c r="D850" t="s">
        <v>66</v>
      </c>
      <c r="E850">
        <v>2013</v>
      </c>
      <c r="F850" s="2">
        <v>87</v>
      </c>
      <c r="G850" s="2">
        <v>52461.3</v>
      </c>
    </row>
    <row r="851" spans="1:7" x14ac:dyDescent="0.25">
      <c r="A851">
        <v>1</v>
      </c>
      <c r="B851" t="s">
        <v>87</v>
      </c>
      <c r="C851" s="1" t="s">
        <v>82</v>
      </c>
      <c r="D851" t="s">
        <v>66</v>
      </c>
      <c r="E851">
        <v>2014</v>
      </c>
      <c r="F851" s="2">
        <v>160</v>
      </c>
      <c r="G851" s="2">
        <v>49853.17</v>
      </c>
    </row>
    <row r="852" spans="1:7" x14ac:dyDescent="0.25">
      <c r="A852">
        <v>1</v>
      </c>
      <c r="B852" t="s">
        <v>87</v>
      </c>
      <c r="C852" s="1" t="s">
        <v>82</v>
      </c>
      <c r="D852" t="s">
        <v>66</v>
      </c>
      <c r="E852">
        <v>2015</v>
      </c>
      <c r="F852" s="2">
        <v>309</v>
      </c>
      <c r="G852" s="2">
        <v>79841.59</v>
      </c>
    </row>
    <row r="853" spans="1:7" x14ac:dyDescent="0.25">
      <c r="A853">
        <v>1</v>
      </c>
      <c r="B853" t="s">
        <v>87</v>
      </c>
      <c r="C853" s="1" t="s">
        <v>82</v>
      </c>
      <c r="D853" t="s">
        <v>66</v>
      </c>
      <c r="E853">
        <v>2016</v>
      </c>
      <c r="F853" s="2">
        <v>100</v>
      </c>
      <c r="G853" s="2">
        <v>16303.51</v>
      </c>
    </row>
    <row r="854" spans="1:7" x14ac:dyDescent="0.25">
      <c r="A854">
        <v>1</v>
      </c>
      <c r="B854" t="s">
        <v>87</v>
      </c>
      <c r="C854" s="1" t="s">
        <v>82</v>
      </c>
      <c r="D854" t="s">
        <v>66</v>
      </c>
      <c r="E854">
        <v>2017</v>
      </c>
      <c r="F854" s="2">
        <v>175</v>
      </c>
      <c r="G854" s="2">
        <v>4230.83</v>
      </c>
    </row>
    <row r="855" spans="1:7" x14ac:dyDescent="0.25">
      <c r="A855">
        <v>1</v>
      </c>
      <c r="B855" t="s">
        <v>87</v>
      </c>
      <c r="C855" s="1" t="s">
        <v>82</v>
      </c>
      <c r="D855" t="s">
        <v>66</v>
      </c>
      <c r="E855">
        <v>2018</v>
      </c>
      <c r="F855" s="2">
        <v>622</v>
      </c>
      <c r="G855" s="2">
        <v>192011.25</v>
      </c>
    </row>
    <row r="856" spans="1:7" x14ac:dyDescent="0.25">
      <c r="A856">
        <v>1</v>
      </c>
      <c r="B856" t="s">
        <v>87</v>
      </c>
      <c r="C856" s="1" t="s">
        <v>82</v>
      </c>
      <c r="D856" t="s">
        <v>66</v>
      </c>
      <c r="E856">
        <v>2019</v>
      </c>
      <c r="F856" s="2">
        <v>499</v>
      </c>
      <c r="G856" s="2">
        <v>265708.79999999999</v>
      </c>
    </row>
    <row r="857" spans="1:7" x14ac:dyDescent="0.25">
      <c r="A857">
        <v>1</v>
      </c>
      <c r="B857" t="s">
        <v>87</v>
      </c>
      <c r="C857" s="1" t="s">
        <v>82</v>
      </c>
      <c r="D857" t="s">
        <v>66</v>
      </c>
      <c r="E857">
        <v>2020</v>
      </c>
      <c r="F857" s="2">
        <v>227</v>
      </c>
      <c r="G857" s="2">
        <v>122572.84</v>
      </c>
    </row>
    <row r="858" spans="1:7" x14ac:dyDescent="0.25">
      <c r="A858">
        <v>1</v>
      </c>
      <c r="B858" t="s">
        <v>87</v>
      </c>
      <c r="C858" s="1" t="s">
        <v>82</v>
      </c>
      <c r="D858" t="s">
        <v>66</v>
      </c>
      <c r="E858">
        <v>2021</v>
      </c>
      <c r="F858" s="2">
        <v>92</v>
      </c>
      <c r="G858" s="2">
        <v>40314.29</v>
      </c>
    </row>
    <row r="859" spans="1:7" x14ac:dyDescent="0.25">
      <c r="A859">
        <v>1</v>
      </c>
      <c r="B859" t="s">
        <v>87</v>
      </c>
      <c r="C859" s="1" t="s">
        <v>82</v>
      </c>
      <c r="D859" t="s">
        <v>66</v>
      </c>
      <c r="E859">
        <v>2022</v>
      </c>
      <c r="F859" s="2">
        <v>224</v>
      </c>
      <c r="G859" s="2">
        <v>155813.81</v>
      </c>
    </row>
    <row r="860" spans="1:7" x14ac:dyDescent="0.25">
      <c r="A860">
        <v>1</v>
      </c>
      <c r="B860" t="s">
        <v>87</v>
      </c>
      <c r="C860" s="1" t="s">
        <v>82</v>
      </c>
      <c r="D860" t="s">
        <v>66</v>
      </c>
      <c r="E860">
        <v>2023</v>
      </c>
      <c r="F860" s="2">
        <v>428</v>
      </c>
      <c r="G860" s="2">
        <v>171459.74</v>
      </c>
    </row>
    <row r="861" spans="1:7" x14ac:dyDescent="0.25">
      <c r="A861">
        <v>1</v>
      </c>
      <c r="B861" t="s">
        <v>87</v>
      </c>
      <c r="C861" s="1" t="s">
        <v>82</v>
      </c>
      <c r="D861" t="s">
        <v>66</v>
      </c>
      <c r="E861">
        <v>2024</v>
      </c>
      <c r="F861" s="2">
        <v>178</v>
      </c>
      <c r="G861" s="2">
        <v>291078.90000000002</v>
      </c>
    </row>
    <row r="862" spans="1:7" x14ac:dyDescent="0.25">
      <c r="A862">
        <v>1</v>
      </c>
      <c r="B862" t="s">
        <v>87</v>
      </c>
      <c r="C862" s="1" t="s">
        <v>82</v>
      </c>
      <c r="D862" t="s">
        <v>66</v>
      </c>
      <c r="E862">
        <v>2025</v>
      </c>
      <c r="F862" s="2">
        <v>13</v>
      </c>
      <c r="G862" s="2">
        <v>58993.88</v>
      </c>
    </row>
    <row r="863" spans="1:7" x14ac:dyDescent="0.25">
      <c r="A863">
        <v>1</v>
      </c>
      <c r="B863" t="s">
        <v>87</v>
      </c>
      <c r="C863" s="1" t="s">
        <v>83</v>
      </c>
      <c r="D863" t="s">
        <v>67</v>
      </c>
      <c r="E863">
        <v>1967</v>
      </c>
      <c r="F863" s="2">
        <v>6541</v>
      </c>
      <c r="G863" s="2">
        <v>18252.310000000001</v>
      </c>
    </row>
    <row r="864" spans="1:7" x14ac:dyDescent="0.25">
      <c r="A864">
        <v>1</v>
      </c>
      <c r="B864" t="s">
        <v>87</v>
      </c>
      <c r="C864" s="1" t="s">
        <v>83</v>
      </c>
      <c r="D864" t="s">
        <v>67</v>
      </c>
      <c r="E864">
        <v>1968</v>
      </c>
      <c r="F864" s="2">
        <v>19230</v>
      </c>
      <c r="G864" s="2">
        <v>73132.72</v>
      </c>
    </row>
    <row r="865" spans="1:7" x14ac:dyDescent="0.25">
      <c r="A865">
        <v>1</v>
      </c>
      <c r="B865" t="s">
        <v>87</v>
      </c>
      <c r="C865" s="1" t="s">
        <v>83</v>
      </c>
      <c r="D865" t="s">
        <v>67</v>
      </c>
      <c r="E865">
        <v>1969</v>
      </c>
      <c r="F865" s="2">
        <v>56547</v>
      </c>
      <c r="G865" s="2">
        <v>194670.14</v>
      </c>
    </row>
    <row r="866" spans="1:7" x14ac:dyDescent="0.25">
      <c r="A866">
        <v>1</v>
      </c>
      <c r="B866" t="s">
        <v>87</v>
      </c>
      <c r="C866" s="1" t="s">
        <v>83</v>
      </c>
      <c r="D866" t="s">
        <v>67</v>
      </c>
      <c r="E866">
        <v>1970</v>
      </c>
      <c r="F866" s="2">
        <v>26085</v>
      </c>
      <c r="G866" s="2">
        <v>101494.18</v>
      </c>
    </row>
    <row r="867" spans="1:7" x14ac:dyDescent="0.25">
      <c r="A867">
        <v>1</v>
      </c>
      <c r="B867" t="s">
        <v>87</v>
      </c>
      <c r="C867" s="1" t="s">
        <v>83</v>
      </c>
      <c r="D867" t="s">
        <v>67</v>
      </c>
      <c r="E867">
        <v>1971</v>
      </c>
      <c r="F867" s="2">
        <v>55995</v>
      </c>
      <c r="G867" s="2">
        <v>247643.16</v>
      </c>
    </row>
    <row r="868" spans="1:7" x14ac:dyDescent="0.25">
      <c r="A868">
        <v>1</v>
      </c>
      <c r="B868" t="s">
        <v>87</v>
      </c>
      <c r="C868" s="1" t="s">
        <v>83</v>
      </c>
      <c r="D868" t="s">
        <v>67</v>
      </c>
      <c r="E868">
        <v>1972</v>
      </c>
      <c r="F868" s="2">
        <v>36650</v>
      </c>
      <c r="G868" s="2">
        <v>128780.32</v>
      </c>
    </row>
    <row r="869" spans="1:7" x14ac:dyDescent="0.25">
      <c r="A869">
        <v>1</v>
      </c>
      <c r="B869" t="s">
        <v>87</v>
      </c>
      <c r="C869" s="1" t="s">
        <v>83</v>
      </c>
      <c r="D869" t="s">
        <v>67</v>
      </c>
      <c r="E869">
        <v>1973</v>
      </c>
      <c r="F869" s="2">
        <v>16833</v>
      </c>
      <c r="G869" s="2">
        <v>108895.69</v>
      </c>
    </row>
    <row r="870" spans="1:7" x14ac:dyDescent="0.25">
      <c r="A870">
        <v>1</v>
      </c>
      <c r="B870" t="s">
        <v>87</v>
      </c>
      <c r="C870" s="1" t="s">
        <v>83</v>
      </c>
      <c r="D870" t="s">
        <v>67</v>
      </c>
      <c r="E870">
        <v>1974</v>
      </c>
      <c r="F870" s="2">
        <v>6445</v>
      </c>
      <c r="G870" s="2">
        <v>83649.84</v>
      </c>
    </row>
    <row r="871" spans="1:7" x14ac:dyDescent="0.25">
      <c r="A871">
        <v>1</v>
      </c>
      <c r="B871" t="s">
        <v>87</v>
      </c>
      <c r="C871" s="1" t="s">
        <v>83</v>
      </c>
      <c r="D871" t="s">
        <v>67</v>
      </c>
      <c r="E871">
        <v>1975</v>
      </c>
      <c r="F871" s="2">
        <v>6382</v>
      </c>
      <c r="G871" s="2">
        <v>93854.84</v>
      </c>
    </row>
    <row r="872" spans="1:7" x14ac:dyDescent="0.25">
      <c r="A872">
        <v>1</v>
      </c>
      <c r="B872" t="s">
        <v>87</v>
      </c>
      <c r="C872" s="1" t="s">
        <v>83</v>
      </c>
      <c r="D872" t="s">
        <v>67</v>
      </c>
      <c r="E872">
        <v>1976</v>
      </c>
      <c r="F872" s="2">
        <v>9032</v>
      </c>
      <c r="G872" s="2">
        <v>148916.62</v>
      </c>
    </row>
    <row r="873" spans="1:7" x14ac:dyDescent="0.25">
      <c r="A873">
        <v>1</v>
      </c>
      <c r="B873" t="s">
        <v>87</v>
      </c>
      <c r="C873" s="1" t="s">
        <v>83</v>
      </c>
      <c r="D873" t="s">
        <v>67</v>
      </c>
      <c r="E873">
        <v>1977</v>
      </c>
      <c r="F873" s="2">
        <v>7433</v>
      </c>
      <c r="G873" s="2">
        <v>96050.08</v>
      </c>
    </row>
    <row r="874" spans="1:7" x14ac:dyDescent="0.25">
      <c r="A874">
        <v>1</v>
      </c>
      <c r="B874" t="s">
        <v>87</v>
      </c>
      <c r="C874" s="1" t="s">
        <v>83</v>
      </c>
      <c r="D874" t="s">
        <v>67</v>
      </c>
      <c r="E874">
        <v>1978</v>
      </c>
      <c r="F874" s="2">
        <v>16364</v>
      </c>
      <c r="G874" s="2">
        <v>299265.3</v>
      </c>
    </row>
    <row r="875" spans="1:7" x14ac:dyDescent="0.25">
      <c r="A875">
        <v>1</v>
      </c>
      <c r="B875" t="s">
        <v>87</v>
      </c>
      <c r="C875" s="1" t="s">
        <v>83</v>
      </c>
      <c r="D875" t="s">
        <v>67</v>
      </c>
      <c r="E875">
        <v>1979</v>
      </c>
      <c r="F875" s="2">
        <v>45097</v>
      </c>
      <c r="G875" s="2">
        <v>604124.98</v>
      </c>
    </row>
    <row r="876" spans="1:7" x14ac:dyDescent="0.25">
      <c r="A876">
        <v>1</v>
      </c>
      <c r="B876" t="s">
        <v>87</v>
      </c>
      <c r="C876" s="1" t="s">
        <v>83</v>
      </c>
      <c r="D876" t="s">
        <v>67</v>
      </c>
      <c r="E876">
        <v>1980</v>
      </c>
      <c r="F876" s="2">
        <v>39696</v>
      </c>
      <c r="G876" s="2">
        <v>530298.52</v>
      </c>
    </row>
    <row r="877" spans="1:7" x14ac:dyDescent="0.25">
      <c r="A877">
        <v>1</v>
      </c>
      <c r="B877" t="s">
        <v>87</v>
      </c>
      <c r="C877" s="1" t="s">
        <v>83</v>
      </c>
      <c r="D877" t="s">
        <v>67</v>
      </c>
      <c r="E877">
        <v>1981</v>
      </c>
      <c r="F877" s="2">
        <v>35811</v>
      </c>
      <c r="G877" s="2">
        <v>539596.64</v>
      </c>
    </row>
    <row r="878" spans="1:7" x14ac:dyDescent="0.25">
      <c r="A878">
        <v>1</v>
      </c>
      <c r="B878" t="s">
        <v>87</v>
      </c>
      <c r="C878" s="1" t="s">
        <v>83</v>
      </c>
      <c r="D878" t="s">
        <v>67</v>
      </c>
      <c r="E878">
        <v>1982</v>
      </c>
      <c r="F878" s="2">
        <v>31094</v>
      </c>
      <c r="G878" s="2">
        <v>587437.21</v>
      </c>
    </row>
    <row r="879" spans="1:7" x14ac:dyDescent="0.25">
      <c r="A879">
        <v>1</v>
      </c>
      <c r="B879" t="s">
        <v>87</v>
      </c>
      <c r="C879" s="1" t="s">
        <v>83</v>
      </c>
      <c r="D879" t="s">
        <v>67</v>
      </c>
      <c r="E879">
        <v>1983</v>
      </c>
      <c r="F879" s="2">
        <v>13069</v>
      </c>
      <c r="G879" s="2">
        <v>178130.29</v>
      </c>
    </row>
    <row r="880" spans="1:7" x14ac:dyDescent="0.25">
      <c r="A880">
        <v>1</v>
      </c>
      <c r="B880" t="s">
        <v>87</v>
      </c>
      <c r="C880" s="1" t="s">
        <v>83</v>
      </c>
      <c r="D880" t="s">
        <v>67</v>
      </c>
      <c r="E880">
        <v>1984</v>
      </c>
      <c r="F880" s="2">
        <v>24766</v>
      </c>
      <c r="G880" s="2">
        <v>462265.51</v>
      </c>
    </row>
    <row r="881" spans="1:7" x14ac:dyDescent="0.25">
      <c r="A881">
        <v>1</v>
      </c>
      <c r="B881" t="s">
        <v>87</v>
      </c>
      <c r="C881" s="1" t="s">
        <v>83</v>
      </c>
      <c r="D881" t="s">
        <v>67</v>
      </c>
      <c r="E881">
        <v>1985</v>
      </c>
      <c r="F881" s="2">
        <v>30817</v>
      </c>
      <c r="G881" s="2">
        <v>497208.31</v>
      </c>
    </row>
    <row r="882" spans="1:7" x14ac:dyDescent="0.25">
      <c r="A882">
        <v>1</v>
      </c>
      <c r="B882" t="s">
        <v>87</v>
      </c>
      <c r="C882" s="1" t="s">
        <v>83</v>
      </c>
      <c r="D882" t="s">
        <v>67</v>
      </c>
      <c r="E882">
        <v>1986</v>
      </c>
      <c r="F882" s="2">
        <v>35611</v>
      </c>
      <c r="G882" s="2">
        <v>556241.46</v>
      </c>
    </row>
    <row r="883" spans="1:7" x14ac:dyDescent="0.25">
      <c r="A883">
        <v>1</v>
      </c>
      <c r="B883" t="s">
        <v>87</v>
      </c>
      <c r="C883" s="1" t="s">
        <v>83</v>
      </c>
      <c r="D883" t="s">
        <v>67</v>
      </c>
      <c r="E883">
        <v>1987</v>
      </c>
      <c r="F883" s="2">
        <v>69069</v>
      </c>
      <c r="G883" s="2">
        <v>961597.68</v>
      </c>
    </row>
    <row r="884" spans="1:7" x14ac:dyDescent="0.25">
      <c r="A884">
        <v>1</v>
      </c>
      <c r="B884" t="s">
        <v>87</v>
      </c>
      <c r="C884" s="1" t="s">
        <v>83</v>
      </c>
      <c r="D884" t="s">
        <v>67</v>
      </c>
      <c r="E884">
        <v>1988</v>
      </c>
      <c r="F884" s="2">
        <v>56299</v>
      </c>
      <c r="G884" s="2">
        <v>839630.52</v>
      </c>
    </row>
    <row r="885" spans="1:7" x14ac:dyDescent="0.25">
      <c r="A885">
        <v>1</v>
      </c>
      <c r="B885" t="s">
        <v>87</v>
      </c>
      <c r="C885" s="1" t="s">
        <v>83</v>
      </c>
      <c r="D885" t="s">
        <v>67</v>
      </c>
      <c r="E885">
        <v>1989</v>
      </c>
      <c r="F885" s="2">
        <v>47580</v>
      </c>
      <c r="G885" s="2">
        <v>783465.1</v>
      </c>
    </row>
    <row r="886" spans="1:7" x14ac:dyDescent="0.25">
      <c r="A886">
        <v>1</v>
      </c>
      <c r="B886" t="s">
        <v>87</v>
      </c>
      <c r="C886" s="1" t="s">
        <v>83</v>
      </c>
      <c r="D886" t="s">
        <v>67</v>
      </c>
      <c r="E886">
        <v>1990</v>
      </c>
      <c r="F886" s="2">
        <v>45255</v>
      </c>
      <c r="G886" s="2">
        <v>613313.73</v>
      </c>
    </row>
    <row r="887" spans="1:7" x14ac:dyDescent="0.25">
      <c r="A887">
        <v>1</v>
      </c>
      <c r="B887" t="s">
        <v>87</v>
      </c>
      <c r="C887" s="1" t="s">
        <v>83</v>
      </c>
      <c r="D887" t="s">
        <v>67</v>
      </c>
      <c r="E887">
        <v>1991</v>
      </c>
      <c r="F887" s="2">
        <v>27062</v>
      </c>
      <c r="G887" s="2">
        <v>410734.63</v>
      </c>
    </row>
    <row r="888" spans="1:7" x14ac:dyDescent="0.25">
      <c r="A888">
        <v>1</v>
      </c>
      <c r="B888" t="s">
        <v>87</v>
      </c>
      <c r="C888" s="1" t="s">
        <v>83</v>
      </c>
      <c r="D888" t="s">
        <v>67</v>
      </c>
      <c r="E888">
        <v>1992</v>
      </c>
      <c r="F888" s="2">
        <v>23221</v>
      </c>
      <c r="G888" s="2">
        <v>499654.42</v>
      </c>
    </row>
    <row r="889" spans="1:7" x14ac:dyDescent="0.25">
      <c r="A889">
        <v>1</v>
      </c>
      <c r="B889" t="s">
        <v>87</v>
      </c>
      <c r="C889" s="1" t="s">
        <v>83</v>
      </c>
      <c r="D889" t="s">
        <v>67</v>
      </c>
      <c r="E889">
        <v>1993</v>
      </c>
      <c r="F889" s="2">
        <v>36843</v>
      </c>
      <c r="G889" s="2">
        <v>574868.14</v>
      </c>
    </row>
    <row r="890" spans="1:7" x14ac:dyDescent="0.25">
      <c r="A890">
        <v>1</v>
      </c>
      <c r="B890" t="s">
        <v>87</v>
      </c>
      <c r="C890" s="1" t="s">
        <v>83</v>
      </c>
      <c r="D890" t="s">
        <v>67</v>
      </c>
      <c r="E890">
        <v>1994</v>
      </c>
      <c r="F890" s="2">
        <v>63425</v>
      </c>
      <c r="G890" s="2">
        <v>1218736.95</v>
      </c>
    </row>
    <row r="891" spans="1:7" x14ac:dyDescent="0.25">
      <c r="A891">
        <v>1</v>
      </c>
      <c r="B891" t="s">
        <v>87</v>
      </c>
      <c r="C891" s="1" t="s">
        <v>83</v>
      </c>
      <c r="D891" t="s">
        <v>67</v>
      </c>
      <c r="E891">
        <v>1995</v>
      </c>
      <c r="F891" s="2">
        <v>43856</v>
      </c>
      <c r="G891" s="2">
        <v>741224.57</v>
      </c>
    </row>
    <row r="892" spans="1:7" x14ac:dyDescent="0.25">
      <c r="A892">
        <v>1</v>
      </c>
      <c r="B892" t="s">
        <v>87</v>
      </c>
      <c r="C892" s="1" t="s">
        <v>83</v>
      </c>
      <c r="D892" t="s">
        <v>67</v>
      </c>
      <c r="E892">
        <v>1996</v>
      </c>
      <c r="F892" s="2">
        <v>41108</v>
      </c>
      <c r="G892" s="2">
        <v>608003.80000000005</v>
      </c>
    </row>
    <row r="893" spans="1:7" x14ac:dyDescent="0.25">
      <c r="A893">
        <v>1</v>
      </c>
      <c r="B893" t="s">
        <v>87</v>
      </c>
      <c r="C893" s="1" t="s">
        <v>83</v>
      </c>
      <c r="D893" t="s">
        <v>67</v>
      </c>
      <c r="E893">
        <v>1997</v>
      </c>
      <c r="F893" s="2">
        <v>76236</v>
      </c>
      <c r="G893" s="2">
        <v>1056065.7</v>
      </c>
    </row>
    <row r="894" spans="1:7" x14ac:dyDescent="0.25">
      <c r="A894">
        <v>1</v>
      </c>
      <c r="B894" t="s">
        <v>87</v>
      </c>
      <c r="C894" s="1" t="s">
        <v>83</v>
      </c>
      <c r="D894" t="s">
        <v>67</v>
      </c>
      <c r="E894">
        <v>1998</v>
      </c>
      <c r="F894" s="2">
        <v>61512</v>
      </c>
      <c r="G894" s="2">
        <v>1118731.3400000001</v>
      </c>
    </row>
    <row r="895" spans="1:7" x14ac:dyDescent="0.25">
      <c r="A895">
        <v>1</v>
      </c>
      <c r="B895" t="s">
        <v>87</v>
      </c>
      <c r="C895" s="1" t="s">
        <v>83</v>
      </c>
      <c r="D895" t="s">
        <v>67</v>
      </c>
      <c r="E895">
        <v>1999</v>
      </c>
      <c r="F895" s="2">
        <v>51196</v>
      </c>
      <c r="G895" s="2">
        <v>811339.2</v>
      </c>
    </row>
    <row r="896" spans="1:7" x14ac:dyDescent="0.25">
      <c r="A896">
        <v>1</v>
      </c>
      <c r="B896" t="s">
        <v>87</v>
      </c>
      <c r="C896" s="1" t="s">
        <v>83</v>
      </c>
      <c r="D896" t="s">
        <v>67</v>
      </c>
      <c r="E896">
        <v>2000</v>
      </c>
      <c r="F896" s="2">
        <v>33636</v>
      </c>
      <c r="G896" s="2">
        <v>686290.42</v>
      </c>
    </row>
    <row r="897" spans="1:7" x14ac:dyDescent="0.25">
      <c r="A897">
        <v>1</v>
      </c>
      <c r="B897" t="s">
        <v>87</v>
      </c>
      <c r="C897" s="1" t="s">
        <v>83</v>
      </c>
      <c r="D897" t="s">
        <v>67</v>
      </c>
      <c r="E897">
        <v>2001</v>
      </c>
      <c r="F897" s="2">
        <v>31131</v>
      </c>
      <c r="G897" s="2">
        <v>725160.88</v>
      </c>
    </row>
    <row r="898" spans="1:7" x14ac:dyDescent="0.25">
      <c r="A898">
        <v>1</v>
      </c>
      <c r="B898" t="s">
        <v>87</v>
      </c>
      <c r="C898" s="1" t="s">
        <v>83</v>
      </c>
      <c r="D898" t="s">
        <v>67</v>
      </c>
      <c r="E898">
        <v>2002</v>
      </c>
      <c r="F898" s="2">
        <v>17399</v>
      </c>
      <c r="G898" s="2">
        <v>497603.89</v>
      </c>
    </row>
    <row r="899" spans="1:7" x14ac:dyDescent="0.25">
      <c r="A899">
        <v>1</v>
      </c>
      <c r="B899" t="s">
        <v>87</v>
      </c>
      <c r="C899" s="1" t="s">
        <v>83</v>
      </c>
      <c r="D899" t="s">
        <v>67</v>
      </c>
      <c r="E899">
        <v>2003</v>
      </c>
      <c r="F899" s="2">
        <v>21132</v>
      </c>
      <c r="G899" s="2">
        <v>480719.96</v>
      </c>
    </row>
    <row r="900" spans="1:7" x14ac:dyDescent="0.25">
      <c r="A900">
        <v>1</v>
      </c>
      <c r="B900" t="s">
        <v>87</v>
      </c>
      <c r="C900" s="1" t="s">
        <v>83</v>
      </c>
      <c r="D900" t="s">
        <v>67</v>
      </c>
      <c r="E900">
        <v>2004</v>
      </c>
      <c r="F900" s="2">
        <v>37929</v>
      </c>
      <c r="G900" s="2">
        <v>653976.31000000006</v>
      </c>
    </row>
    <row r="901" spans="1:7" x14ac:dyDescent="0.25">
      <c r="A901">
        <v>1</v>
      </c>
      <c r="B901" t="s">
        <v>87</v>
      </c>
      <c r="C901" s="1" t="s">
        <v>83</v>
      </c>
      <c r="D901" t="s">
        <v>67</v>
      </c>
      <c r="E901">
        <v>2005</v>
      </c>
      <c r="F901" s="2">
        <v>33544</v>
      </c>
      <c r="G901" s="2">
        <v>760656.67</v>
      </c>
    </row>
    <row r="902" spans="1:7" x14ac:dyDescent="0.25">
      <c r="A902">
        <v>1</v>
      </c>
      <c r="B902" t="s">
        <v>87</v>
      </c>
      <c r="C902" s="1" t="s">
        <v>83</v>
      </c>
      <c r="D902" t="s">
        <v>67</v>
      </c>
      <c r="E902">
        <v>2006</v>
      </c>
      <c r="F902" s="2">
        <v>19586</v>
      </c>
      <c r="G902" s="2">
        <v>421678.25</v>
      </c>
    </row>
    <row r="903" spans="1:7" x14ac:dyDescent="0.25">
      <c r="A903">
        <v>1</v>
      </c>
      <c r="B903" t="s">
        <v>87</v>
      </c>
      <c r="C903" s="1" t="s">
        <v>83</v>
      </c>
      <c r="D903" t="s">
        <v>67</v>
      </c>
      <c r="E903">
        <v>2007</v>
      </c>
      <c r="F903" s="2">
        <v>47783</v>
      </c>
      <c r="G903" s="2">
        <v>1065664.54</v>
      </c>
    </row>
    <row r="904" spans="1:7" x14ac:dyDescent="0.25">
      <c r="A904">
        <v>1</v>
      </c>
      <c r="B904" t="s">
        <v>87</v>
      </c>
      <c r="C904" s="1" t="s">
        <v>83</v>
      </c>
      <c r="D904" t="s">
        <v>67</v>
      </c>
      <c r="E904">
        <v>2008</v>
      </c>
      <c r="F904" s="2">
        <v>32467</v>
      </c>
      <c r="G904" s="2">
        <v>1125476.01</v>
      </c>
    </row>
    <row r="905" spans="1:7" x14ac:dyDescent="0.25">
      <c r="A905">
        <v>1</v>
      </c>
      <c r="B905" t="s">
        <v>87</v>
      </c>
      <c r="C905" s="1" t="s">
        <v>83</v>
      </c>
      <c r="D905" t="s">
        <v>67</v>
      </c>
      <c r="E905">
        <v>2009</v>
      </c>
      <c r="F905" s="2">
        <v>35060</v>
      </c>
      <c r="G905" s="2">
        <v>1538023.04</v>
      </c>
    </row>
    <row r="906" spans="1:7" x14ac:dyDescent="0.25">
      <c r="A906">
        <v>1</v>
      </c>
      <c r="B906" t="s">
        <v>87</v>
      </c>
      <c r="C906" s="1" t="s">
        <v>83</v>
      </c>
      <c r="D906" t="s">
        <v>67</v>
      </c>
      <c r="E906">
        <v>2010</v>
      </c>
      <c r="F906" s="2">
        <v>9113</v>
      </c>
      <c r="G906" s="2">
        <v>569412.89</v>
      </c>
    </row>
    <row r="907" spans="1:7" x14ac:dyDescent="0.25">
      <c r="A907">
        <v>1</v>
      </c>
      <c r="B907" t="s">
        <v>87</v>
      </c>
      <c r="C907" s="1" t="s">
        <v>83</v>
      </c>
      <c r="D907" t="s">
        <v>67</v>
      </c>
      <c r="E907">
        <v>2011</v>
      </c>
      <c r="F907" s="2">
        <v>28119</v>
      </c>
      <c r="G907" s="2">
        <v>1720298.67</v>
      </c>
    </row>
    <row r="908" spans="1:7" x14ac:dyDescent="0.25">
      <c r="A908">
        <v>1</v>
      </c>
      <c r="B908" t="s">
        <v>87</v>
      </c>
      <c r="C908" s="1" t="s">
        <v>83</v>
      </c>
      <c r="D908" t="s">
        <v>67</v>
      </c>
      <c r="E908">
        <v>2012</v>
      </c>
      <c r="F908" s="2">
        <v>30087</v>
      </c>
      <c r="G908" s="2">
        <v>3125938.04</v>
      </c>
    </row>
    <row r="909" spans="1:7" x14ac:dyDescent="0.25">
      <c r="A909">
        <v>1</v>
      </c>
      <c r="B909" t="s">
        <v>87</v>
      </c>
      <c r="C909" s="1" t="s">
        <v>83</v>
      </c>
      <c r="D909" t="s">
        <v>67</v>
      </c>
      <c r="E909">
        <v>2013</v>
      </c>
      <c r="F909" s="2">
        <v>34567</v>
      </c>
      <c r="G909" s="2">
        <v>3309419.15</v>
      </c>
    </row>
    <row r="910" spans="1:7" x14ac:dyDescent="0.25">
      <c r="A910">
        <v>1</v>
      </c>
      <c r="B910" t="s">
        <v>87</v>
      </c>
      <c r="C910" s="1" t="s">
        <v>83</v>
      </c>
      <c r="D910" t="s">
        <v>67</v>
      </c>
      <c r="E910">
        <v>2014</v>
      </c>
      <c r="F910" s="2">
        <v>42401</v>
      </c>
      <c r="G910" s="2">
        <v>4166915.38</v>
      </c>
    </row>
    <row r="911" spans="1:7" x14ac:dyDescent="0.25">
      <c r="A911">
        <v>1</v>
      </c>
      <c r="B911" t="s">
        <v>87</v>
      </c>
      <c r="C911" s="1" t="s">
        <v>83</v>
      </c>
      <c r="D911" t="s">
        <v>67</v>
      </c>
      <c r="E911">
        <v>2015</v>
      </c>
      <c r="F911" s="2">
        <v>24894</v>
      </c>
      <c r="G911" s="2">
        <v>2651164.35</v>
      </c>
    </row>
    <row r="912" spans="1:7" x14ac:dyDescent="0.25">
      <c r="A912">
        <v>1</v>
      </c>
      <c r="B912" t="s">
        <v>87</v>
      </c>
      <c r="C912" s="1" t="s">
        <v>83</v>
      </c>
      <c r="D912" t="s">
        <v>67</v>
      </c>
      <c r="E912">
        <v>2016</v>
      </c>
      <c r="F912" s="2">
        <v>51480</v>
      </c>
      <c r="G912" s="2">
        <v>7969722.2300000004</v>
      </c>
    </row>
    <row r="913" spans="1:7" x14ac:dyDescent="0.25">
      <c r="A913">
        <v>1</v>
      </c>
      <c r="B913" t="s">
        <v>87</v>
      </c>
      <c r="C913" s="1" t="s">
        <v>83</v>
      </c>
      <c r="D913" t="s">
        <v>67</v>
      </c>
      <c r="E913">
        <v>2017</v>
      </c>
      <c r="F913" s="2">
        <v>23930</v>
      </c>
      <c r="G913" s="2">
        <v>3138837.5</v>
      </c>
    </row>
    <row r="914" spans="1:7" x14ac:dyDescent="0.25">
      <c r="A914">
        <v>1</v>
      </c>
      <c r="B914" t="s">
        <v>87</v>
      </c>
      <c r="C914" s="1" t="s">
        <v>83</v>
      </c>
      <c r="D914" t="s">
        <v>67</v>
      </c>
      <c r="E914">
        <v>2018</v>
      </c>
      <c r="F914" s="2">
        <v>34655</v>
      </c>
      <c r="G914" s="2">
        <v>4887887.71</v>
      </c>
    </row>
    <row r="915" spans="1:7" x14ac:dyDescent="0.25">
      <c r="A915">
        <v>1</v>
      </c>
      <c r="B915" t="s">
        <v>87</v>
      </c>
      <c r="C915" s="1" t="s">
        <v>83</v>
      </c>
      <c r="D915" t="s">
        <v>67</v>
      </c>
      <c r="E915">
        <v>2019</v>
      </c>
      <c r="F915" s="2">
        <v>46859</v>
      </c>
      <c r="G915" s="2">
        <v>6437539.0499999998</v>
      </c>
    </row>
    <row r="916" spans="1:7" x14ac:dyDescent="0.25">
      <c r="A916">
        <v>1</v>
      </c>
      <c r="B916" t="s">
        <v>87</v>
      </c>
      <c r="C916" s="1" t="s">
        <v>83</v>
      </c>
      <c r="D916" t="s">
        <v>67</v>
      </c>
      <c r="E916">
        <v>2020</v>
      </c>
      <c r="F916" s="2">
        <v>38542</v>
      </c>
      <c r="G916" s="2">
        <v>7400160.5499999998</v>
      </c>
    </row>
    <row r="917" spans="1:7" x14ac:dyDescent="0.25">
      <c r="A917">
        <v>1</v>
      </c>
      <c r="B917" t="s">
        <v>87</v>
      </c>
      <c r="C917" s="1" t="s">
        <v>83</v>
      </c>
      <c r="D917" t="s">
        <v>67</v>
      </c>
      <c r="E917">
        <v>2021</v>
      </c>
      <c r="F917" s="2">
        <v>55906</v>
      </c>
      <c r="G917" s="2">
        <v>14777543.32</v>
      </c>
    </row>
    <row r="918" spans="1:7" x14ac:dyDescent="0.25">
      <c r="A918">
        <v>1</v>
      </c>
      <c r="B918" t="s">
        <v>87</v>
      </c>
      <c r="C918" s="1" t="s">
        <v>83</v>
      </c>
      <c r="D918" t="s">
        <v>67</v>
      </c>
      <c r="E918">
        <v>2022</v>
      </c>
      <c r="F918" s="2">
        <v>30133</v>
      </c>
      <c r="G918" s="2">
        <v>8662709.7100000009</v>
      </c>
    </row>
    <row r="919" spans="1:7" x14ac:dyDescent="0.25">
      <c r="A919">
        <v>1</v>
      </c>
      <c r="B919" t="s">
        <v>87</v>
      </c>
      <c r="C919" s="1" t="s">
        <v>83</v>
      </c>
      <c r="D919" t="s">
        <v>67</v>
      </c>
      <c r="E919">
        <v>2023</v>
      </c>
      <c r="F919" s="2">
        <v>39815</v>
      </c>
      <c r="G919" s="2">
        <v>10016772.66</v>
      </c>
    </row>
    <row r="920" spans="1:7" x14ac:dyDescent="0.25">
      <c r="A920">
        <v>1</v>
      </c>
      <c r="B920" t="s">
        <v>87</v>
      </c>
      <c r="C920" s="1" t="s">
        <v>83</v>
      </c>
      <c r="D920" t="s">
        <v>67</v>
      </c>
      <c r="E920">
        <v>2024</v>
      </c>
      <c r="F920" s="2">
        <v>38042</v>
      </c>
      <c r="G920" s="2">
        <v>8222967.5199999996</v>
      </c>
    </row>
    <row r="921" spans="1:7" x14ac:dyDescent="0.25">
      <c r="A921">
        <v>1</v>
      </c>
      <c r="B921" t="s">
        <v>87</v>
      </c>
      <c r="C921" s="1" t="s">
        <v>83</v>
      </c>
      <c r="D921" t="s">
        <v>67</v>
      </c>
      <c r="E921">
        <v>2025</v>
      </c>
      <c r="F921" s="2">
        <v>4262</v>
      </c>
      <c r="G921" s="2">
        <v>694620.56</v>
      </c>
    </row>
    <row r="922" spans="1:7" x14ac:dyDescent="0.25">
      <c r="A922">
        <v>1</v>
      </c>
      <c r="B922" t="s">
        <v>87</v>
      </c>
      <c r="C922" s="1" t="s">
        <v>84</v>
      </c>
      <c r="D922" t="s">
        <v>69</v>
      </c>
      <c r="E922">
        <v>1977</v>
      </c>
      <c r="F922" s="2">
        <v>485</v>
      </c>
      <c r="G922" s="2">
        <v>8428.43</v>
      </c>
    </row>
    <row r="923" spans="1:7" x14ac:dyDescent="0.25">
      <c r="A923">
        <v>1</v>
      </c>
      <c r="B923" t="s">
        <v>87</v>
      </c>
      <c r="C923" s="1" t="s">
        <v>84</v>
      </c>
      <c r="D923" t="s">
        <v>69</v>
      </c>
      <c r="E923">
        <v>1978</v>
      </c>
      <c r="F923" s="2">
        <v>2873</v>
      </c>
      <c r="G923" s="2">
        <v>64134.44</v>
      </c>
    </row>
    <row r="924" spans="1:7" x14ac:dyDescent="0.25">
      <c r="A924">
        <v>1</v>
      </c>
      <c r="B924" t="s">
        <v>87</v>
      </c>
      <c r="C924" s="1" t="s">
        <v>84</v>
      </c>
      <c r="D924" t="s">
        <v>69</v>
      </c>
      <c r="E924">
        <v>1979</v>
      </c>
      <c r="F924" s="2">
        <v>2957</v>
      </c>
      <c r="G924" s="2">
        <v>55575.66</v>
      </c>
    </row>
    <row r="925" spans="1:7" x14ac:dyDescent="0.25">
      <c r="A925">
        <v>1</v>
      </c>
      <c r="B925" t="s">
        <v>87</v>
      </c>
      <c r="C925" s="1" t="s">
        <v>84</v>
      </c>
      <c r="D925" t="s">
        <v>69</v>
      </c>
      <c r="E925">
        <v>1980</v>
      </c>
      <c r="F925" s="2">
        <v>10784</v>
      </c>
      <c r="G925" s="2">
        <v>250271.65</v>
      </c>
    </row>
    <row r="926" spans="1:7" x14ac:dyDescent="0.25">
      <c r="A926">
        <v>1</v>
      </c>
      <c r="B926" t="s">
        <v>87</v>
      </c>
      <c r="C926" s="1" t="s">
        <v>84</v>
      </c>
      <c r="D926" t="s">
        <v>69</v>
      </c>
      <c r="E926">
        <v>1981</v>
      </c>
      <c r="F926" s="2">
        <v>16558</v>
      </c>
      <c r="G926" s="2">
        <v>330889.62</v>
      </c>
    </row>
    <row r="927" spans="1:7" x14ac:dyDescent="0.25">
      <c r="A927">
        <v>1</v>
      </c>
      <c r="B927" t="s">
        <v>87</v>
      </c>
      <c r="C927" s="1" t="s">
        <v>84</v>
      </c>
      <c r="D927" t="s">
        <v>69</v>
      </c>
      <c r="E927">
        <v>1982</v>
      </c>
      <c r="F927" s="2">
        <v>10921</v>
      </c>
      <c r="G927" s="2">
        <v>435543.84</v>
      </c>
    </row>
    <row r="928" spans="1:7" x14ac:dyDescent="0.25">
      <c r="A928">
        <v>1</v>
      </c>
      <c r="B928" t="s">
        <v>87</v>
      </c>
      <c r="C928" s="1" t="s">
        <v>84</v>
      </c>
      <c r="D928" t="s">
        <v>69</v>
      </c>
      <c r="E928">
        <v>1983</v>
      </c>
      <c r="F928" s="2">
        <v>8495</v>
      </c>
      <c r="G928" s="2">
        <v>195593.61</v>
      </c>
    </row>
    <row r="929" spans="1:7" x14ac:dyDescent="0.25">
      <c r="A929">
        <v>1</v>
      </c>
      <c r="B929" t="s">
        <v>87</v>
      </c>
      <c r="C929" s="1" t="s">
        <v>84</v>
      </c>
      <c r="D929" t="s">
        <v>69</v>
      </c>
      <c r="E929">
        <v>1984</v>
      </c>
      <c r="F929" s="2">
        <v>8884</v>
      </c>
      <c r="G929" s="2">
        <v>238832.15</v>
      </c>
    </row>
    <row r="930" spans="1:7" x14ac:dyDescent="0.25">
      <c r="A930">
        <v>1</v>
      </c>
      <c r="B930" t="s">
        <v>87</v>
      </c>
      <c r="C930" s="1" t="s">
        <v>84</v>
      </c>
      <c r="D930" t="s">
        <v>69</v>
      </c>
      <c r="E930">
        <v>1985</v>
      </c>
      <c r="F930" s="2">
        <v>9464</v>
      </c>
      <c r="G930" s="2">
        <v>290346.65000000002</v>
      </c>
    </row>
    <row r="931" spans="1:7" x14ac:dyDescent="0.25">
      <c r="A931">
        <v>1</v>
      </c>
      <c r="B931" t="s">
        <v>87</v>
      </c>
      <c r="C931" s="1" t="s">
        <v>84</v>
      </c>
      <c r="D931" t="s">
        <v>69</v>
      </c>
      <c r="E931">
        <v>1986</v>
      </c>
      <c r="F931" s="2">
        <v>6310</v>
      </c>
      <c r="G931" s="2">
        <v>238738.98</v>
      </c>
    </row>
    <row r="932" spans="1:7" x14ac:dyDescent="0.25">
      <c r="A932">
        <v>1</v>
      </c>
      <c r="B932" t="s">
        <v>87</v>
      </c>
      <c r="C932" s="1" t="s">
        <v>84</v>
      </c>
      <c r="D932" t="s">
        <v>69</v>
      </c>
      <c r="E932">
        <v>1987</v>
      </c>
      <c r="F932" s="2">
        <v>10864</v>
      </c>
      <c r="G932" s="2">
        <v>297562.45</v>
      </c>
    </row>
    <row r="933" spans="1:7" x14ac:dyDescent="0.25">
      <c r="A933">
        <v>1</v>
      </c>
      <c r="B933" t="s">
        <v>87</v>
      </c>
      <c r="C933" s="1" t="s">
        <v>84</v>
      </c>
      <c r="D933" t="s">
        <v>69</v>
      </c>
      <c r="E933">
        <v>1988</v>
      </c>
      <c r="F933" s="2">
        <v>17879</v>
      </c>
      <c r="G933" s="2">
        <v>625595.57999999996</v>
      </c>
    </row>
    <row r="934" spans="1:7" x14ac:dyDescent="0.25">
      <c r="A934">
        <v>1</v>
      </c>
      <c r="B934" t="s">
        <v>87</v>
      </c>
      <c r="C934" s="1" t="s">
        <v>84</v>
      </c>
      <c r="D934" t="s">
        <v>69</v>
      </c>
      <c r="E934">
        <v>1989</v>
      </c>
      <c r="F934" s="2">
        <v>15431</v>
      </c>
      <c r="G934" s="2">
        <v>438463.52</v>
      </c>
    </row>
    <row r="935" spans="1:7" x14ac:dyDescent="0.25">
      <c r="A935">
        <v>1</v>
      </c>
      <c r="B935" t="s">
        <v>87</v>
      </c>
      <c r="C935" s="1" t="s">
        <v>84</v>
      </c>
      <c r="D935" t="s">
        <v>69</v>
      </c>
      <c r="E935">
        <v>1990</v>
      </c>
      <c r="F935" s="2">
        <v>10159</v>
      </c>
      <c r="G935" s="2">
        <v>254904.65</v>
      </c>
    </row>
    <row r="936" spans="1:7" x14ac:dyDescent="0.25">
      <c r="A936">
        <v>1</v>
      </c>
      <c r="B936" t="s">
        <v>87</v>
      </c>
      <c r="C936" s="1" t="s">
        <v>84</v>
      </c>
      <c r="D936" t="s">
        <v>69</v>
      </c>
      <c r="E936">
        <v>1991</v>
      </c>
      <c r="F936" s="2">
        <v>10031</v>
      </c>
      <c r="G936" s="2">
        <v>350095.77</v>
      </c>
    </row>
    <row r="937" spans="1:7" x14ac:dyDescent="0.25">
      <c r="A937">
        <v>1</v>
      </c>
      <c r="B937" t="s">
        <v>87</v>
      </c>
      <c r="C937" s="1" t="s">
        <v>84</v>
      </c>
      <c r="D937" t="s">
        <v>69</v>
      </c>
      <c r="E937">
        <v>1992</v>
      </c>
      <c r="F937" s="2">
        <v>4890</v>
      </c>
      <c r="G937" s="2">
        <v>239400.95999999999</v>
      </c>
    </row>
    <row r="938" spans="1:7" x14ac:dyDescent="0.25">
      <c r="A938">
        <v>1</v>
      </c>
      <c r="B938" t="s">
        <v>87</v>
      </c>
      <c r="C938" s="1" t="s">
        <v>84</v>
      </c>
      <c r="D938" t="s">
        <v>69</v>
      </c>
      <c r="E938">
        <v>1993</v>
      </c>
      <c r="F938" s="2">
        <v>8981</v>
      </c>
      <c r="G938" s="2">
        <v>295804.40999999997</v>
      </c>
    </row>
    <row r="939" spans="1:7" x14ac:dyDescent="0.25">
      <c r="A939">
        <v>1</v>
      </c>
      <c r="B939" t="s">
        <v>87</v>
      </c>
      <c r="C939" s="1" t="s">
        <v>84</v>
      </c>
      <c r="D939" t="s">
        <v>69</v>
      </c>
      <c r="E939">
        <v>1994</v>
      </c>
      <c r="F939" s="2">
        <v>3433</v>
      </c>
      <c r="G939" s="2">
        <v>140011.78</v>
      </c>
    </row>
    <row r="940" spans="1:7" x14ac:dyDescent="0.25">
      <c r="A940">
        <v>1</v>
      </c>
      <c r="B940" t="s">
        <v>87</v>
      </c>
      <c r="C940" s="1" t="s">
        <v>84</v>
      </c>
      <c r="D940" t="s">
        <v>69</v>
      </c>
      <c r="E940">
        <v>1995</v>
      </c>
      <c r="F940" s="2">
        <v>8372</v>
      </c>
      <c r="G940" s="2">
        <v>301287.17</v>
      </c>
    </row>
    <row r="941" spans="1:7" x14ac:dyDescent="0.25">
      <c r="A941">
        <v>1</v>
      </c>
      <c r="B941" t="s">
        <v>87</v>
      </c>
      <c r="C941" s="1" t="s">
        <v>84</v>
      </c>
      <c r="D941" t="s">
        <v>69</v>
      </c>
      <c r="E941">
        <v>1996</v>
      </c>
      <c r="F941" s="2">
        <v>11441</v>
      </c>
      <c r="G941" s="2">
        <v>296425.75</v>
      </c>
    </row>
    <row r="942" spans="1:7" x14ac:dyDescent="0.25">
      <c r="A942">
        <v>1</v>
      </c>
      <c r="B942" t="s">
        <v>87</v>
      </c>
      <c r="C942" s="1" t="s">
        <v>84</v>
      </c>
      <c r="D942" t="s">
        <v>69</v>
      </c>
      <c r="E942">
        <v>1997</v>
      </c>
      <c r="F942" s="2">
        <v>19168</v>
      </c>
      <c r="G942" s="2">
        <v>568696.16</v>
      </c>
    </row>
    <row r="943" spans="1:7" x14ac:dyDescent="0.25">
      <c r="A943">
        <v>1</v>
      </c>
      <c r="B943" t="s">
        <v>87</v>
      </c>
      <c r="C943" s="1" t="s">
        <v>84</v>
      </c>
      <c r="D943" t="s">
        <v>69</v>
      </c>
      <c r="E943">
        <v>1998</v>
      </c>
      <c r="F943" s="2">
        <v>12731</v>
      </c>
      <c r="G943" s="2">
        <v>376837.96</v>
      </c>
    </row>
    <row r="944" spans="1:7" x14ac:dyDescent="0.25">
      <c r="A944">
        <v>1</v>
      </c>
      <c r="B944" t="s">
        <v>87</v>
      </c>
      <c r="C944" s="1" t="s">
        <v>84</v>
      </c>
      <c r="D944" t="s">
        <v>69</v>
      </c>
      <c r="E944">
        <v>1999</v>
      </c>
      <c r="F944" s="2">
        <v>7176</v>
      </c>
      <c r="G944" s="2">
        <v>178004</v>
      </c>
    </row>
    <row r="945" spans="1:7" x14ac:dyDescent="0.25">
      <c r="A945">
        <v>1</v>
      </c>
      <c r="B945" t="s">
        <v>87</v>
      </c>
      <c r="C945" s="1" t="s">
        <v>84</v>
      </c>
      <c r="D945" t="s">
        <v>69</v>
      </c>
      <c r="E945">
        <v>2000</v>
      </c>
      <c r="F945" s="2">
        <v>6113</v>
      </c>
      <c r="G945" s="2">
        <v>227676.05</v>
      </c>
    </row>
    <row r="946" spans="1:7" x14ac:dyDescent="0.25">
      <c r="A946">
        <v>1</v>
      </c>
      <c r="B946" t="s">
        <v>87</v>
      </c>
      <c r="C946" s="1" t="s">
        <v>84</v>
      </c>
      <c r="D946" t="s">
        <v>69</v>
      </c>
      <c r="E946">
        <v>2001</v>
      </c>
      <c r="F946" s="2">
        <v>6901</v>
      </c>
      <c r="G946" s="2">
        <v>330754.56</v>
      </c>
    </row>
    <row r="947" spans="1:7" x14ac:dyDescent="0.25">
      <c r="A947">
        <v>1</v>
      </c>
      <c r="B947" t="s">
        <v>87</v>
      </c>
      <c r="C947" s="1" t="s">
        <v>84</v>
      </c>
      <c r="D947" t="s">
        <v>69</v>
      </c>
      <c r="E947">
        <v>2002</v>
      </c>
      <c r="F947" s="2">
        <v>9170</v>
      </c>
      <c r="G947" s="2">
        <v>676480.58</v>
      </c>
    </row>
    <row r="948" spans="1:7" x14ac:dyDescent="0.25">
      <c r="A948">
        <v>1</v>
      </c>
      <c r="B948" t="s">
        <v>87</v>
      </c>
      <c r="C948" s="1" t="s">
        <v>84</v>
      </c>
      <c r="D948" t="s">
        <v>69</v>
      </c>
      <c r="E948">
        <v>2003</v>
      </c>
      <c r="F948" s="2">
        <v>8038</v>
      </c>
      <c r="G948" s="2">
        <v>339400.03</v>
      </c>
    </row>
    <row r="949" spans="1:7" x14ac:dyDescent="0.25">
      <c r="A949">
        <v>1</v>
      </c>
      <c r="B949" t="s">
        <v>87</v>
      </c>
      <c r="C949" s="1" t="s">
        <v>84</v>
      </c>
      <c r="D949" t="s">
        <v>69</v>
      </c>
      <c r="E949">
        <v>2004</v>
      </c>
      <c r="F949" s="2">
        <v>6560</v>
      </c>
      <c r="G949" s="2">
        <v>184751.19</v>
      </c>
    </row>
    <row r="950" spans="1:7" x14ac:dyDescent="0.25">
      <c r="A950">
        <v>1</v>
      </c>
      <c r="B950" t="s">
        <v>87</v>
      </c>
      <c r="C950" s="1" t="s">
        <v>84</v>
      </c>
      <c r="D950" t="s">
        <v>69</v>
      </c>
      <c r="E950">
        <v>2005</v>
      </c>
      <c r="F950" s="2">
        <v>10376</v>
      </c>
      <c r="G950" s="2">
        <v>445800.54</v>
      </c>
    </row>
    <row r="951" spans="1:7" x14ac:dyDescent="0.25">
      <c r="A951">
        <v>1</v>
      </c>
      <c r="B951" t="s">
        <v>87</v>
      </c>
      <c r="C951" s="1" t="s">
        <v>84</v>
      </c>
      <c r="D951" t="s">
        <v>69</v>
      </c>
      <c r="E951">
        <v>2006</v>
      </c>
      <c r="F951" s="2">
        <v>2049</v>
      </c>
      <c r="G951" s="2">
        <v>99857.45</v>
      </c>
    </row>
    <row r="952" spans="1:7" x14ac:dyDescent="0.25">
      <c r="A952">
        <v>1</v>
      </c>
      <c r="B952" t="s">
        <v>87</v>
      </c>
      <c r="C952" s="1" t="s">
        <v>84</v>
      </c>
      <c r="D952" t="s">
        <v>69</v>
      </c>
      <c r="E952">
        <v>2007</v>
      </c>
      <c r="F952" s="2">
        <v>12596</v>
      </c>
      <c r="G952" s="2">
        <v>631173.98</v>
      </c>
    </row>
    <row r="953" spans="1:7" x14ac:dyDescent="0.25">
      <c r="A953">
        <v>1</v>
      </c>
      <c r="B953" t="s">
        <v>87</v>
      </c>
      <c r="C953" s="1" t="s">
        <v>84</v>
      </c>
      <c r="D953" t="s">
        <v>69</v>
      </c>
      <c r="E953">
        <v>2008</v>
      </c>
      <c r="F953" s="2">
        <v>7102</v>
      </c>
      <c r="G953" s="2">
        <v>493297.75</v>
      </c>
    </row>
    <row r="954" spans="1:7" x14ac:dyDescent="0.25">
      <c r="A954">
        <v>1</v>
      </c>
      <c r="B954" t="s">
        <v>87</v>
      </c>
      <c r="C954" s="1" t="s">
        <v>84</v>
      </c>
      <c r="D954" t="s">
        <v>69</v>
      </c>
      <c r="E954">
        <v>2009</v>
      </c>
      <c r="F954" s="2">
        <v>8060</v>
      </c>
      <c r="G954" s="2">
        <v>456595.94</v>
      </c>
    </row>
    <row r="955" spans="1:7" x14ac:dyDescent="0.25">
      <c r="A955">
        <v>1</v>
      </c>
      <c r="B955" t="s">
        <v>87</v>
      </c>
      <c r="C955" s="1" t="s">
        <v>84</v>
      </c>
      <c r="D955" t="s">
        <v>69</v>
      </c>
      <c r="E955">
        <v>2010</v>
      </c>
      <c r="F955" s="2">
        <v>3251</v>
      </c>
      <c r="G955" s="2">
        <v>494434.69</v>
      </c>
    </row>
    <row r="956" spans="1:7" x14ac:dyDescent="0.25">
      <c r="A956">
        <v>1</v>
      </c>
      <c r="B956" t="s">
        <v>87</v>
      </c>
      <c r="C956" s="1" t="s">
        <v>84</v>
      </c>
      <c r="D956" t="s">
        <v>69</v>
      </c>
      <c r="E956">
        <v>2011</v>
      </c>
      <c r="F956" s="2">
        <v>493</v>
      </c>
      <c r="G956" s="2">
        <v>20308.060000000001</v>
      </c>
    </row>
    <row r="957" spans="1:7" x14ac:dyDescent="0.25">
      <c r="A957">
        <v>1</v>
      </c>
      <c r="B957" t="s">
        <v>87</v>
      </c>
      <c r="C957" s="1" t="s">
        <v>84</v>
      </c>
      <c r="D957" t="s">
        <v>69</v>
      </c>
      <c r="E957">
        <v>2012</v>
      </c>
      <c r="F957" s="2">
        <v>46405</v>
      </c>
      <c r="G957" s="2">
        <v>2750015.24</v>
      </c>
    </row>
    <row r="958" spans="1:7" x14ac:dyDescent="0.25">
      <c r="A958">
        <v>1</v>
      </c>
      <c r="B958" t="s">
        <v>87</v>
      </c>
      <c r="C958" s="1" t="s">
        <v>84</v>
      </c>
      <c r="D958" t="s">
        <v>69</v>
      </c>
      <c r="E958">
        <v>2013</v>
      </c>
      <c r="F958" s="2">
        <v>4078</v>
      </c>
      <c r="G958" s="2">
        <v>681621.85</v>
      </c>
    </row>
    <row r="959" spans="1:7" x14ac:dyDescent="0.25">
      <c r="A959">
        <v>1</v>
      </c>
      <c r="B959" t="s">
        <v>87</v>
      </c>
      <c r="C959" s="1" t="s">
        <v>84</v>
      </c>
      <c r="D959" t="s">
        <v>69</v>
      </c>
      <c r="E959">
        <v>2014</v>
      </c>
      <c r="F959" s="2">
        <v>17276</v>
      </c>
      <c r="G959" s="2">
        <v>1243601.57</v>
      </c>
    </row>
    <row r="960" spans="1:7" x14ac:dyDescent="0.25">
      <c r="A960">
        <v>1</v>
      </c>
      <c r="B960" t="s">
        <v>87</v>
      </c>
      <c r="C960" s="1" t="s">
        <v>84</v>
      </c>
      <c r="D960" t="s">
        <v>69</v>
      </c>
      <c r="E960">
        <v>2015</v>
      </c>
      <c r="F960" s="2">
        <v>20864</v>
      </c>
      <c r="G960" s="2">
        <v>3188730.05</v>
      </c>
    </row>
    <row r="961" spans="1:7" x14ac:dyDescent="0.25">
      <c r="A961">
        <v>1</v>
      </c>
      <c r="B961" t="s">
        <v>87</v>
      </c>
      <c r="C961" s="1" t="s">
        <v>84</v>
      </c>
      <c r="D961" t="s">
        <v>69</v>
      </c>
      <c r="E961">
        <v>2016</v>
      </c>
      <c r="F961" s="2">
        <v>16520</v>
      </c>
      <c r="G961" s="2">
        <v>3475655.2</v>
      </c>
    </row>
    <row r="962" spans="1:7" x14ac:dyDescent="0.25">
      <c r="A962">
        <v>1</v>
      </c>
      <c r="B962" t="s">
        <v>87</v>
      </c>
      <c r="C962" s="1" t="s">
        <v>84</v>
      </c>
      <c r="D962" t="s">
        <v>69</v>
      </c>
      <c r="E962">
        <v>2017</v>
      </c>
      <c r="F962" s="2">
        <v>17346</v>
      </c>
      <c r="G962" s="2">
        <v>3072643.02</v>
      </c>
    </row>
    <row r="963" spans="1:7" x14ac:dyDescent="0.25">
      <c r="A963">
        <v>1</v>
      </c>
      <c r="B963" t="s">
        <v>87</v>
      </c>
      <c r="C963" s="1" t="s">
        <v>84</v>
      </c>
      <c r="D963" t="s">
        <v>69</v>
      </c>
      <c r="E963">
        <v>2018</v>
      </c>
      <c r="F963" s="2">
        <v>19487</v>
      </c>
      <c r="G963" s="2">
        <v>4510994.47</v>
      </c>
    </row>
    <row r="964" spans="1:7" x14ac:dyDescent="0.25">
      <c r="A964">
        <v>1</v>
      </c>
      <c r="B964" t="s">
        <v>87</v>
      </c>
      <c r="C964" s="1" t="s">
        <v>84</v>
      </c>
      <c r="D964" t="s">
        <v>69</v>
      </c>
      <c r="E964">
        <v>2019</v>
      </c>
      <c r="F964" s="2">
        <v>18894</v>
      </c>
      <c r="G964" s="2">
        <v>3735111.47</v>
      </c>
    </row>
    <row r="965" spans="1:7" x14ac:dyDescent="0.25">
      <c r="A965">
        <v>1</v>
      </c>
      <c r="B965" t="s">
        <v>87</v>
      </c>
      <c r="C965" s="1" t="s">
        <v>84</v>
      </c>
      <c r="D965" t="s">
        <v>69</v>
      </c>
      <c r="E965">
        <v>2020</v>
      </c>
      <c r="F965" s="2">
        <v>16093</v>
      </c>
      <c r="G965" s="2">
        <v>4826685.3099999996</v>
      </c>
    </row>
    <row r="966" spans="1:7" x14ac:dyDescent="0.25">
      <c r="A966">
        <v>1</v>
      </c>
      <c r="B966" t="s">
        <v>87</v>
      </c>
      <c r="C966" s="1" t="s">
        <v>84</v>
      </c>
      <c r="D966" t="s">
        <v>69</v>
      </c>
      <c r="E966">
        <v>2021</v>
      </c>
      <c r="F966" s="2">
        <v>23979</v>
      </c>
      <c r="G966" s="2">
        <v>3514390.19</v>
      </c>
    </row>
    <row r="967" spans="1:7" x14ac:dyDescent="0.25">
      <c r="A967">
        <v>1</v>
      </c>
      <c r="B967" t="s">
        <v>87</v>
      </c>
      <c r="C967" s="1" t="s">
        <v>84</v>
      </c>
      <c r="D967" t="s">
        <v>69</v>
      </c>
      <c r="E967">
        <v>2022</v>
      </c>
      <c r="F967" s="2">
        <v>12173</v>
      </c>
      <c r="G967" s="2">
        <v>5631882.96</v>
      </c>
    </row>
    <row r="968" spans="1:7" x14ac:dyDescent="0.25">
      <c r="A968">
        <v>1</v>
      </c>
      <c r="B968" t="s">
        <v>87</v>
      </c>
      <c r="C968" s="1" t="s">
        <v>84</v>
      </c>
      <c r="D968" t="s">
        <v>69</v>
      </c>
      <c r="E968">
        <v>2023</v>
      </c>
      <c r="F968" s="2">
        <v>3738</v>
      </c>
      <c r="G968" s="2">
        <v>3150117.07</v>
      </c>
    </row>
    <row r="969" spans="1:7" x14ac:dyDescent="0.25">
      <c r="A969">
        <v>1</v>
      </c>
      <c r="B969" t="s">
        <v>87</v>
      </c>
      <c r="C969" s="1" t="s">
        <v>84</v>
      </c>
      <c r="D969" t="s">
        <v>69</v>
      </c>
      <c r="E969">
        <v>2024</v>
      </c>
      <c r="F969" s="2">
        <v>4328</v>
      </c>
      <c r="G969" s="2">
        <v>3206266.38</v>
      </c>
    </row>
    <row r="970" spans="1:7" x14ac:dyDescent="0.25">
      <c r="A970">
        <v>1</v>
      </c>
      <c r="B970" t="s">
        <v>87</v>
      </c>
      <c r="C970" s="1" t="s">
        <v>84</v>
      </c>
      <c r="D970" t="s">
        <v>69</v>
      </c>
      <c r="E970">
        <v>2025</v>
      </c>
      <c r="F970" s="2">
        <v>1398</v>
      </c>
      <c r="G970" s="2">
        <v>599022.66</v>
      </c>
    </row>
    <row r="971" spans="1:7" x14ac:dyDescent="0.25">
      <c r="A971">
        <v>1</v>
      </c>
      <c r="B971" t="s">
        <v>87</v>
      </c>
      <c r="C971" s="1" t="s">
        <v>86</v>
      </c>
      <c r="D971" t="s">
        <v>71</v>
      </c>
      <c r="E971">
        <v>1978</v>
      </c>
      <c r="F971" s="2">
        <v>618</v>
      </c>
      <c r="G971" s="2">
        <v>16835.95</v>
      </c>
    </row>
    <row r="972" spans="1:7" x14ac:dyDescent="0.25">
      <c r="A972">
        <v>1</v>
      </c>
      <c r="B972" t="s">
        <v>87</v>
      </c>
      <c r="C972" s="1" t="s">
        <v>86</v>
      </c>
      <c r="D972" t="s">
        <v>71</v>
      </c>
      <c r="E972">
        <v>1980</v>
      </c>
      <c r="F972" s="2">
        <v>573</v>
      </c>
      <c r="G972" s="2">
        <v>17172.61</v>
      </c>
    </row>
    <row r="973" spans="1:7" x14ac:dyDescent="0.25">
      <c r="A973">
        <v>1</v>
      </c>
      <c r="B973" t="s">
        <v>87</v>
      </c>
      <c r="C973" s="1" t="s">
        <v>86</v>
      </c>
      <c r="D973" t="s">
        <v>71</v>
      </c>
      <c r="E973">
        <v>1981</v>
      </c>
      <c r="F973" s="2">
        <v>1242</v>
      </c>
      <c r="G973" s="2">
        <v>47824.95</v>
      </c>
    </row>
    <row r="974" spans="1:7" x14ac:dyDescent="0.25">
      <c r="A974">
        <v>1</v>
      </c>
      <c r="B974" t="s">
        <v>87</v>
      </c>
      <c r="C974" s="1" t="s">
        <v>86</v>
      </c>
      <c r="D974" t="s">
        <v>71</v>
      </c>
      <c r="E974">
        <v>1982</v>
      </c>
      <c r="F974" s="2">
        <v>2</v>
      </c>
      <c r="G974" s="2">
        <v>222.6</v>
      </c>
    </row>
    <row r="975" spans="1:7" x14ac:dyDescent="0.25">
      <c r="A975">
        <v>1</v>
      </c>
      <c r="B975" t="s">
        <v>87</v>
      </c>
      <c r="C975" s="1" t="s">
        <v>86</v>
      </c>
      <c r="D975" t="s">
        <v>71</v>
      </c>
      <c r="E975">
        <v>1983</v>
      </c>
      <c r="F975" s="2">
        <v>550</v>
      </c>
      <c r="G975" s="2">
        <v>15692.35</v>
      </c>
    </row>
    <row r="976" spans="1:7" x14ac:dyDescent="0.25">
      <c r="A976">
        <v>1</v>
      </c>
      <c r="B976" t="s">
        <v>87</v>
      </c>
      <c r="C976" s="1" t="s">
        <v>86</v>
      </c>
      <c r="D976" t="s">
        <v>71</v>
      </c>
      <c r="E976">
        <v>1984</v>
      </c>
      <c r="F976" s="2">
        <v>1282</v>
      </c>
      <c r="G976" s="2">
        <v>47953.3</v>
      </c>
    </row>
    <row r="977" spans="1:7" x14ac:dyDescent="0.25">
      <c r="A977">
        <v>1</v>
      </c>
      <c r="B977" t="s">
        <v>87</v>
      </c>
      <c r="C977" s="1" t="s">
        <v>86</v>
      </c>
      <c r="D977" t="s">
        <v>71</v>
      </c>
      <c r="E977">
        <v>1985</v>
      </c>
      <c r="F977" s="2">
        <v>899</v>
      </c>
      <c r="G977" s="2">
        <v>56203.21</v>
      </c>
    </row>
    <row r="978" spans="1:7" x14ac:dyDescent="0.25">
      <c r="A978">
        <v>1</v>
      </c>
      <c r="B978" t="s">
        <v>87</v>
      </c>
      <c r="C978" s="1" t="s">
        <v>86</v>
      </c>
      <c r="D978" t="s">
        <v>71</v>
      </c>
      <c r="E978">
        <v>1988</v>
      </c>
      <c r="F978" s="2">
        <v>411</v>
      </c>
      <c r="G978" s="2">
        <v>9232.23</v>
      </c>
    </row>
    <row r="979" spans="1:7" x14ac:dyDescent="0.25">
      <c r="A979">
        <v>1</v>
      </c>
      <c r="B979" t="s">
        <v>87</v>
      </c>
      <c r="C979" s="1" t="s">
        <v>86</v>
      </c>
      <c r="D979" t="s">
        <v>71</v>
      </c>
      <c r="E979">
        <v>1991</v>
      </c>
      <c r="F979" s="2">
        <v>3</v>
      </c>
      <c r="G979" s="2">
        <v>116.99</v>
      </c>
    </row>
    <row r="980" spans="1:7" x14ac:dyDescent="0.25">
      <c r="A980">
        <v>1</v>
      </c>
      <c r="B980" t="s">
        <v>87</v>
      </c>
      <c r="C980" s="1" t="s">
        <v>86</v>
      </c>
      <c r="D980" t="s">
        <v>71</v>
      </c>
      <c r="E980">
        <v>1992</v>
      </c>
      <c r="F980" s="2">
        <v>14</v>
      </c>
      <c r="G980" s="2">
        <v>229.86</v>
      </c>
    </row>
    <row r="981" spans="1:7" x14ac:dyDescent="0.25">
      <c r="A981">
        <v>1</v>
      </c>
      <c r="B981" t="s">
        <v>87</v>
      </c>
      <c r="C981" s="1" t="s">
        <v>86</v>
      </c>
      <c r="D981" t="s">
        <v>71</v>
      </c>
      <c r="E981">
        <v>1993</v>
      </c>
      <c r="F981" s="2">
        <v>1207</v>
      </c>
      <c r="G981" s="2">
        <v>27795.98</v>
      </c>
    </row>
    <row r="982" spans="1:7" x14ac:dyDescent="0.25">
      <c r="A982">
        <v>1</v>
      </c>
      <c r="B982" t="s">
        <v>87</v>
      </c>
      <c r="C982" s="1" t="s">
        <v>86</v>
      </c>
      <c r="D982" t="s">
        <v>71</v>
      </c>
      <c r="E982">
        <v>1994</v>
      </c>
      <c r="F982" s="2">
        <v>2286</v>
      </c>
      <c r="G982" s="2">
        <v>105018.17</v>
      </c>
    </row>
    <row r="983" spans="1:7" x14ac:dyDescent="0.25">
      <c r="A983">
        <v>1</v>
      </c>
      <c r="B983" t="s">
        <v>87</v>
      </c>
      <c r="C983" s="1" t="s">
        <v>86</v>
      </c>
      <c r="D983" t="s">
        <v>71</v>
      </c>
      <c r="E983">
        <v>1995</v>
      </c>
      <c r="F983" s="2">
        <v>1435</v>
      </c>
      <c r="G983" s="2">
        <v>68500.160000000003</v>
      </c>
    </row>
    <row r="984" spans="1:7" x14ac:dyDescent="0.25">
      <c r="A984">
        <v>1</v>
      </c>
      <c r="B984" t="s">
        <v>87</v>
      </c>
      <c r="C984" s="1" t="s">
        <v>86</v>
      </c>
      <c r="D984" t="s">
        <v>71</v>
      </c>
      <c r="E984">
        <v>1996</v>
      </c>
      <c r="F984" s="2">
        <v>4366</v>
      </c>
      <c r="G984" s="2">
        <v>256184.13</v>
      </c>
    </row>
    <row r="985" spans="1:7" x14ac:dyDescent="0.25">
      <c r="A985">
        <v>1</v>
      </c>
      <c r="B985" t="s">
        <v>87</v>
      </c>
      <c r="C985" s="1" t="s">
        <v>86</v>
      </c>
      <c r="D985" t="s">
        <v>71</v>
      </c>
      <c r="E985">
        <v>1997</v>
      </c>
      <c r="F985" s="2">
        <v>719</v>
      </c>
      <c r="G985" s="2">
        <v>34843.49</v>
      </c>
    </row>
    <row r="986" spans="1:7" x14ac:dyDescent="0.25">
      <c r="A986">
        <v>1</v>
      </c>
      <c r="B986" t="s">
        <v>87</v>
      </c>
      <c r="C986" s="1" t="s">
        <v>86</v>
      </c>
      <c r="D986" t="s">
        <v>71</v>
      </c>
      <c r="E986">
        <v>1998</v>
      </c>
      <c r="F986" s="2">
        <v>4111</v>
      </c>
      <c r="G986" s="2">
        <v>147749.71</v>
      </c>
    </row>
    <row r="987" spans="1:7" x14ac:dyDescent="0.25">
      <c r="A987">
        <v>1</v>
      </c>
      <c r="B987" t="s">
        <v>87</v>
      </c>
      <c r="C987" s="1" t="s">
        <v>86</v>
      </c>
      <c r="D987" t="s">
        <v>71</v>
      </c>
      <c r="E987">
        <v>1999</v>
      </c>
      <c r="F987" s="2">
        <v>2899</v>
      </c>
      <c r="G987" s="2">
        <v>78293.33</v>
      </c>
    </row>
    <row r="988" spans="1:7" x14ac:dyDescent="0.25">
      <c r="A988">
        <v>1</v>
      </c>
      <c r="B988" t="s">
        <v>87</v>
      </c>
      <c r="C988" s="1" t="s">
        <v>86</v>
      </c>
      <c r="D988" t="s">
        <v>71</v>
      </c>
      <c r="E988">
        <v>2000</v>
      </c>
      <c r="F988" s="2">
        <v>13774</v>
      </c>
      <c r="G988" s="2">
        <v>1213382.3</v>
      </c>
    </row>
    <row r="989" spans="1:7" x14ac:dyDescent="0.25">
      <c r="A989">
        <v>1</v>
      </c>
      <c r="B989" t="s">
        <v>87</v>
      </c>
      <c r="C989" s="1" t="s">
        <v>86</v>
      </c>
      <c r="D989" t="s">
        <v>71</v>
      </c>
      <c r="E989">
        <v>2001</v>
      </c>
      <c r="F989" s="2">
        <v>24331</v>
      </c>
      <c r="G989" s="2">
        <v>662001.43000000005</v>
      </c>
    </row>
    <row r="990" spans="1:7" x14ac:dyDescent="0.25">
      <c r="A990">
        <v>1</v>
      </c>
      <c r="B990" t="s">
        <v>87</v>
      </c>
      <c r="C990" s="1" t="s">
        <v>86</v>
      </c>
      <c r="D990" t="s">
        <v>71</v>
      </c>
      <c r="E990">
        <v>2002</v>
      </c>
      <c r="F990" s="2">
        <v>22012</v>
      </c>
      <c r="G990" s="2">
        <v>1020318.1</v>
      </c>
    </row>
    <row r="991" spans="1:7" x14ac:dyDescent="0.25">
      <c r="A991">
        <v>1</v>
      </c>
      <c r="B991" t="s">
        <v>87</v>
      </c>
      <c r="C991" s="1" t="s">
        <v>86</v>
      </c>
      <c r="D991" t="s">
        <v>71</v>
      </c>
      <c r="E991">
        <v>2003</v>
      </c>
      <c r="F991" s="2">
        <v>10455</v>
      </c>
      <c r="G991" s="2">
        <v>44833.49</v>
      </c>
    </row>
    <row r="992" spans="1:7" x14ac:dyDescent="0.25">
      <c r="A992">
        <v>1</v>
      </c>
      <c r="B992" t="s">
        <v>87</v>
      </c>
      <c r="C992" s="1" t="s">
        <v>86</v>
      </c>
      <c r="D992" t="s">
        <v>71</v>
      </c>
      <c r="E992">
        <v>2004</v>
      </c>
      <c r="F992" s="2">
        <v>976</v>
      </c>
      <c r="G992" s="2">
        <v>78368.41</v>
      </c>
    </row>
    <row r="993" spans="1:7" x14ac:dyDescent="0.25">
      <c r="A993">
        <v>1</v>
      </c>
      <c r="B993" t="s">
        <v>87</v>
      </c>
      <c r="C993" s="1" t="s">
        <v>86</v>
      </c>
      <c r="D993" t="s">
        <v>71</v>
      </c>
      <c r="E993">
        <v>2005</v>
      </c>
      <c r="F993" s="2">
        <v>3408</v>
      </c>
      <c r="G993" s="2">
        <v>195706.36</v>
      </c>
    </row>
    <row r="994" spans="1:7" x14ac:dyDescent="0.25">
      <c r="A994">
        <v>1</v>
      </c>
      <c r="B994" t="s">
        <v>87</v>
      </c>
      <c r="C994" s="1" t="s">
        <v>86</v>
      </c>
      <c r="D994" t="s">
        <v>71</v>
      </c>
      <c r="E994">
        <v>2006</v>
      </c>
      <c r="F994" s="2">
        <v>7268</v>
      </c>
      <c r="G994" s="2">
        <v>369712.06</v>
      </c>
    </row>
    <row r="995" spans="1:7" x14ac:dyDescent="0.25">
      <c r="A995">
        <v>1</v>
      </c>
      <c r="B995" t="s">
        <v>87</v>
      </c>
      <c r="C995" s="1" t="s">
        <v>86</v>
      </c>
      <c r="D995" t="s">
        <v>71</v>
      </c>
      <c r="E995">
        <v>2007</v>
      </c>
      <c r="F995" s="2">
        <v>1143</v>
      </c>
      <c r="G995" s="2">
        <v>93148.06</v>
      </c>
    </row>
    <row r="996" spans="1:7" x14ac:dyDescent="0.25">
      <c r="A996">
        <v>1</v>
      </c>
      <c r="B996" t="s">
        <v>87</v>
      </c>
      <c r="C996" s="1" t="s">
        <v>86</v>
      </c>
      <c r="D996" t="s">
        <v>71</v>
      </c>
      <c r="E996">
        <v>2008</v>
      </c>
      <c r="F996" s="2">
        <v>41775</v>
      </c>
      <c r="G996" s="2">
        <v>1955028.65</v>
      </c>
    </row>
    <row r="997" spans="1:7" x14ac:dyDescent="0.25">
      <c r="A997">
        <v>1</v>
      </c>
      <c r="B997" t="s">
        <v>87</v>
      </c>
      <c r="C997" s="1" t="s">
        <v>86</v>
      </c>
      <c r="D997" t="s">
        <v>71</v>
      </c>
      <c r="E997">
        <v>2009</v>
      </c>
      <c r="F997" s="2">
        <v>5132</v>
      </c>
      <c r="G997" s="2">
        <v>403427.26</v>
      </c>
    </row>
    <row r="998" spans="1:7" x14ac:dyDescent="0.25">
      <c r="A998">
        <v>1</v>
      </c>
      <c r="B998" t="s">
        <v>87</v>
      </c>
      <c r="C998" s="1" t="s">
        <v>86</v>
      </c>
      <c r="D998" t="s">
        <v>71</v>
      </c>
      <c r="E998">
        <v>2010</v>
      </c>
      <c r="F998" s="2">
        <v>5475</v>
      </c>
      <c r="G998" s="2">
        <v>406314.9</v>
      </c>
    </row>
    <row r="999" spans="1:7" x14ac:dyDescent="0.25">
      <c r="A999">
        <v>1</v>
      </c>
      <c r="B999" t="s">
        <v>87</v>
      </c>
      <c r="C999" s="1" t="s">
        <v>86</v>
      </c>
      <c r="D999" t="s">
        <v>71</v>
      </c>
      <c r="E999">
        <v>2011</v>
      </c>
      <c r="F999" s="2">
        <v>5741</v>
      </c>
      <c r="G999" s="2">
        <v>1081014.8799999999</v>
      </c>
    </row>
    <row r="1000" spans="1:7" x14ac:dyDescent="0.25">
      <c r="A1000">
        <v>1</v>
      </c>
      <c r="B1000" t="s">
        <v>87</v>
      </c>
      <c r="C1000" s="1" t="s">
        <v>86</v>
      </c>
      <c r="D1000" t="s">
        <v>71</v>
      </c>
      <c r="E1000">
        <v>2012</v>
      </c>
      <c r="F1000" s="2">
        <v>2766</v>
      </c>
      <c r="G1000" s="2">
        <v>677586.74</v>
      </c>
    </row>
    <row r="1001" spans="1:7" x14ac:dyDescent="0.25">
      <c r="A1001">
        <v>1</v>
      </c>
      <c r="B1001" t="s">
        <v>87</v>
      </c>
      <c r="C1001" s="1" t="s">
        <v>86</v>
      </c>
      <c r="D1001" t="s">
        <v>71</v>
      </c>
      <c r="E1001">
        <v>2013</v>
      </c>
      <c r="F1001" s="2">
        <v>11384</v>
      </c>
      <c r="G1001" s="2">
        <v>790629.49</v>
      </c>
    </row>
    <row r="1002" spans="1:7" x14ac:dyDescent="0.25">
      <c r="A1002">
        <v>1</v>
      </c>
      <c r="B1002" t="s">
        <v>87</v>
      </c>
      <c r="C1002" s="1" t="s">
        <v>86</v>
      </c>
      <c r="D1002" t="s">
        <v>71</v>
      </c>
      <c r="E1002">
        <v>2014</v>
      </c>
      <c r="F1002" s="2">
        <v>2467</v>
      </c>
      <c r="G1002" s="2">
        <v>16044.36</v>
      </c>
    </row>
    <row r="1003" spans="1:7" x14ac:dyDescent="0.25">
      <c r="A1003">
        <v>1</v>
      </c>
      <c r="B1003" t="s">
        <v>87</v>
      </c>
      <c r="C1003" s="1" t="s">
        <v>86</v>
      </c>
      <c r="D1003" t="s">
        <v>71</v>
      </c>
      <c r="E1003">
        <v>2015</v>
      </c>
      <c r="F1003" s="2">
        <v>1785</v>
      </c>
      <c r="G1003" s="2">
        <v>273525.40999999997</v>
      </c>
    </row>
    <row r="1004" spans="1:7" x14ac:dyDescent="0.25">
      <c r="A1004">
        <v>1</v>
      </c>
      <c r="B1004" t="s">
        <v>87</v>
      </c>
      <c r="C1004" s="1" t="s">
        <v>86</v>
      </c>
      <c r="D1004" t="s">
        <v>71</v>
      </c>
      <c r="E1004">
        <v>2016</v>
      </c>
      <c r="F1004" s="2">
        <v>2997</v>
      </c>
      <c r="G1004" s="2">
        <v>538284.47</v>
      </c>
    </row>
    <row r="1005" spans="1:7" x14ac:dyDescent="0.25">
      <c r="A1005">
        <v>1</v>
      </c>
      <c r="B1005" t="s">
        <v>87</v>
      </c>
      <c r="C1005" s="1" t="s">
        <v>86</v>
      </c>
      <c r="D1005" t="s">
        <v>71</v>
      </c>
      <c r="E1005">
        <v>2017</v>
      </c>
      <c r="F1005" s="2">
        <v>20079</v>
      </c>
      <c r="G1005" s="2">
        <v>290397.78000000003</v>
      </c>
    </row>
    <row r="1006" spans="1:7" x14ac:dyDescent="0.25">
      <c r="A1006">
        <v>1</v>
      </c>
      <c r="B1006" t="s">
        <v>87</v>
      </c>
      <c r="C1006" s="1" t="s">
        <v>86</v>
      </c>
      <c r="D1006" t="s">
        <v>71</v>
      </c>
      <c r="E1006">
        <v>2018</v>
      </c>
      <c r="F1006" s="2">
        <v>3875</v>
      </c>
      <c r="G1006" s="2">
        <v>470617.97</v>
      </c>
    </row>
    <row r="1007" spans="1:7" x14ac:dyDescent="0.25">
      <c r="A1007">
        <v>1</v>
      </c>
      <c r="B1007" t="s">
        <v>87</v>
      </c>
      <c r="C1007" s="1" t="s">
        <v>86</v>
      </c>
      <c r="D1007" t="s">
        <v>71</v>
      </c>
      <c r="E1007">
        <v>2019</v>
      </c>
      <c r="F1007" s="2">
        <v>9798</v>
      </c>
      <c r="G1007" s="2">
        <v>3670027.65</v>
      </c>
    </row>
    <row r="1008" spans="1:7" x14ac:dyDescent="0.25">
      <c r="A1008">
        <v>1</v>
      </c>
      <c r="B1008" t="s">
        <v>87</v>
      </c>
      <c r="C1008" s="1" t="s">
        <v>86</v>
      </c>
      <c r="D1008" t="s">
        <v>71</v>
      </c>
      <c r="E1008">
        <v>2020</v>
      </c>
      <c r="F1008" s="2">
        <v>5368</v>
      </c>
      <c r="G1008" s="2">
        <v>1158689.6599999999</v>
      </c>
    </row>
    <row r="1009" spans="1:7" x14ac:dyDescent="0.25">
      <c r="A1009">
        <v>1</v>
      </c>
      <c r="B1009" t="s">
        <v>87</v>
      </c>
      <c r="C1009" s="1" t="s">
        <v>86</v>
      </c>
      <c r="D1009" t="s">
        <v>71</v>
      </c>
      <c r="E1009">
        <v>2021</v>
      </c>
      <c r="F1009" s="2">
        <v>2831</v>
      </c>
      <c r="G1009" s="2">
        <v>2674951.73</v>
      </c>
    </row>
    <row r="1010" spans="1:7" x14ac:dyDescent="0.25">
      <c r="A1010">
        <v>1</v>
      </c>
      <c r="B1010" t="s">
        <v>87</v>
      </c>
      <c r="C1010" s="1" t="s">
        <v>86</v>
      </c>
      <c r="D1010" t="s">
        <v>71</v>
      </c>
      <c r="E1010">
        <v>2022</v>
      </c>
      <c r="F1010" s="2">
        <v>423</v>
      </c>
      <c r="G1010" s="2">
        <v>359466.43</v>
      </c>
    </row>
    <row r="1011" spans="1:7" x14ac:dyDescent="0.25">
      <c r="A1011">
        <v>1</v>
      </c>
      <c r="B1011" t="s">
        <v>87</v>
      </c>
      <c r="C1011" s="1" t="s">
        <v>86</v>
      </c>
      <c r="D1011" t="s">
        <v>71</v>
      </c>
      <c r="E1011">
        <v>2023</v>
      </c>
      <c r="F1011" s="2">
        <v>2421</v>
      </c>
      <c r="G1011" s="2">
        <v>1012622.07</v>
      </c>
    </row>
    <row r="1012" spans="1:7" x14ac:dyDescent="0.25">
      <c r="A1012">
        <v>1</v>
      </c>
      <c r="B1012" t="s">
        <v>87</v>
      </c>
      <c r="C1012" s="1" t="s">
        <v>86</v>
      </c>
      <c r="D1012" t="s">
        <v>71</v>
      </c>
      <c r="E1012">
        <v>2024</v>
      </c>
      <c r="F1012" s="2">
        <v>5072</v>
      </c>
      <c r="G1012" s="2">
        <v>3318124.02</v>
      </c>
    </row>
    <row r="1013" spans="1:7" x14ac:dyDescent="0.25">
      <c r="A1013">
        <v>1</v>
      </c>
      <c r="B1013" t="s">
        <v>87</v>
      </c>
      <c r="C1013" s="1" t="s">
        <v>86</v>
      </c>
      <c r="D1013" t="s">
        <v>71</v>
      </c>
      <c r="E1013">
        <v>2025</v>
      </c>
      <c r="F1013" s="2">
        <v>808</v>
      </c>
      <c r="G1013" s="2">
        <v>223014.61</v>
      </c>
    </row>
    <row r="1014" spans="1:7" x14ac:dyDescent="0.25">
      <c r="A1014">
        <v>1</v>
      </c>
      <c r="B1014" t="s">
        <v>87</v>
      </c>
      <c r="C1014">
        <v>100</v>
      </c>
      <c r="D1014" t="s">
        <v>72</v>
      </c>
      <c r="E1014">
        <v>1983</v>
      </c>
      <c r="F1014" s="2">
        <v>4</v>
      </c>
      <c r="G1014" s="2">
        <v>161.29</v>
      </c>
    </row>
    <row r="1015" spans="1:7" x14ac:dyDescent="0.25">
      <c r="A1015">
        <v>1</v>
      </c>
      <c r="B1015" t="s">
        <v>87</v>
      </c>
      <c r="C1015">
        <v>100</v>
      </c>
      <c r="D1015" t="s">
        <v>72</v>
      </c>
      <c r="E1015">
        <v>1991</v>
      </c>
      <c r="F1015" s="2">
        <v>1055</v>
      </c>
      <c r="G1015" s="2">
        <v>65349.99</v>
      </c>
    </row>
    <row r="1016" spans="1:7" x14ac:dyDescent="0.25">
      <c r="A1016">
        <v>1</v>
      </c>
      <c r="B1016" t="s">
        <v>87</v>
      </c>
      <c r="C1016">
        <v>100</v>
      </c>
      <c r="D1016" t="s">
        <v>72</v>
      </c>
      <c r="E1016">
        <v>2019</v>
      </c>
      <c r="F1016" s="2">
        <v>1841</v>
      </c>
      <c r="G1016" s="2">
        <v>1190341.8600000001</v>
      </c>
    </row>
    <row r="1017" spans="1:7" x14ac:dyDescent="0.25">
      <c r="A1017">
        <v>1</v>
      </c>
      <c r="B1017" t="s">
        <v>87</v>
      </c>
      <c r="C1017">
        <v>100</v>
      </c>
      <c r="D1017" t="s">
        <v>72</v>
      </c>
      <c r="E1017">
        <v>2021</v>
      </c>
      <c r="F1017" s="2">
        <v>419</v>
      </c>
      <c r="G1017" s="2">
        <v>753581.54</v>
      </c>
    </row>
    <row r="1018" spans="1:7" x14ac:dyDescent="0.25">
      <c r="A1018">
        <v>9</v>
      </c>
      <c r="B1018" t="s">
        <v>89</v>
      </c>
      <c r="C1018" t="s">
        <v>90</v>
      </c>
      <c r="F1018" s="2">
        <v>2</v>
      </c>
      <c r="G1018" s="2">
        <v>82.63</v>
      </c>
    </row>
    <row r="1019" spans="1:7" x14ac:dyDescent="0.25">
      <c r="A1019">
        <v>9</v>
      </c>
      <c r="B1019" t="s">
        <v>91</v>
      </c>
      <c r="C1019" t="s">
        <v>90</v>
      </c>
      <c r="F1019" s="2">
        <v>0</v>
      </c>
      <c r="G1019" s="2">
        <v>0</v>
      </c>
    </row>
    <row r="1020" spans="1:7" x14ac:dyDescent="0.25">
      <c r="A1020">
        <v>9</v>
      </c>
      <c r="B1020" t="s">
        <v>92</v>
      </c>
      <c r="C1020" t="s">
        <v>90</v>
      </c>
      <c r="F1020" s="2">
        <v>33</v>
      </c>
      <c r="G1020" s="2">
        <v>-10915813.09</v>
      </c>
    </row>
    <row r="1021" spans="1:7" x14ac:dyDescent="0.25">
      <c r="A1021">
        <v>9</v>
      </c>
      <c r="B1021" t="s">
        <v>93</v>
      </c>
      <c r="C1021" t="s">
        <v>90</v>
      </c>
      <c r="F1021" s="2">
        <v>0</v>
      </c>
      <c r="G1021" s="2">
        <v>0</v>
      </c>
    </row>
    <row r="1022" spans="1:7" x14ac:dyDescent="0.25">
      <c r="A1022">
        <v>9</v>
      </c>
      <c r="B1022" t="s">
        <v>94</v>
      </c>
      <c r="C1022" t="s">
        <v>90</v>
      </c>
      <c r="F1022" s="2">
        <v>1</v>
      </c>
      <c r="G1022" s="2">
        <v>45546.76</v>
      </c>
    </row>
    <row r="1023" spans="1:7" x14ac:dyDescent="0.25">
      <c r="A1023">
        <v>9</v>
      </c>
      <c r="B1023" t="s">
        <v>95</v>
      </c>
      <c r="C1023" t="s">
        <v>90</v>
      </c>
      <c r="F1023" s="2">
        <v>18</v>
      </c>
      <c r="G1023" s="2">
        <v>261523.07</v>
      </c>
    </row>
    <row r="1024" spans="1:7" x14ac:dyDescent="0.25">
      <c r="A1024">
        <v>9</v>
      </c>
      <c r="B1024" t="s">
        <v>96</v>
      </c>
      <c r="C1024" t="s">
        <v>90</v>
      </c>
      <c r="F1024" s="2">
        <v>2</v>
      </c>
      <c r="G1024" s="2">
        <v>11529.41</v>
      </c>
    </row>
    <row r="1025" spans="1:7" x14ac:dyDescent="0.25">
      <c r="A1025">
        <v>9</v>
      </c>
      <c r="B1025" t="s">
        <v>97</v>
      </c>
      <c r="C1025" t="s">
        <v>90</v>
      </c>
      <c r="F1025" s="2">
        <v>0</v>
      </c>
      <c r="G1025" s="2">
        <v>0</v>
      </c>
    </row>
    <row r="1026" spans="1:7" ht="17.25" x14ac:dyDescent="0.4">
      <c r="A1026">
        <v>9</v>
      </c>
      <c r="B1026" t="s">
        <v>98</v>
      </c>
      <c r="C1026" t="s">
        <v>90</v>
      </c>
      <c r="F1026" s="3">
        <v>92005</v>
      </c>
      <c r="G1026" s="3">
        <v>74273929.170000002</v>
      </c>
    </row>
    <row r="1027" spans="1:7" x14ac:dyDescent="0.25">
      <c r="A1027" t="s">
        <v>99</v>
      </c>
      <c r="F1027" s="2">
        <f>SUM(F2:F1026)</f>
        <v>14296113</v>
      </c>
      <c r="G1027" s="2">
        <f>SUM(G2:G1026)</f>
        <v>523530000.49000031</v>
      </c>
    </row>
    <row r="1029" spans="1:7" x14ac:dyDescent="0.25">
      <c r="E1029">
        <v>101</v>
      </c>
      <c r="F1029">
        <v>37600</v>
      </c>
      <c r="G1029" s="2">
        <v>484812587.13</v>
      </c>
    </row>
    <row r="1030" spans="1:7" ht="17.25" x14ac:dyDescent="0.4">
      <c r="E1030">
        <v>106</v>
      </c>
      <c r="F1030">
        <v>37600</v>
      </c>
      <c r="G1030" s="3">
        <v>38717413.359999999</v>
      </c>
    </row>
    <row r="1031" spans="1:7" x14ac:dyDescent="0.25">
      <c r="F1031"/>
      <c r="G1031" s="4">
        <f>SUM(G1029:G1030)</f>
        <v>523530000.49000001</v>
      </c>
    </row>
    <row r="1033" spans="1:7" x14ac:dyDescent="0.25">
      <c r="G1033" s="2">
        <f>+G1027-G1031</f>
        <v>0</v>
      </c>
    </row>
  </sheetData>
  <pageMargins left="0.7" right="0.7" top="0.75" bottom="0.75" header="0.3" footer="0.3"/>
  <pageSetup scale="94" orientation="portrait" horizontalDpi="1200" verticalDpi="1200" r:id="rId1"/>
  <headerFooter>
    <oddHeader>&amp;RKY PSC Case No. 2026-00099, Staff 4-15, Attachment A
Respondent: R. Amen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4c5ae62-a55a-440d-a0f2-09563c684693">
      <Terms xmlns="http://schemas.microsoft.com/office/infopath/2007/PartnerControls"/>
    </lcf76f155ced4ddcb4097134ff3c332f>
    <TaxCatchAll xmlns="16da5b74-d710-458d-80a0-fdf84c709c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3B0754F3EA84BA41CDFEDEE7BEB48" ma:contentTypeVersion="10" ma:contentTypeDescription="Create a new document." ma:contentTypeScope="" ma:versionID="b88a2134457fe9ee1297367313618a7d">
  <xsd:schema xmlns:xsd="http://www.w3.org/2001/XMLSchema" xmlns:xs="http://www.w3.org/2001/XMLSchema" xmlns:p="http://schemas.microsoft.com/office/2006/metadata/properties" xmlns:ns2="a4c5ae62-a55a-440d-a0f2-09563c684693" xmlns:ns3="16da5b74-d710-458d-80a0-fdf84c709c57" targetNamespace="http://schemas.microsoft.com/office/2006/metadata/properties" ma:root="true" ma:fieldsID="d0ffbf2c57512769883681e23af7251b" ns2:_="" ns3:_="">
    <xsd:import namespace="a4c5ae62-a55a-440d-a0f2-09563c684693"/>
    <xsd:import namespace="16da5b74-d710-458d-80a0-fdf84c709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5ae62-a55a-440d-a0f2-09563c6846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fde892d-7822-47be-a147-f7ef0365b8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a5b74-d710-458d-80a0-fdf84c709c5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ad67da4-8c51-43ab-8a02-f88fa09c5d48}" ma:internalName="TaxCatchAll" ma:showField="CatchAllData" ma:web="16da5b74-d710-458d-80a0-fdf84c709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684294-92D2-41B2-9728-FFC5AC4E1C8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C03492F-4ECB-43E3-9272-FEAC17AC90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A5697D-EADF-4092-BDB6-AFC3F29285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Zero-Intercept Regressions</vt:lpstr>
      <vt:lpstr>Aggregate Data</vt:lpstr>
      <vt:lpstr>Pivot</vt:lpstr>
      <vt:lpstr>Data</vt:lpstr>
      <vt:lpstr>HWI</vt:lpstr>
      <vt:lpstr>Orignal Data from CKY&gt;&gt;</vt:lpstr>
      <vt:lpstr>MAINS 122025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 Macias</dc:creator>
  <cp:keywords/>
  <dc:description/>
  <cp:lastModifiedBy>Johnson \ Kevin \ L</cp:lastModifiedBy>
  <cp:revision/>
  <cp:lastPrinted>2026-08-31T13:35:39Z</cp:lastPrinted>
  <dcterms:created xsi:type="dcterms:W3CDTF">2026-02-12T15:01:44Z</dcterms:created>
  <dcterms:modified xsi:type="dcterms:W3CDTF">2026-08-31T13:35:57Z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7a1fde-c8be-4c20-8c7b-f454003857ee_Enabled">
    <vt:lpwstr>true</vt:lpwstr>
  </property>
  <property fmtid="{D5CDD505-2E9C-101B-9397-08002B2CF9AE}" pid="3" name="MSIP_Label_947a1fde-c8be-4c20-8c7b-f454003857ee_SetDate">
    <vt:lpwstr>2026-02-12T15:01:44Z</vt:lpwstr>
  </property>
  <property fmtid="{D5CDD505-2E9C-101B-9397-08002B2CF9AE}" pid="4" name="MSIP_Label_947a1fde-c8be-4c20-8c7b-f454003857ee_Method">
    <vt:lpwstr>Privileged</vt:lpwstr>
  </property>
  <property fmtid="{D5CDD505-2E9C-101B-9397-08002B2CF9AE}" pid="5" name="MSIP_Label_947a1fde-c8be-4c20-8c7b-f454003857ee_Name">
    <vt:lpwstr>CONFIDENTIAL</vt:lpwstr>
  </property>
  <property fmtid="{D5CDD505-2E9C-101B-9397-08002B2CF9AE}" pid="6" name="MSIP_Label_947a1fde-c8be-4c20-8c7b-f454003857ee_SiteId">
    <vt:lpwstr>179d26d3-3e59-4051-9377-05d3820e617c</vt:lpwstr>
  </property>
  <property fmtid="{D5CDD505-2E9C-101B-9397-08002B2CF9AE}" pid="7" name="MSIP_Label_947a1fde-c8be-4c20-8c7b-f454003857ee_ActionId">
    <vt:lpwstr>e99ac9d8-1aec-439b-b362-2fec8bf68d57</vt:lpwstr>
  </property>
  <property fmtid="{D5CDD505-2E9C-101B-9397-08002B2CF9AE}" pid="8" name="MSIP_Label_947a1fde-c8be-4c20-8c7b-f454003857ee_ContentBits">
    <vt:lpwstr>0</vt:lpwstr>
  </property>
  <property fmtid="{D5CDD505-2E9C-101B-9397-08002B2CF9AE}" pid="9" name="MSIP_Label_947a1fde-c8be-4c20-8c7b-f454003857ee_Tag">
    <vt:lpwstr>10, 0, 1, 1</vt:lpwstr>
  </property>
  <property fmtid="{D5CDD505-2E9C-101B-9397-08002B2CF9AE}" pid="10" name="ContentTypeId">
    <vt:lpwstr>0x0101002643B0754F3EA84BA41CDFEDEE7BEB48</vt:lpwstr>
  </property>
</Properties>
</file>