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3820"/>
  <mc:AlternateContent xmlns:mc="http://schemas.openxmlformats.org/markup-compatibility/2006">
    <mc:Choice Requires="x15">
      <x15ac:absPath xmlns:x15ac="http://schemas.microsoft.com/office/spreadsheetml/2010/11/ac" url="Z:\CKY\03 Rate Case\Rate Case - 2026\17-Discovery\PSC Staff\Set 1\Staff 01-07 Adv Exp, Misc Gen Exp, Oth Inc Deduct\"/>
    </mc:Choice>
  </mc:AlternateContent>
  <xr:revisionPtr revIDLastSave="0" documentId="13_ncr:1_{80D2AC21-D1DA-42BC-A0FA-A764AAD1D3BA}" xr6:coauthVersionLast="47" xr6:coauthVersionMax="47" xr10:uidLastSave="{00000000-0000-0000-0000-000000000000}"/>
  <bookViews>
    <workbookView xWindow="-120" yWindow="-120" windowWidth="29040" windowHeight="15840" xr2:uid="{B3866344-E6E1-49E7-BC5E-F9153C50FA46}"/>
  </bookViews>
  <sheets>
    <sheet name="Attachment F" sheetId="1" r:id="rId1"/>
  </sheets>
  <definedNames>
    <definedName name="\__">#REF!</definedName>
    <definedName name="\0">#REF!</definedName>
    <definedName name="\0_1">#N/A</definedName>
    <definedName name="\a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#REF!</definedName>
    <definedName name="\f">#REF!</definedName>
    <definedName name="\g">#REF!</definedName>
    <definedName name="\h">#REF!</definedName>
    <definedName name="\I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#REF!</definedName>
    <definedName name="\q">#REF!</definedName>
    <definedName name="\q_1">#N/A</definedName>
    <definedName name="\r">#REF!</definedName>
    <definedName name="\s">#REF!</definedName>
    <definedName name="\t">#REF!</definedName>
    <definedName name="\V">#REF!</definedName>
    <definedName name="\x">#REF!</definedName>
    <definedName name="\y">#REF!</definedName>
    <definedName name="\z">#REF!</definedName>
    <definedName name="_">#REF!</definedName>
    <definedName name="_______________________________________________FIN03001">#REF!</definedName>
    <definedName name="______________________________________________FIN030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ALL2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ALL2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ALL2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ALL2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ALL2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ALL2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ALL2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ALL2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row1">#REF!</definedName>
    <definedName name="________________________ALL2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row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ALL2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row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ALL2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row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ALL2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row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ALL2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row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ALL2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row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ALL2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row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ALL2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row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ALL2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row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ALL2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row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ALL2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row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ALL2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row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ALL2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ow1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row1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YR1">#REF!</definedName>
    <definedName name="_________NYR2">#REF!</definedName>
    <definedName name="_________pg1">#REF!</definedName>
    <definedName name="_________pg2">#REF!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NYR1">#REF!</definedName>
    <definedName name="________NYR2">#REF!</definedName>
    <definedName name="________pg1">#REF!</definedName>
    <definedName name="________pg2">#REF!</definedName>
    <definedName name="________row1">#REF!</definedName>
    <definedName name="________ST410">#REF!</definedName>
    <definedName name="________ST411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223">#REF!</definedName>
    <definedName name="_______ALL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tax1">#REF!</definedName>
    <definedName name="_______tax2">#REF!</definedName>
    <definedName name="_______tax3">#REF!</definedName>
    <definedName name="_______tax4">#REF!</definedName>
    <definedName name="______223">#REF!</definedName>
    <definedName name="______ALL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NYR1">#REF!</definedName>
    <definedName name="______NYR2">#REF!</definedName>
    <definedName name="______pg1">#REF!</definedName>
    <definedName name="______pg2">#REF!</definedName>
    <definedName name="______row1">#REF!</definedName>
    <definedName name="______ST410">#REF!</definedName>
    <definedName name="______ST411">#REF!</definedName>
    <definedName name="______tax1">#REF!</definedName>
    <definedName name="______tax2">#REF!</definedName>
    <definedName name="______tax3">#REF!</definedName>
    <definedName name="______tax4">#REF!</definedName>
    <definedName name="_____223">#REF!</definedName>
    <definedName name="_____ALL2">#REF!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NYR1">#REF!</definedName>
    <definedName name="_____NYR2">#REF!</definedName>
    <definedName name="_____pg1">#REF!</definedName>
    <definedName name="_____pg2">#REF!</definedName>
    <definedName name="_____row1">#REF!</definedName>
    <definedName name="_____ST410">#REF!</definedName>
    <definedName name="_____ST411">#REF!</definedName>
    <definedName name="_____tax1">#REF!</definedName>
    <definedName name="_____tax2">#REF!</definedName>
    <definedName name="_____tax3">#REF!</definedName>
    <definedName name="_____tax4">#REF!</definedName>
    <definedName name="____223">#REF!</definedName>
    <definedName name="____ALL2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NYR1">#REF!</definedName>
    <definedName name="____NYR2">#REF!</definedName>
    <definedName name="____pg1">#REF!</definedName>
    <definedName name="____pg2">#REF!</definedName>
    <definedName name="____row1">#REF!</definedName>
    <definedName name="____ST410">#REF!</definedName>
    <definedName name="____ST411">#REF!</definedName>
    <definedName name="____tax1">#REF!</definedName>
    <definedName name="____tax2">#REF!</definedName>
    <definedName name="____tax3">#REF!</definedName>
    <definedName name="____tax4">#REF!</definedName>
    <definedName name="___223">#REF!</definedName>
    <definedName name="___ALL2">#REF!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INDEX_SHEET___ASAP_Utilities">#REF!</definedName>
    <definedName name="___NYR1">#REF!</definedName>
    <definedName name="___NYR2">#REF!</definedName>
    <definedName name="___pg1">#REF!</definedName>
    <definedName name="___pg2">#REF!</definedName>
    <definedName name="___row1">#REF!</definedName>
    <definedName name="___ST410">#REF!</definedName>
    <definedName name="___ST411">#REF!</definedName>
    <definedName name="___tax1">#REF!</definedName>
    <definedName name="___tax2">#REF!</definedName>
    <definedName name="___tax3">#REF!</definedName>
    <definedName name="___tax4">#REF!</definedName>
    <definedName name="__123Graph_A" hidden="1">#REF!</definedName>
    <definedName name="__123Graph_ARES_02" hidden="1">#REF!</definedName>
    <definedName name="__123Graph_B" hidden="1">#REF!</definedName>
    <definedName name="__123Graph_BRES_02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123Graph_XRES_02" hidden="1">#REF!</definedName>
    <definedName name="__223">#REF!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Fed410">#REF!</definedName>
    <definedName name="__Fed411">#REF!</definedName>
    <definedName name="__FIN01001">#REF!</definedName>
    <definedName name="__fin0101">#REF!</definedName>
    <definedName name="__FIN0300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IntlFixup" hidden="1">TRUE</definedName>
    <definedName name="__NYR1">#REF!</definedName>
    <definedName name="__NYR2">#REF!</definedName>
    <definedName name="__pg1">#REF!</definedName>
    <definedName name="__pg2">#REF!</definedName>
    <definedName name="__row1">#REF!</definedName>
    <definedName name="__SCH10">#REF!</definedName>
    <definedName name="__sch17">#REF!</definedName>
    <definedName name="__SCH33">#REF!</definedName>
    <definedName name="__SCH6">#N/A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07082010BudgetQueryOfAdditions">#REF!</definedName>
    <definedName name="_1_223">#REF!</definedName>
    <definedName name="_10TAXPROP">#REF!</definedName>
    <definedName name="_11GROSSTAX">#REF!</definedName>
    <definedName name="_12_31_2009">#REF!</definedName>
    <definedName name="_12_31_2010">#REF!</definedName>
    <definedName name="_121.00000___Non_Utility_Property">#REF!</definedName>
    <definedName name="_12FRANCTAX">#REF!</definedName>
    <definedName name="_13TAXFED">#REF!</definedName>
    <definedName name="_14DEBTINTEREST">#REF!</definedName>
    <definedName name="_15_223">#REF!</definedName>
    <definedName name="_171">#REF!</definedName>
    <definedName name="_186">#REF!</definedName>
    <definedName name="_190">#REF!</definedName>
    <definedName name="_190_NON_CURRENT">#REF!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91">#REF!</definedName>
    <definedName name="_1991_1">#N/A</definedName>
    <definedName name="_1992">#REF!</definedName>
    <definedName name="_1992_1">#N/A</definedName>
    <definedName name="_1993">#REF!</definedName>
    <definedName name="_1993_1">#N/A</definedName>
    <definedName name="_1994">#REF!</definedName>
    <definedName name="_1994_1">#N/A</definedName>
    <definedName name="_1995">#REF!</definedName>
    <definedName name="_1995_1">#N/A</definedName>
    <definedName name="_1996">#REF!</definedName>
    <definedName name="_1996_1">#N/A</definedName>
    <definedName name="_1997">#REF!</definedName>
    <definedName name="_1997_1">#N/A</definedName>
    <definedName name="_1998">#N/A</definedName>
    <definedName name="_1999">#REF!</definedName>
    <definedName name="_1QTR">#REF!</definedName>
    <definedName name="_1QTR_PROPANE">#REF!</definedName>
    <definedName name="_2_223">#REF!</definedName>
    <definedName name="_2_SUMMARY">#REF!</definedName>
    <definedName name="_2_SUMMARY10">#REF!</definedName>
    <definedName name="_2000">#REF!</definedName>
    <definedName name="_2003">#REF!</definedName>
    <definedName name="_223">#REF!</definedName>
    <definedName name="_23_223">#REF!</definedName>
    <definedName name="_235">#REF!</definedName>
    <definedName name="_236">#REF!</definedName>
    <definedName name="_236_2">#REF!</definedName>
    <definedName name="_236_5">#REF!</definedName>
    <definedName name="_237">#REF!</definedName>
    <definedName name="_255">#REF!</definedName>
    <definedName name="_255LEFT">#REF!</definedName>
    <definedName name="_255TITLE">#REF!</definedName>
    <definedName name="_282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QTR">#REF!</definedName>
    <definedName name="_2QTR_PROPANE">#REF!</definedName>
    <definedName name="_3_REV_LAG">#REF!</definedName>
    <definedName name="_3A_COLLECTIONS">#REF!</definedName>
    <definedName name="_3B_ACC_REC">#REF!</definedName>
    <definedName name="_3C_ADJ_REV">#REF!</definedName>
    <definedName name="_3QTR">#REF!</definedName>
    <definedName name="_3QTR_PROPANE">#REF!</definedName>
    <definedName name="_4GASPURCHASES">#REF!</definedName>
    <definedName name="_4QTR">#REF!</definedName>
    <definedName name="_4QTR_PROPANE">#REF!</definedName>
    <definedName name="_5A_NON_APP_GAS">#REF!</definedName>
    <definedName name="_5GP_TCO">#REF!</definedName>
    <definedName name="_5GP_TCOINPUT">#REF!</definedName>
    <definedName name="_6_PAYROLL_COST">#REF!</definedName>
    <definedName name="_7BENEFITS">#REF!</definedName>
    <definedName name="_8TAXPSC">#REF!</definedName>
    <definedName name="_9_PAY_TAXES">#REF!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RANCH_\C_">#REF!</definedName>
    <definedName name="_BRANCH_\H_">#REF!</definedName>
    <definedName name="_BRANCH_\S_">#REF!</definedName>
    <definedName name="_Dist_Values" hidden="1">#REF!</definedName>
    <definedName name="_DOWN_2_">#REF!</definedName>
    <definedName name="_DOWN_5_">#REF!</definedName>
    <definedName name="_DOWN_7__UP_1_">#REF!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FED410">#REF!</definedName>
    <definedName name="_FED411">#REF!</definedName>
    <definedName name="_Fill" hidden="1">#REF!</definedName>
    <definedName name="_FIN01001">#REF!</definedName>
    <definedName name="_fin0101">#REF!</definedName>
    <definedName name="_FIN03001">#REF!</definedName>
    <definedName name="_FS_?__">#REF!</definedName>
    <definedName name="_FS_ESC_3_X_\TA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Key1" hidden="1">#REF!</definedName>
    <definedName name="_Key2" hidden="1">#REF!</definedName>
    <definedName name="_LEFT_1__WTB_">#REF!</definedName>
    <definedName name="_LEFT_2__DOWN_2">#REF!</definedName>
    <definedName name="_LEFT_2__WTB_">#REF!</definedName>
    <definedName name="_LEFT_5_">#REF!</definedName>
    <definedName name="_MENUBRANCH_MEN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NYR1">#REF!</definedName>
    <definedName name="_NYR2">#REF!</definedName>
    <definedName name="_Order1" hidden="1">0</definedName>
    <definedName name="_Order1_1" hidden="1">0</definedName>
    <definedName name="_Order2" hidden="1">255</definedName>
    <definedName name="_P">#REF!</definedName>
    <definedName name="_pg1">#REF!</definedName>
    <definedName name="_pg2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YY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w1">#REF!</definedName>
    <definedName name="_S">#REF!</definedName>
    <definedName name="_sam1">#REF!</definedName>
    <definedName name="_SCH10">#REF!</definedName>
    <definedName name="_sch17">#REF!</definedName>
    <definedName name="_SCH33">#REF!</definedName>
    <definedName name="_SCH6">#N/A</definedName>
    <definedName name="_Sort" hidden="1">#REF!</definedName>
    <definedName name="_ss1">#REF!</definedName>
    <definedName name="_ST410">#REF!</definedName>
    <definedName name="_ST411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UP_6_">#REF!</definedName>
    <definedName name="_WIT1">#REF!</definedName>
    <definedName name="_WIT6">#REF!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a" hidden="1">{"'Server Configuration'!$A$1:$DB$281"}</definedName>
    <definedName name="a_1" hidden="1">{"'Server Configuration'!$A$1:$DB$281"}</definedName>
    <definedName name="A_R_CAPCOMP">#REF!</definedName>
    <definedName name="A_R_DAILY">#REF!</definedName>
    <definedName name="A_R_DAILYSUPPOR">#REF!</definedName>
    <definedName name="A_R_WKSHT1">#REF!</definedName>
    <definedName name="A_R_WKST2">#REF!</definedName>
    <definedName name="AA">#REF!</definedName>
    <definedName name="above">OFFSET(!A1,-1,0)</definedName>
    <definedName name="AccessDatabase" hidden="1">"W:\DF\NISource\Studies\nipsco\Normalization Electric Merchant.mdb"</definedName>
    <definedName name="Accounts_Receivable">#REF!</definedName>
    <definedName name="ACCRUE">#REF!</definedName>
    <definedName name="ACCT106">#REF!</definedName>
    <definedName name="ACCT495">#REF!</definedName>
    <definedName name="ACCT904">#REF!</definedName>
    <definedName name="acctXref">#REF!</definedName>
    <definedName name="ACE">#REF!</definedName>
    <definedName name="ActDef">#REF!</definedName>
    <definedName name="Actinput">#REF!</definedName>
    <definedName name="Active">#REF!</definedName>
    <definedName name="ACTUAL">#REF!</definedName>
    <definedName name="ACTUAL_VOL">#REF!</definedName>
    <definedName name="actual3">#REF!</definedName>
    <definedName name="Actuals_3and9">#REF!</definedName>
    <definedName name="actuals5">#REF!</definedName>
    <definedName name="Actuals9">#REF!</definedName>
    <definedName name="Adams">#REF!</definedName>
    <definedName name="ADDBACK">#REF!</definedName>
    <definedName name="AddPMA">#REF!</definedName>
    <definedName name="AddUSF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MCF">#REF!</definedName>
    <definedName name="ADJMCF2">#REF!</definedName>
    <definedName name="adjno">#REF!</definedName>
    <definedName name="ADJSUM">#REF!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eBal">#REF!</definedName>
    <definedName name="AGENCY_GASCOSTS">#REF!</definedName>
    <definedName name="AGENCY_HISTORY">#REF!</definedName>
    <definedName name="AGENCY_TRANS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input2">#REF!</definedName>
    <definedName name="Ainputvol">#REF!</definedName>
    <definedName name="ali" hidden="1">{"'Server Configuration'!$A$1:$DB$281"}</definedName>
    <definedName name="ALL">#REF!</definedName>
    <definedName name="AllData">OFFSET(#REF!,0,0,COUNTA(#REF!),COUNTA(#REF!))</definedName>
    <definedName name="ALLOC">#REF!</definedName>
    <definedName name="Alloc_87">#REF!</definedName>
    <definedName name="Alloc_HW">#REF!</definedName>
    <definedName name="Alloc_Life">#REF!</definedName>
    <definedName name="Alloc_Med">#REF!</definedName>
    <definedName name="Alloc_SERP">#REF!</definedName>
    <definedName name="alloctable">#REF!</definedName>
    <definedName name="ALLPAGES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NGINC">#REF!</definedName>
    <definedName name="ANNPCT">#REF!</definedName>
    <definedName name="ANNPCTANG">#REF!</definedName>
    <definedName name="Application_Fees">#REF!</definedName>
    <definedName name="ar">#REF!</definedName>
    <definedName name="ar_1">#REF!</definedName>
    <definedName name="arc">#REF!</definedName>
    <definedName name="arc_1">#REF!</definedName>
    <definedName name="arnt">#REF!</definedName>
    <definedName name="arnt_1">#REF!</definedName>
    <definedName name="art">#REF!</definedName>
    <definedName name="art_1">#REF!</definedName>
    <definedName name="ASD">#REF!</definedName>
    <definedName name="AuditIncomeStmt">#REF!</definedName>
    <definedName name="AUG_DEC">#REF!:#REF!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VG_BANK_BAL">#REF!</definedName>
    <definedName name="Avg_Mo_pmt">#REF!</definedName>
    <definedName name="AVGrate">#REF!</definedName>
    <definedName name="b" hidden="1">{"'Server Configuration'!$A$1:$DB$281"}</definedName>
    <definedName name="b_1" hidden="1">{"'Server Configuration'!$A$1:$DB$281"}</definedName>
    <definedName name="bad_debt">#REF!</definedName>
    <definedName name="Bank">#REF!</definedName>
    <definedName name="base">#REF!</definedName>
    <definedName name="Baseline">#REF!</definedName>
    <definedName name="BatchIDMaster">#REF!</definedName>
    <definedName name="BB">#REF!</definedName>
    <definedName name="bdate">#REF!</definedName>
    <definedName name="Beg_Bal">#REF!</definedName>
    <definedName name="below">OFFSET(!A1,1,0)</definedName>
    <definedName name="BenefitAdj">#REF!</definedName>
    <definedName name="BENEFITS">#REF!</definedName>
    <definedName name="Binputrusum">#REF!</definedName>
    <definedName name="binputsum">#REF!</definedName>
    <definedName name="binputsumru">#REF!</definedName>
    <definedName name="binputvol">#REF!</definedName>
    <definedName name="BK_DEPR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ort">#REF!</definedName>
    <definedName name="BMSGRADE">#REF!</definedName>
    <definedName name="BOB">#REF!</definedName>
    <definedName name="bonus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RDER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SLRetrieval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u_name">#REF!</definedName>
    <definedName name="Budget">#REF!</definedName>
    <definedName name="bullshit">#REF!</definedName>
    <definedName name="bun">#REF!</definedName>
    <definedName name="Button_1">"Normalization_Electric_Merchant_Public_Auth_List"</definedName>
    <definedName name="button_area_1">#REF!</definedName>
    <definedName name="ByTower">#REF!</definedName>
    <definedName name="CALDEN">#REF!</definedName>
    <definedName name="Cap_Structure">#REF!</definedName>
    <definedName name="case">#REF!</definedName>
    <definedName name="CC">#REF!</definedName>
    <definedName name="CCCfeeadj">#REF!</definedName>
    <definedName name="CCCvoladj">#REF!</definedName>
    <definedName name="CCT">#REF!</definedName>
    <definedName name="celltips_area">#REF!</definedName>
    <definedName name="Central_Call_Handling_Charge">#REF!</definedName>
    <definedName name="CH_COS">#REF!</definedName>
    <definedName name="chance">#REF!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InputChg">#REF!</definedName>
    <definedName name="Cinputvol">#REF!</definedName>
    <definedName name="Clarification">#REF!</definedName>
    <definedName name="CO">#REF!</definedName>
    <definedName name="COA">#REF!</definedName>
    <definedName name="col">#REF!</definedName>
    <definedName name="COLUMBIA_GAS_OF_OHIO__INC.">#REF!</definedName>
    <definedName name="COLUMN1">#REF!</definedName>
    <definedName name="COLUMN2">#REF!</definedName>
    <definedName name="COMBINE">#REF!</definedName>
    <definedName name="CommCodeFamilyCodeTbl">#REF!</definedName>
    <definedName name="CommCodeMaster">#REF!</definedName>
    <definedName name="Commodity">#REF!</definedName>
    <definedName name="CommResTbl">#REF!</definedName>
    <definedName name="CompACEData">#REF!</definedName>
    <definedName name="Companies">#REF!</definedName>
    <definedName name="Company">#REF!</definedName>
    <definedName name="Company_Group">#REF!</definedName>
    <definedName name="Company_Name">#REF!</definedName>
    <definedName name="CompanyCodeMaster">#REF!</definedName>
    <definedName name="CompanyName">#REF!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GroupCompCodeTbl">#REF!</definedName>
    <definedName name="COMRANGE">#REF!</definedName>
    <definedName name="COMROWS">#REF!</definedName>
    <definedName name="coname">#REF!</definedName>
    <definedName name="CONS_LEFT">#REF!</definedName>
    <definedName name="CONS_TOP">#REF!</definedName>
    <definedName name="CONSOLIDATED">#REF!</definedName>
    <definedName name="CONTENTS">#REF!</definedName>
    <definedName name="ContInput">#REF!</definedName>
    <definedName name="COPY">#REF!</definedName>
    <definedName name="CORP">#REF!</definedName>
    <definedName name="CountyTable">#REF!</definedName>
    <definedName name="CoverDate">#REF!</definedName>
    <definedName name="CPG">#REF!</definedName>
    <definedName name="CR_RANGE">#REF!</definedName>
    <definedName name="crap" hidden="1">#REF!</definedName>
    <definedName name="_xlnm.Criteria">#REF!</definedName>
    <definedName name="Criteria_MI">#REF!</definedName>
    <definedName name="Criteria_mI2">#REF!</definedName>
    <definedName name="Criticality">#REF!</definedName>
    <definedName name="Cum_Int">#REF!</definedName>
    <definedName name="curr_cust_pmts">#REF!</definedName>
    <definedName name="current">#REF!</definedName>
    <definedName name="Current_Assets">#REF!</definedName>
    <definedName name="Current_Liabilities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WC">#REF!</definedName>
    <definedName name="CWC_12_96">#REF!</definedName>
    <definedName name="CWC_12_97">#REF!</definedName>
    <definedName name="CWC_9_97">#REF!</definedName>
    <definedName name="CYR">#REF!</definedName>
    <definedName name="CYR_DEP">#REF!</definedName>
    <definedName name="CYR_P">#REF!</definedName>
    <definedName name="d">#REF!</definedName>
    <definedName name="d_1">#REF!</definedName>
    <definedName name="D_2">{"'Server Configuration'!$A$1:$DB$281"}</definedName>
    <definedName name="d_opeb">#REF!</definedName>
    <definedName name="da">{"'Server Configuration'!$A$1:$DB$281"}</definedName>
    <definedName name="da_1">{"'Server Configuration'!$A$1:$DB$281"}</definedName>
    <definedName name="dad" hidden="1">{#N/A,#N/A,FALSE,"Model";#N/A,#N/A,FALSE,"CapitalCosts"}</definedName>
    <definedName name="Data">#REF!</definedName>
    <definedName name="Data.All">OFFSET(#REF!,0,0,COUNTA(#REF!),16)</definedName>
    <definedName name="DATA.GF">OFFSET(#REF!,0,0,COUNTA(#REF!),9)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EstimateActuals">#REF!</definedName>
    <definedName name="DATE">#REF!</definedName>
    <definedName name="dateb">#REF!</definedName>
    <definedName name="DateCertain">#REF!</definedName>
    <definedName name="datef">#REF!</definedName>
    <definedName name="DAVE">#REF!</definedName>
    <definedName name="dbf">#REF!</definedName>
    <definedName name="dbf_opeb">#REF!</definedName>
    <definedName name="DC">#REF!</definedName>
    <definedName name="DD">#REF!</definedName>
    <definedName name="DEBT">#REF!</definedName>
    <definedName name="DEF_LEFT">#REF!</definedName>
    <definedName name="DEF_TOP">#REF!</definedName>
    <definedName name="DEFERRED">#REF!</definedName>
    <definedName name="Depcat2">#REF!</definedName>
    <definedName name="DEPPROD51">#REF!</definedName>
    <definedName name="DEPR">#REF!</definedName>
    <definedName name="Deprate">#REF!</definedName>
    <definedName name="dept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tailbalsht">#REF!</definedName>
    <definedName name="dflt1">#REF!</definedName>
    <definedName name="dflt4">#REF!</definedName>
    <definedName name="dflt5">#REF!</definedName>
    <definedName name="dflt6">#REF!</definedName>
    <definedName name="dfuture">#REF!</definedName>
    <definedName name="DIFF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play_area_2">#REF!</definedName>
    <definedName name="DISTINC">#REF!</definedName>
    <definedName name="DOIT">#REF!</definedName>
    <definedName name="dpo">#REF!</definedName>
    <definedName name="dso">#REF!</definedName>
    <definedName name="e">#REF!</definedName>
    <definedName name="e_1">#REF!</definedName>
    <definedName name="E_factor_amt">#REF!</definedName>
    <definedName name="e_sam1">#REF!</definedName>
    <definedName name="EA">#REF!</definedName>
    <definedName name="ebf">#REF!</definedName>
    <definedName name="ec">#REF!</definedName>
    <definedName name="ec_1">#REF!</definedName>
    <definedName name="ecbf">#REF!</definedName>
    <definedName name="EE">#REF!</definedName>
    <definedName name="efuture">#REF!</definedName>
    <definedName name="EGC">#REF!</definedName>
    <definedName name="EGCDATE">#REF!</definedName>
    <definedName name="End_Bal">#REF!</definedName>
    <definedName name="ENDrate">#REF!</definedName>
    <definedName name="Enrolled">#REF!</definedName>
    <definedName name="ent">#REF!</definedName>
    <definedName name="ent_1">#REF!</definedName>
    <definedName name="entbf">#REF!</definedName>
    <definedName name="ENTRY">#REF!</definedName>
    <definedName name="EOG">#REF!</definedName>
    <definedName name="EQUITY">#REF!</definedName>
    <definedName name="Est_Enrollment">#REF!</definedName>
    <definedName name="et">#REF!</definedName>
    <definedName name="et_1">#REF!</definedName>
    <definedName name="etbf">#REF!</definedName>
    <definedName name="EV__CVPARAMS__" hidden="1">"Nested Row!$B$20:$C$41;"</definedName>
    <definedName name="EV__DECIMALSYMBOL__" hidden="1">"."</definedName>
    <definedName name="EV__EXPOPTIONS__" hidden="1">0</definedName>
    <definedName name="EV__LASTREFTIME__" hidden="1">39443.4710648148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X3_SHT1">#REF!</definedName>
    <definedName name="EX3_SHT2">#REF!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S">#REF!</definedName>
    <definedName name="EXPFACTOR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a_Pay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d" hidden="1">{#N/A,#N/A,FALSE,"Model";#N/A,#N/A,FALSE,"CapitalCosts"}</definedName>
    <definedName name="FADSIT37">#REF!</definedName>
    <definedName name="FamilyCodeMaster">#REF!</definedName>
    <definedName name="FAPROD51">#REF!</definedName>
    <definedName name="FASB1">#REF!</definedName>
    <definedName name="FASB2">#REF!</definedName>
    <definedName name="FASB3">#REF!</definedName>
    <definedName name="FASB4">#REF!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date">#REF!</definedName>
    <definedName name="FDATE">#REF!</definedName>
    <definedName name="FDBOR">#REF!</definedName>
    <definedName name="FEDELECT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RC">#REF!</definedName>
    <definedName name="FERC_PG1">#REF!</definedName>
    <definedName name="FERC_PG2">#REF!</definedName>
    <definedName name="FERC_PG3">#REF!</definedName>
    <definedName name="FERCANAL">#REF!</definedName>
    <definedName name="FF">#N/A</definedName>
    <definedName name="fffff" hidden="1">{"ALL",#N/A,FALSE,"A"}</definedName>
    <definedName name="FICA">#REF!</definedName>
    <definedName name="FICA_CALULATION">#REF!</definedName>
    <definedName name="FICA_FIC_TAX_MO">#REF!</definedName>
    <definedName name="FICA_FIT_TAX_BW">#REF!</definedName>
    <definedName name="fifteen">#REF!</definedName>
    <definedName name="FILE">#REF!</definedName>
    <definedName name="FILE_1">#N/A</definedName>
    <definedName name="FindRef">OFFSET(#REF!,0,0,COUNTA(#REF!),1)</definedName>
    <definedName name="First_DC_Month">#REF!</definedName>
    <definedName name="First_Merit">#REF!</definedName>
    <definedName name="First_Month">#REF!</definedName>
    <definedName name="five">#REF!</definedName>
    <definedName name="FiveYr">#REF!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S">#REF!</definedName>
    <definedName name="FMS_LEFT">#REF!</definedName>
    <definedName name="FMS_PRINT">#REF!</definedName>
    <definedName name="FMS_TITLE">#REF!</definedName>
    <definedName name="foot">#REF!</definedName>
    <definedName name="For_the_12_Months_Ended_May_31__2012">#REF!</definedName>
    <definedName name="For_the_Year_Ended__December_31">#REF!</definedName>
    <definedName name="forecast">#REF!</definedName>
    <definedName name="FOREM_S">#REF!</definedName>
    <definedName name="FORESTORE">#REF!</definedName>
    <definedName name="FORESUM">#REF!</definedName>
    <definedName name="FORM">#REF!</definedName>
    <definedName name="fsdfsad" hidden="1">{"ALL",#N/A,FALSE,"A"}</definedName>
    <definedName name="FTLEE">#REF!</definedName>
    <definedName name="FTY">#REF!</definedName>
    <definedName name="FUELCOST">#REF!</definedName>
    <definedName name="Full_Print">#REF!</definedName>
    <definedName name="FY">#REF!</definedName>
    <definedName name="FYDESC">#REF!</definedName>
    <definedName name="g_a02">#REF!</definedName>
    <definedName name="g_a03">#REF!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RY">#REF!</definedName>
    <definedName name="GAS_PURCH_SORT">#REF!</definedName>
    <definedName name="GASCOST">#REF!</definedName>
    <definedName name="GASNOTE">#REF!</definedName>
    <definedName name="GG">#REF!</definedName>
    <definedName name="GO">#REF!</definedName>
    <definedName name="GP_4_1">#REF!</definedName>
    <definedName name="GP_8_1">#REF!</definedName>
    <definedName name="Grade">#REF!</definedName>
    <definedName name="GROSS_WAGES">#REF!</definedName>
    <definedName name="HEAD">#REF!</definedName>
    <definedName name="header">#REF!</definedName>
    <definedName name="Header_Row">ROW(#REF!)</definedName>
    <definedName name="HH">#N/A</definedName>
    <definedName name="HIS_AVG_RT_BASE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OME">#REF!</definedName>
    <definedName name="HoursPerDay">7.5</definedName>
    <definedName name="ht" hidden="1">{"'Server Configuration'!$A$1:$DB$281"}</definedName>
    <definedName name="ht_1" hidden="1">{"'Server Configuration'!$A$1:$DB$281"}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2" hidden="1">{"'Server Configuration'!$A$1:$DB$281"}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Title" hidden="1">"Asset Tracking 2_9_01"</definedName>
    <definedName name="Ibaselineunits">#REF!</definedName>
    <definedName name="IBM">{"'Server Configuration'!$A$1:$DB$281"}</definedName>
    <definedName name="IC">{"'Server Configuration'!$A$1:$DB$281"}</definedName>
    <definedName name="ICT">#REF!</definedName>
    <definedName name="IDN">#REF!</definedName>
    <definedName name="IFN">#REF!</definedName>
    <definedName name="II">#N/A</definedName>
    <definedName name="IMFILE">#REF!</definedName>
    <definedName name="IMPORT">#REF!</definedName>
    <definedName name="INCTAX">#REF!</definedName>
    <definedName name="INCTAX2">#REF!</definedName>
    <definedName name="INDADD">#REF!</definedName>
    <definedName name="input">#REF!</definedName>
    <definedName name="Inputbase">#REF!</definedName>
    <definedName name="INPUTMAP">#REF!</definedName>
    <definedName name="INSTRUCTIONS">#REF!</definedName>
    <definedName name="INSTRUCTIONS_FO">#REF!</definedName>
    <definedName name="Int">#REF!</definedName>
    <definedName name="INTCO">#REF!</definedName>
    <definedName name="interest">#REF!</definedName>
    <definedName name="Interest_Rate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ventory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39520.5924537037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efbase">#REF!</definedName>
    <definedName name="Irefbaseunits">#REF!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inputvol">#REF!</definedName>
    <definedName name="ITIbaselineunits">#REF!</definedName>
    <definedName name="ITNetArcCharge">#REF!</definedName>
    <definedName name="ITnetservfee">#REF!</definedName>
    <definedName name="ITrefbaselineunits">#REF!</definedName>
    <definedName name="J_E">#REF!</definedName>
    <definedName name="jh" hidden="1">{"ALL",#N/A,FALSE,"A"}</definedName>
    <definedName name="JJ">#REF!</definedName>
    <definedName name="JRNLID.PRN">#REF!</definedName>
    <definedName name="JTC">#REF!</definedName>
    <definedName name="K2_WBEVMODE" hidden="1">0</definedName>
    <definedName name="KLOInput">#REF!</definedName>
    <definedName name="KY">#REF!</definedName>
    <definedName name="LA">#REF!</definedName>
    <definedName name="LAB">#REF!</definedName>
    <definedName name="LABOR">#REF!</definedName>
    <definedName name="Last_DC_Month">#REF!</definedName>
    <definedName name="Last_Month">#REF!</definedName>
    <definedName name="Last_Row">IF(Values_Entered,Header_Row+Number_of_Payments,Header_Row)</definedName>
    <definedName name="left">OFFSET(!A1,0,-1)</definedName>
    <definedName name="LEFT_LABEL">#REF!</definedName>
    <definedName name="licenseduration">#REF!</definedName>
    <definedName name="licensescope">#REF!</definedName>
    <definedName name="LINE">#REF!</definedName>
    <definedName name="LNG">#REF!</definedName>
    <definedName name="Loads">#REF!</definedName>
    <definedName name="Loan_Amount">#REF!</definedName>
    <definedName name="Loan_Start">#REF!</definedName>
    <definedName name="Loan_Years">#REF!</definedName>
    <definedName name="LOBBYING">#REF!</definedName>
    <definedName name="Long_Term_Debt">#REF!</definedName>
    <definedName name="lookup">#REF!</definedName>
    <definedName name="Lookup_AdjCode_Desc">#REF!</definedName>
    <definedName name="LVFixedSymACCOUNTS.DIRECT">"DIRECT"</definedName>
    <definedName name="LVFixedSymACTIVITY.TOT_ACTIVITY">"TOT_ACTIVITY"</definedName>
    <definedName name="LVFixedSymCOMPANY.00012">"00012"</definedName>
    <definedName name="LVFixedSymCONTROLS.DIM9SET">"DIM9SET"</definedName>
    <definedName name="LVFixedSymCOSTCENTER.CCCC122">"CCCC122"</definedName>
    <definedName name="LVFixedSymDATATYPE.TBASE">"TBASE"</definedName>
    <definedName name="LVFixedSymDETAILS.DIM7SET">"DIM7SET"</definedName>
    <definedName name="LVFixedSymDRIVER.TOT_DRIVER">"TOT_DRIVER"</definedName>
    <definedName name="LVFixedSymPROJECT.PROJECTS">"PROJECTS"</definedName>
    <definedName name="LVFixedSymTIMEPER.CURRENTBUDGET">"CURRENTBUDGET"</definedName>
    <definedName name="LYN">#REF!</definedName>
    <definedName name="M_S">#REF!</definedName>
    <definedName name="mcfill">#REF!</definedName>
    <definedName name="mdt">#REF!</definedName>
    <definedName name="med_pr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NU_CHOICE">#REF!</definedName>
    <definedName name="MENU_OPEN">#REF!</definedName>
    <definedName name="MENU_SAVE">#REF!</definedName>
    <definedName name="Mgr">#REF!</definedName>
    <definedName name="migcust">#REF!</definedName>
    <definedName name="miggraphs">#REF!</definedName>
    <definedName name="migvol">#REF!</definedName>
    <definedName name="mintable">#REF!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ONTH">#REF!</definedName>
    <definedName name="Months">#REF!</definedName>
    <definedName name="MR_TAX">#REF!</definedName>
    <definedName name="MS">#REF!</definedName>
    <definedName name="MSG_CELL">#REF!</definedName>
    <definedName name="MSG_FILE">#REF!</definedName>
    <definedName name="MSG_FINISH">#REF!</definedName>
    <definedName name="MSG_OPEN">#REF!</definedName>
    <definedName name="MSG_SAVE">#REF!</definedName>
    <definedName name="mvfill">#REF!</definedName>
    <definedName name="NCSC">#REF!</definedName>
    <definedName name="NCSCLB" hidden="1">{"'Server Configuration'!$A$1:$DB$281"}</definedName>
    <definedName name="NE">#REF!</definedName>
    <definedName name="NEBT">#REF!</definedName>
    <definedName name="NET_BEFORE">#REF!</definedName>
    <definedName name="new" hidden="1">{"ISP1Y1",#N/A,TRUE,"Template";"ISP2Y1",#N/A,TRUE,"Template";"BSY1",#N/A,TRUE,"Template";"ICFY1",#N/A,TRUE,"Template";"TPY1",#N/A,TRUE,"Template";"CtrlY1",#N/A,TRUE,"Template"}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GD">#REF!</definedName>
    <definedName name="NIP">#REF!</definedName>
    <definedName name="NJANG">#REF!</definedName>
    <definedName name="NJDIST">#REF!</definedName>
    <definedName name="NO">#REF!</definedName>
    <definedName name="No.">#REF!</definedName>
    <definedName name="NORM_VOL">#REF!</definedName>
    <definedName name="Normalization_Electric_Merchant_Public_Auth_List">#REF!</definedName>
    <definedName name="nousf">#REF!</definedName>
    <definedName name="NPM">#REF!</definedName>
    <definedName name="nq_0_12">#REF!</definedName>
    <definedName name="NSP_COS">#REF!</definedName>
    <definedName name="Num_Pmt_Per_Year">#REF!</definedName>
    <definedName name="Number_of_Payments">MATCH(0.01,End_Bal,-1)+1</definedName>
    <definedName name="NvsAnswerCol">"'[DR_724420_724422_TBYTD-G.xls]JRNLLAYOUT'!$A$4:$A$24"</definedName>
    <definedName name="NvsASD">"V2003-11-30"</definedName>
    <definedName name="NvsASD_1">"V2004-05-31"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0.0000231481462833472</definedName>
    <definedName name="NvsElapsedTime_1">0.0000869212963152677</definedName>
    <definedName name="NvsElapsedTime_1_1">0.00020833333110204</definedName>
    <definedName name="NvsElapsedTime_2">0.0000115740767796524</definedName>
    <definedName name="NvsEndTime">36658.6629774306</definedName>
    <definedName name="NvsEndTime_1">38132.6442752315</definedName>
    <definedName name="NvsEndTime_1_1">41099.6144444444</definedName>
    <definedName name="NvsEndTime_2">41649.3585416667</definedName>
    <definedName name="NvsInstance">0</definedName>
    <definedName name="NvsInstanceHook">Sheet1</definedName>
    <definedName name="NvsInstanceHook_1">#REF!=#REF!</definedName>
    <definedName name="NvsInstLang">"VENG"</definedName>
    <definedName name="NvsInstSpec">"%,FBUSINESS_UNIT,VF3"</definedName>
    <definedName name="NvsInstSpec_1">"%,LACTUAL,SPER,FACCOUNT,V232261,FBUSINESS_UNIT,VA7"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"%,X,RZF.ACCOUNT.,CZF.."</definedName>
    <definedName name="NvsNplSpec_1">"%,X,RZF..R00B,CNF..C00B"</definedName>
    <definedName name="NvsPanelBusUnit">"V"</definedName>
    <definedName name="NvsPanelEffdt">"V2020-01-01"</definedName>
    <definedName name="NvsPanelEffdt_1">"V2007-01-10"</definedName>
    <definedName name="NvsPanelSetid">"VNICN"</definedName>
    <definedName name="NvsPanelSetid_1">"VSHARE"</definedName>
    <definedName name="NvsParentRef">#REF!</definedName>
    <definedName name="NvsReqBU">"VA7"</definedName>
    <definedName name="NvsReqBU_1">"VA7"</definedName>
    <definedName name="NvsReqBUOnly">"VY"</definedName>
    <definedName name="NvsReqBUOnly_1">"VN"</definedName>
    <definedName name="NvsStyleNme">"NIDW91.xls"</definedName>
    <definedName name="NvsTransLed">"VN"</definedName>
    <definedName name="NvsTreeASD">"V2003-11-30"</definedName>
    <definedName name="NvsTreeASD_1">"V2004-05-31"</definedName>
    <definedName name="NvsTreeASD_1_1">"V2012-06-30"</definedName>
    <definedName name="NvsTreeASD_2">"V2013-12-31"</definedName>
    <definedName name="NvsValTbl.ACCOUNT">"GL_ACCOUNT_TBL"</definedName>
    <definedName name="NvsValTbl.BOOK_CODE">"BOOK_CODE_TBL"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LEDGER">"LED_DEFN_TBL"</definedName>
    <definedName name="NvsValTbl.NI_REPORT_VERSION">"NI_SCENARIO"</definedName>
    <definedName name="NvsValTbl.PRODUCT">"PRODUCT_TBL"</definedName>
    <definedName name="NvsValTbl.PROGRAM_CODE">"PROGRAM_TBL"</definedName>
    <definedName name="NvsValTbl.SCENARIO">"BD_SCENARIO_TBL"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K">#REF!</definedName>
    <definedName name="OPEB_Credit">#REF!</definedName>
    <definedName name="OPERID">#REF!</definedName>
    <definedName name="OPR">#REF!</definedName>
    <definedName name="OTHER">#REF!</definedName>
    <definedName name="OTHERTAX">#REF!</definedName>
    <definedName name="OTPAY">#REF!</definedName>
    <definedName name="P1_STR1_S">#REF!</definedName>
    <definedName name="P2_STR1_S">#REF!</definedName>
    <definedName name="P87B">#REF!</definedName>
    <definedName name="P87L">#REF!</definedName>
    <definedName name="P87S">#REF!</definedName>
    <definedName name="PAGE_">#REF!</definedName>
    <definedName name="PAGE_1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3">#REF!</definedName>
    <definedName name="PAGE_4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01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SS">#REF!</definedName>
    <definedName name="Pay_Date">#REF!</definedName>
    <definedName name="Pay_Num">#REF!</definedName>
    <definedName name="Payment_Date">DATE(YEAR(Loan_Start),MONTH(Loan_Start)+Payment_Number,DAY(Loan_Start))</definedName>
    <definedName name="penalty">#REF!</definedName>
    <definedName name="PerInvoiceLookup">OFFSET(#REF!,0,0,COUNTA(#REF!),COUNTA(#REF!))</definedName>
    <definedName name="PERMDIFF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lug">#REF!</definedName>
    <definedName name="plug1">#REF!</definedName>
    <definedName name="pook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PTY">#REF!</definedName>
    <definedName name="pr_tax">#REF!</definedName>
    <definedName name="PREMPAY">#REF!</definedName>
    <definedName name="previous">#REF!</definedName>
    <definedName name="previousest">#REF!</definedName>
    <definedName name="PreviousEstimate">#REF!</definedName>
    <definedName name="Princ">#REF!</definedName>
    <definedName name="PRINT">#REF!</definedName>
    <definedName name="_xlnm.Print_Area" localSheetId="0">'Attachment F'!$A$1:$L$102</definedName>
    <definedName name="_xlnm.Print_Area">#REF!</definedName>
    <definedName name="Print_Area_MI">#REF!</definedName>
    <definedName name="print_Area_MM">#REF!</definedName>
    <definedName name="Print_Area_Reset">OFFSET(Full_Print,0,0,Last_Row)</definedName>
    <definedName name="Print_Area2">#REF!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ADJ">#REF!</definedName>
    <definedName name="PRINTADS">#REF!</definedName>
    <definedName name="PRINTBENEFITS">#REF!</definedName>
    <definedName name="PRINTBILL">#REF!</definedName>
    <definedName name="PRINTCYR">#REF!</definedName>
    <definedName name="PrintDepr1">#REF!</definedName>
    <definedName name="PrintDepr2">#REF!</definedName>
    <definedName name="PRINTFASB">#REF!</definedName>
    <definedName name="PRINTFICA">#REF!</definedName>
    <definedName name="PRINTGC">#REF!</definedName>
    <definedName name="PRINTINPUT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EVC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OR">#REF!</definedName>
    <definedName name="productlist">#REF!</definedName>
    <definedName name="profit_sharing">#REF!</definedName>
    <definedName name="proj_cust_pmts">#REF!</definedName>
    <definedName name="Projdef">#REF!</definedName>
    <definedName name="ProjIDList">#REF!</definedName>
    <definedName name="ProjInput">#REF!</definedName>
    <definedName name="PROPTAX">#REF!</definedName>
    <definedName name="PRYR">#REF!</definedName>
    <definedName name="PSCo_COS">#REF!</definedName>
    <definedName name="PURCHASE">#REF!</definedName>
    <definedName name="PurchasingGroupMaster">#REF!</definedName>
    <definedName name="PurchasingTbl">#REF!</definedName>
    <definedName name="q_MTEP06_App_AB_Facility">#REF!</definedName>
    <definedName name="q_MTEP06_App_AB_Projects">#REF!</definedName>
    <definedName name="qryFTECategbyCountry">#REF!</definedName>
    <definedName name="qual_0_12">#REF!</definedName>
    <definedName name="query">#REF!</definedName>
    <definedName name="Ques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_?__">#REF!</definedName>
    <definedName name="RARValidate">#REF!</definedName>
    <definedName name="RATE">#REF!</definedName>
    <definedName name="RATEBASE">#REF!</definedName>
    <definedName name="rates">#REF!</definedName>
    <definedName name="RBN">#REF!</definedName>
    <definedName name="RBU">#REF!</definedName>
    <definedName name="RECON">#REF!</definedName>
    <definedName name="RECON2">#REF!</definedName>
    <definedName name="RECONCILATION">#REF!</definedName>
    <definedName name="_xlnm.Recorder">#REF!</definedName>
    <definedName name="RefFunction">#REF!</definedName>
    <definedName name="RefGrade">#REF!</definedName>
    <definedName name="RefJobTitle">#REF!</definedName>
    <definedName name="REPORT">#REF!</definedName>
    <definedName name="REPORT_1">#N/A</definedName>
    <definedName name="Report1">#REF!</definedName>
    <definedName name="Report2">#REF!</definedName>
    <definedName name="Report3">#REF!</definedName>
    <definedName name="Report4">#REF!</definedName>
    <definedName name="ResourceTypeMaster">#REF!</definedName>
    <definedName name="Retinput">#REF!</definedName>
    <definedName name="REVALLOC">#REF!</definedName>
    <definedName name="revreq">#REF!</definedName>
    <definedName name="right">OFFSET(!A1,0,1)</definedName>
    <definedName name="RISK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llups">#REF!</definedName>
    <definedName name="row">#REF!</definedName>
    <definedName name="RPRINT_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t">#REF!</definedName>
    <definedName name="RTT">#REF!</definedName>
    <definedName name="Rtype">#REF!</definedName>
    <definedName name="ru">#REF!</definedName>
    <definedName name="RUDEf2">#REF!</definedName>
    <definedName name="Rusty" hidden="1">{"'Server Configuration'!$A$1:$DB$281"}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lary">#REF!</definedName>
    <definedName name="sample1">#REF!</definedName>
    <definedName name="Sample2">#REF!</definedName>
    <definedName name="SAS_GasCost">#REF!</definedName>
    <definedName name="SAVE_AS_JRNLID.">#REF!</definedName>
    <definedName name="SCH_17_1of2">#REF!</definedName>
    <definedName name="SCH_17_2of2">#REF!</definedName>
    <definedName name="sch35a">#REF!</definedName>
    <definedName name="sch35b">#REF!</definedName>
    <definedName name="SCHAX2">#REF!</definedName>
    <definedName name="SCHBX2">#REF!</definedName>
    <definedName name="SCHBX4">#REF!</definedName>
    <definedName name="SCHBX4.1">#REF!</definedName>
    <definedName name="SCHBX4.2">#REF!</definedName>
    <definedName name="SCHBX5">#REF!</definedName>
    <definedName name="SCHBX5.1">#REF!</definedName>
    <definedName name="SCHBX6">#REF!</definedName>
    <definedName name="SCHBX6.1">#REF!</definedName>
    <definedName name="SCHBX6.2">#REF!</definedName>
    <definedName name="SCHCX1.1">#REF!</definedName>
    <definedName name="SCHCX3.14">#REF!</definedName>
    <definedName name="SCHCX3.14a">#REF!</definedName>
    <definedName name="SCHCX3.14b">#REF!</definedName>
    <definedName name="SCHCX3.14c">#REF!</definedName>
    <definedName name="SCHCX3.14d">#REF!</definedName>
    <definedName name="SCHCX3.14e">#REF!</definedName>
    <definedName name="SCHCX3.14f">#REF!</definedName>
    <definedName name="SCHCX3.14g">#REF!</definedName>
    <definedName name="SCHCX3.14h">#REF!</definedName>
    <definedName name="SCHCX3.14i">#REF!</definedName>
    <definedName name="SCHCX3.14j">#REF!</definedName>
    <definedName name="SCHCX3.15">#REF!</definedName>
    <definedName name="SCHCX3.3">#REF!</definedName>
    <definedName name="SCHCX3.4">#REF!</definedName>
    <definedName name="SCHCX3.5a">#REF!</definedName>
    <definedName name="SCHCX4.1S1">#REF!</definedName>
    <definedName name="SCHCX4.1S2">#REF!</definedName>
    <definedName name="SCHCX4.1S3">#REF!</definedName>
    <definedName name="SCHCX4a">#REF!</definedName>
    <definedName name="SCHCX4S1">#REF!</definedName>
    <definedName name="SCHCX4S2">#REF!</definedName>
    <definedName name="SCHCX4S3">#REF!</definedName>
    <definedName name="SCHCX9">#REF!</definedName>
    <definedName name="SCHDX1">#REF!</definedName>
    <definedName name="SCHED">#REF!</definedName>
    <definedName name="Sched_Pay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MTable">#REF!</definedName>
    <definedName name="Sep_08_Man_Fee">#REF!</definedName>
    <definedName name="SET">#REF!</definedName>
    <definedName name="seven">#REF!</definedName>
    <definedName name="SGA">#REF!</definedName>
    <definedName name="SHEET_7_OF_7">#REF!</definedName>
    <definedName name="Sheet1">#REF!</definedName>
    <definedName name="SHEET10">#REF!</definedName>
    <definedName name="SHEET108">#REF!</definedName>
    <definedName name="SHEET108_2">#REF!</definedName>
    <definedName name="SHEET11">#REF!</definedName>
    <definedName name="SHEET12">#REF!</definedName>
    <definedName name="SHEET13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MK">#REF!</definedName>
    <definedName name="SOACommRTTbl">#REF!</definedName>
    <definedName name="SOURCE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S_COS">#REF!</definedName>
    <definedName name="ss">#REF!</definedName>
    <definedName name="ssml">#REF!</definedName>
    <definedName name="STANDARD_FILE_N">#REF!</definedName>
    <definedName name="START">#REF!</definedName>
    <definedName name="start1">#REF!</definedName>
    <definedName name="STATE">#REF!</definedName>
    <definedName name="STATE_LEFT">#REF!</definedName>
    <definedName name="STATE_TOP">#REF!</definedName>
    <definedName name="STATETAX_PAY_MO">#REF!</definedName>
    <definedName name="STATETAX_PAY_WK">#REF!</definedName>
    <definedName name="STBOR">#REF!</definedName>
    <definedName name="STILL1040">#REF!</definedName>
    <definedName name="STORAGE">#REF!</definedName>
    <definedName name="strat1">#REF!</definedName>
    <definedName name="STUDY">#REF!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5">#REF!</definedName>
    <definedName name="Summary">#REF!</definedName>
    <definedName name="SummaryTable">#REF!</definedName>
    <definedName name="t">#REF!</definedName>
    <definedName name="TABLE">#REF!</definedName>
    <definedName name="tan">#REF!</definedName>
    <definedName name="tax">#REF!</definedName>
    <definedName name="TCO">#REF!</definedName>
    <definedName name="Teldata">#REF!</definedName>
    <definedName name="TEMP">#REF!</definedName>
    <definedName name="TemplateYrOneFirstMo">#REF!</definedName>
    <definedName name="ten">#REF!</definedName>
    <definedName name="test">#REF!</definedName>
    <definedName name="test1">#REF!</definedName>
    <definedName name="TITLES">#REF!</definedName>
    <definedName name="TN">#REF!</definedName>
    <definedName name="tol">0.001</definedName>
    <definedName name="TOP_DEP">#REF!</definedName>
    <definedName name="TOP_LABEL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T">#REF!</definedName>
    <definedName name="TOTAL">#REF!</definedName>
    <definedName name="Total_Cap_Liab">#REF!</definedName>
    <definedName name="Total_Interest">#REF!</definedName>
    <definedName name="Total_Pay">#REF!</definedName>
    <definedName name="Total_Payment">Scheduled_Payment+Extra_Payment</definedName>
    <definedName name="Total_pg1">SUM(#REF!)</definedName>
    <definedName name="TOTAL_PRIOR_YEARS_STATE_TAX_EXPENSE">#REF!</definedName>
    <definedName name="TOTALONM">#REF!</definedName>
    <definedName name="TOTALS">#REF!</definedName>
    <definedName name="Training">#REF!</definedName>
    <definedName name="TrialBal">#REF!</definedName>
    <definedName name="trth" hidden="1">{"ALL",#N/A,FALSE,"A"}</definedName>
    <definedName name="tttttt">#REF!</definedName>
    <definedName name="twenty">#REF!</definedName>
    <definedName name="TY">#REF!</definedName>
    <definedName name="TYDESC">#REF!</definedName>
    <definedName name="TypeOfBuyMaster">#REF!</definedName>
    <definedName name="UNEMPLOY_TAX">#REF!</definedName>
    <definedName name="UPLOAD">#REF!</definedName>
    <definedName name="Usage_per_Cust">#REF!</definedName>
    <definedName name="usd">#REF!</definedName>
    <definedName name="USE_THE_STANDAR">#REF!</definedName>
    <definedName name="USF">#REF!</definedName>
    <definedName name="VALIDATION">#REF!</definedName>
    <definedName name="Values_Entered">IF(Loan_Amount*Interest_Rate*Loan_Years*Loan_Start&gt;0,1,0)</definedName>
    <definedName name="vital5">#REF!</definedName>
    <definedName name="VOL_COMP2">#REF!</definedName>
    <definedName name="VOL_COMPARISON">#REF!</definedName>
    <definedName name="WCSUM">#REF!</definedName>
    <definedName name="wit">#REF!</definedName>
    <definedName name="Witness">#REF!</definedName>
    <definedName name="WORKAREA">#REF!</definedName>
    <definedName name="WorkingDaysPerYear">210</definedName>
    <definedName name="WORKSHEET">#REF!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all" hidden="1">{"model",#N/A,TRUE,"Model";"capital",#N/A,TRUE,"Capital";"o and m",#N/A,TRUE,"O&amp;M"}</definedName>
    <definedName name="wrn.All." hidden="1">{"1",#N/A,FALSE,"Cost Study Summaries";"2",#N/A,FALSE,"MCS Adjustment";"3",#N/A,FALSE,"Equiv CGA Rate";"4",#N/A,FALSE,"Indirect Gas Costs";"5",#N/A,FALSE,"MBA Results";"6",#N/A,FALSE,"MBA Results";"7",#N/A,FALSE,"UnitCost"}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ssets." hidden="1">{"ASSETS",#N/A,FALSE,"Assets"}</definedName>
    <definedName name="wrn.ASSOC_CO." hidden="1">{"ASSC_CO",#N/A,FALSE,"A"}</definedName>
    <definedName name="wrn.BS." hidden="1">{"BS",#N/A,FALSE,"A"}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Key._.Pages." hidden="1">{#N/A,#N/A,FALSE,"Model";#N/A,#N/A,FALSE,"CapitalCosts"}</definedName>
    <definedName name="wrn.Liab." hidden="1">{"LIAB",#N/A,FALSE,"Liab"}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NetWorth." hidden="1">{"NW",#N/A,FALSE,"STMT"}</definedName>
    <definedName name="wrn.Pfd." hidden="1">{"Pfd",#N/A,FALSE,"Pfd"}</definedName>
    <definedName name="wrn.Quick._.Print." hidden="1">{#N/A,#N/A,FALSE,"Summary";#N/A,#N/A,FALSE,"Data";#N/A,#N/A,FALSE,"Proj Op Inc";#N/A,#N/A,FALSE,"Proj CF";#N/A,#N/A,FALSE,"Proj Val"}</definedName>
    <definedName name="wrn.SCHED._.BC." hidden="1">{"SCHED_B&amp;C",#N/A,FALSE,"A"}</definedName>
    <definedName name="wrn.SCHED._.DE." hidden="1">{"SCHED_D&amp;E",#N/A,FALSE,"A"}</definedName>
    <definedName name="wrn.SHEDA." hidden="1">{"SCHED_A",#N/A,FALSE,"A"}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V">#REF!</definedName>
    <definedName name="x" hidden="1">255</definedName>
    <definedName name="Xcel">#REF!</definedName>
    <definedName name="Xcel_COS">#REF!</definedName>
    <definedName name="xq">#REF!</definedName>
    <definedName name="Xref">#REF!</definedName>
    <definedName name="xxxx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r">#REF!</definedName>
    <definedName name="YearFive">#REF!</definedName>
    <definedName name="YearFour">#REF!</definedName>
    <definedName name="YearOne">#REF!</definedName>
    <definedName name="YearSix">#REF!</definedName>
    <definedName name="YearThree">#REF!</definedName>
    <definedName name="YearTwo">#REF!</definedName>
    <definedName name="YearZero">#REF!</definedName>
    <definedName name="YrOneFirstM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00" i="1" l="1"/>
  <c r="K99" i="1"/>
  <c r="K98" i="1"/>
  <c r="K101" i="1" s="1"/>
  <c r="K95" i="1"/>
  <c r="K83" i="1"/>
  <c r="K73" i="1"/>
  <c r="J73" i="1"/>
  <c r="I73" i="1"/>
  <c r="H73" i="1"/>
  <c r="G73" i="1"/>
  <c r="F73" i="1"/>
  <c r="E73" i="1"/>
  <c r="D73" i="1"/>
  <c r="C73" i="1"/>
  <c r="B73" i="1"/>
  <c r="K72" i="1"/>
  <c r="J72" i="1"/>
  <c r="I72" i="1"/>
  <c r="H72" i="1"/>
  <c r="G72" i="1"/>
  <c r="F72" i="1"/>
  <c r="E72" i="1"/>
  <c r="D72" i="1"/>
  <c r="C72" i="1"/>
  <c r="B72" i="1"/>
  <c r="A69" i="1"/>
  <c r="A66" i="1"/>
  <c r="L63" i="1"/>
  <c r="K59" i="1"/>
  <c r="K49" i="1"/>
  <c r="K42" i="1"/>
  <c r="J42" i="1"/>
  <c r="I42" i="1"/>
  <c r="H42" i="1"/>
  <c r="G42" i="1"/>
  <c r="F42" i="1"/>
  <c r="E42" i="1"/>
  <c r="D42" i="1"/>
  <c r="C42" i="1"/>
  <c r="B42" i="1"/>
  <c r="K41" i="1"/>
  <c r="J41" i="1"/>
  <c r="I41" i="1"/>
  <c r="H41" i="1"/>
  <c r="G41" i="1"/>
  <c r="F41" i="1"/>
  <c r="E41" i="1"/>
  <c r="D41" i="1"/>
  <c r="C41" i="1"/>
  <c r="B41" i="1"/>
  <c r="A38" i="1"/>
  <c r="A35" i="1"/>
  <c r="L32" i="1"/>
  <c r="K28" i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A70" i="1"/>
  <c r="A67" i="1"/>
  <c r="L64" i="1"/>
  <c r="L31" i="1"/>
  <c r="L61" i="1"/>
  <c r="B44" i="1" l="1"/>
  <c r="B14" i="1"/>
  <c r="L62" i="1"/>
  <c r="L30" i="1"/>
  <c r="L33" i="1"/>
  <c r="A36" i="1"/>
  <c r="A39" i="1"/>
  <c r="B45" i="1" l="1"/>
  <c r="B46" i="1" s="1"/>
  <c r="B47" i="1" s="1"/>
  <c r="B48" i="1" s="1"/>
  <c r="B51" i="1" s="1"/>
  <c r="B52" i="1" l="1"/>
  <c r="B53" i="1" s="1"/>
  <c r="B54" i="1" s="1"/>
  <c r="B55" i="1" s="1"/>
  <c r="B56" i="1" s="1"/>
  <c r="B57" i="1" s="1"/>
  <c r="B58" i="1" s="1"/>
  <c r="B75" i="1" s="1"/>
  <c r="B50" i="1"/>
  <c r="B43" i="1"/>
  <c r="B76" i="1" l="1"/>
  <c r="B77" i="1" s="1"/>
  <c r="B78" i="1" s="1"/>
  <c r="B79" i="1" s="1"/>
  <c r="B80" i="1" s="1"/>
  <c r="B81" i="1" s="1"/>
  <c r="B82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8" i="1" s="1"/>
  <c r="B99" i="1" s="1"/>
  <c r="B100" i="1" s="1"/>
  <c r="B101" i="1" s="1"/>
  <c r="B74" i="1" l="1"/>
</calcChain>
</file>

<file path=xl/sharedStrings.xml><?xml version="1.0" encoding="utf-8"?>
<sst xmlns="http://schemas.openxmlformats.org/spreadsheetml/2006/main" count="358" uniqueCount="157">
  <si>
    <t>Attachment F</t>
  </si>
  <si>
    <t>Page 1 of 3</t>
  </si>
  <si>
    <t xml:space="preserve">Columbia Gas of Kentucky </t>
  </si>
  <si>
    <t>Analysis of Account No. 426 – Other Income Deductions - Columbia Gas of Kentucky</t>
  </si>
  <si>
    <t xml:space="preserve">Line No. </t>
  </si>
  <si>
    <t>Date</t>
  </si>
  <si>
    <t>Journal ID</t>
  </si>
  <si>
    <t>Account</t>
  </si>
  <si>
    <t>Cost Element</t>
  </si>
  <si>
    <t>Activity</t>
  </si>
  <si>
    <t>Vendor / Description</t>
  </si>
  <si>
    <t>Purpose</t>
  </si>
  <si>
    <t>Line Item</t>
  </si>
  <si>
    <t>Amount         $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</si>
  <si>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</si>
  <si>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</si>
  <si>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</si>
  <si>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</si>
  <si>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</si>
  <si>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</si>
  <si>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</si>
  <si>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</si>
  <si>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</si>
  <si>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</si>
  <si>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AP00625629</t>
  </si>
  <si>
    <t>42610000</t>
  </si>
  <si>
    <t>3500</t>
  </si>
  <si>
    <t>-</t>
  </si>
  <si>
    <t>WINTER CARE ENERGY FUND</t>
  </si>
  <si>
    <t>Wintercare 2024 Year End Match</t>
  </si>
  <si>
    <t>Civic Donations</t>
  </si>
  <si>
    <t>AP00627774</t>
  </si>
  <si>
    <t>2025 YEAR-END STIPULATION PAYM</t>
  </si>
  <si>
    <t>2026 YEAR-END STIPULATION PAYM</t>
  </si>
  <si>
    <t>AP00619429</t>
  </si>
  <si>
    <t>Summer Celebration 16 meals Co</t>
  </si>
  <si>
    <t>AP00623218</t>
  </si>
  <si>
    <t>3515</t>
  </si>
  <si>
    <t>KENTUCKY CHAMBER OF COMMERCE</t>
  </si>
  <si>
    <t>2024 year-end stipulation agre</t>
  </si>
  <si>
    <t>CKY_RCL</t>
  </si>
  <si>
    <t>Various</t>
  </si>
  <si>
    <t>Aug 24 CKY Rate Case Reclass</t>
  </si>
  <si>
    <t>Various Transaction Reclass from Account 923</t>
  </si>
  <si>
    <t>AP00617399</t>
  </si>
  <si>
    <t>25402</t>
  </si>
  <si>
    <t>KENTUCKY CHAMBER FOUNDATION INC</t>
  </si>
  <si>
    <t>Columbia Gas of KY - Silver Le</t>
  </si>
  <si>
    <t>AP00621329</t>
  </si>
  <si>
    <t>AMERICAN RED CROSS</t>
  </si>
  <si>
    <t>Columbia Gas of Kentucky - Dis</t>
  </si>
  <si>
    <t>AP00643604</t>
  </si>
  <si>
    <t>CHILDRENS ADVOCACY CENTER</t>
  </si>
  <si>
    <t>KY Chamber - New Legislators'</t>
  </si>
  <si>
    <t>06517</t>
  </si>
  <si>
    <t>COMMONWEALTH FUND FOR KET  INC</t>
  </si>
  <si>
    <t>table meal portion for 8</t>
  </si>
  <si>
    <t>AP00632124</t>
  </si>
  <si>
    <t>FEEDING KENTUCKY, INC.</t>
  </si>
  <si>
    <t>Feeding Kentucky meal value sp</t>
  </si>
  <si>
    <t>MISCRCL</t>
  </si>
  <si>
    <t>Journal Entry to Account 42654000</t>
  </si>
  <si>
    <t>Offset shown on Line 35 in Account 42654000</t>
  </si>
  <si>
    <t>Expenditures under $500</t>
  </si>
  <si>
    <t>Total Account 42610000</t>
  </si>
  <si>
    <t>Page 2 of 3</t>
  </si>
  <si>
    <t>AP00646147</t>
  </si>
  <si>
    <t>42630000</t>
  </si>
  <si>
    <t>3607</t>
  </si>
  <si>
    <t>KENTUCKY STATE TREASURER</t>
  </si>
  <si>
    <t>PSC Penalty Payment - Incident</t>
  </si>
  <si>
    <t>Other</t>
  </si>
  <si>
    <t>AP00656938</t>
  </si>
  <si>
    <t>AP00611228</t>
  </si>
  <si>
    <t>AP00624798</t>
  </si>
  <si>
    <t>AP00667047</t>
  </si>
  <si>
    <t>Total Account 42630000</t>
  </si>
  <si>
    <t>AP00665456</t>
  </si>
  <si>
    <t>42633000</t>
  </si>
  <si>
    <t>9600</t>
  </si>
  <si>
    <t>Y2024</t>
  </si>
  <si>
    <t>KENTUCKY DEPARTMENT OF REVENUE</t>
  </si>
  <si>
    <t>Penalties and Fee - State &amp; Local Tax</t>
  </si>
  <si>
    <t>AP00654784</t>
  </si>
  <si>
    <t>9610</t>
  </si>
  <si>
    <t>AP00607996</t>
  </si>
  <si>
    <t>Y2023</t>
  </si>
  <si>
    <t>BOURBON COUNTY SHERIFF</t>
  </si>
  <si>
    <t>AP00611046</t>
  </si>
  <si>
    <t>AP00658589</t>
  </si>
  <si>
    <t>JESSAMINE COUNTY SHERIFF</t>
  </si>
  <si>
    <t>AP00612798</t>
  </si>
  <si>
    <t>Y2022</t>
  </si>
  <si>
    <t>MADISON COUNTY SHERIFF</t>
  </si>
  <si>
    <t>AP00658777</t>
  </si>
  <si>
    <t>KNOTT COUNTY SHERIFF</t>
  </si>
  <si>
    <t>Total Account 42633000</t>
  </si>
  <si>
    <t>Page 3 of 3</t>
  </si>
  <si>
    <t>42640000</t>
  </si>
  <si>
    <t>3503</t>
  </si>
  <si>
    <t>29015</t>
  </si>
  <si>
    <t>DEMOCRATIC GOVERNORS ASSOCIATION</t>
  </si>
  <si>
    <t>Columbia Gas of Kentucky Invoice # BS031725</t>
  </si>
  <si>
    <t>Political Activities</t>
  </si>
  <si>
    <t>Travel for Kimra Cole to Democratic National Convention August 2024</t>
  </si>
  <si>
    <t>Journal Reclass from Account 921 to 426.4</t>
  </si>
  <si>
    <t>16400</t>
  </si>
  <si>
    <t>NATIONAL ALLIANCE FOR EQUITY IN ENERGY</t>
  </si>
  <si>
    <t>Journal Reclass from Account 923 to 426.4</t>
  </si>
  <si>
    <t>Travel for Linda Rumpke to Democratic National Convention August 2024</t>
  </si>
  <si>
    <t>AP00626177</t>
  </si>
  <si>
    <t>KY Chamber Annual Membership Dues</t>
  </si>
  <si>
    <t>AP00631773</t>
  </si>
  <si>
    <t>KOGA</t>
  </si>
  <si>
    <t>KOGA Membership - 75% Lobbying</t>
  </si>
  <si>
    <t>05623</t>
  </si>
  <si>
    <t>MCBRAYER PLLC</t>
  </si>
  <si>
    <t>Total Account 42640000</t>
  </si>
  <si>
    <t>General Account 426,  AUX 5000 (Reference Numbers 35 through 44)</t>
  </si>
  <si>
    <t>42654000</t>
  </si>
  <si>
    <t>Offset shown on Line 12 in Account 42610000</t>
  </si>
  <si>
    <t>AP00641117</t>
  </si>
  <si>
    <t>42655000</t>
  </si>
  <si>
    <t>3637</t>
  </si>
  <si>
    <t>29902</t>
  </si>
  <si>
    <t>KY Chamber Board Trip 2025</t>
  </si>
  <si>
    <t>ELECCLR</t>
  </si>
  <si>
    <t>3638</t>
  </si>
  <si>
    <t>Clearing electric accounts</t>
  </si>
  <si>
    <t>Clear from Account 505 and 557</t>
  </si>
  <si>
    <t>3103</t>
  </si>
  <si>
    <t>05501</t>
  </si>
  <si>
    <t>FIN04401</t>
  </si>
  <si>
    <t>05007</t>
  </si>
  <si>
    <t>COMMONWEALTH OF KENTUCKY DEPT OF TREASURY</t>
  </si>
  <si>
    <t>Deposit reclass from Acct 143 to 426.5</t>
  </si>
  <si>
    <t>FINADJ</t>
  </si>
  <si>
    <t>Journal Entry from Account 426.5 to 143 for Other AR-Billed OSS</t>
  </si>
  <si>
    <t>Recurring Miscellaneous Reclass Adjustment</t>
  </si>
  <si>
    <t>GASADJ</t>
  </si>
  <si>
    <t xml:space="preserve">Gas Account Adjustments </t>
  </si>
  <si>
    <t>Recurring True Up Correcting Entries</t>
  </si>
  <si>
    <t>Miscellaneous Entries to Clear Various Account Balances</t>
  </si>
  <si>
    <t>MISCADJ</t>
  </si>
  <si>
    <t>Energy Efficiency/Conservation Program</t>
  </si>
  <si>
    <t>Adjustment from Acct 426.5 to 254</t>
  </si>
  <si>
    <t>Total Account 426, AUX 5000</t>
  </si>
  <si>
    <t>Summary of Account 426 by Item</t>
  </si>
  <si>
    <t xml:space="preserve">                                                                                                                                                                   Total: Civic Donations</t>
  </si>
  <si>
    <t xml:space="preserve">                                                                                                                                                                               Total: Political Activities</t>
  </si>
  <si>
    <t xml:space="preserve">                                                                                                                                                           Total: Other</t>
  </si>
  <si>
    <t xml:space="preserve">                                                                                                                                                                 Total Items: Account 426</t>
  </si>
  <si>
    <t>KY PSC Case No. 2026-00099</t>
  </si>
  <si>
    <t>Staff 1-7</t>
  </si>
  <si>
    <t>Respondent: Elizabeth N. Davis</t>
  </si>
  <si>
    <t>Case No. 2026-00099</t>
  </si>
  <si>
    <t>For the 12 Months Ended August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</si>
</sst>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2" xfId="1" quotePrefix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43" fontId="2" fillId="0" borderId="9" xfId="2" applyFont="1" applyBorder="1" applyAlignment="1">
      <alignment horizontal="center" vertical="center"/>
    </xf>
    <xf numFmtId="43" fontId="2" fillId="0" borderId="10" xfId="2" applyFont="1" applyBorder="1" applyAlignment="1">
      <alignment horizontal="center" vertical="center"/>
    </xf>
    <xf numFmtId="43" fontId="2" fillId="0" borderId="10" xfId="2" applyFont="1" applyFill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43" fontId="2" fillId="0" borderId="13" xfId="2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43" fontId="2" fillId="0" borderId="19" xfId="2" applyFont="1" applyBorder="1" applyAlignment="1">
      <alignment horizontal="center" vertical="center"/>
    </xf>
    <xf numFmtId="43" fontId="3" fillId="3" borderId="5" xfId="1" applyNumberFormat="1" applyFont="1" applyFill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20" xfId="1" applyFont="1" applyBorder="1" applyAlignment="1">
      <alignment horizontal="center" vertical="center"/>
    </xf>
    <xf numFmtId="43" fontId="2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43" fontId="4" fillId="0" borderId="0" xfId="2" applyFont="1" applyFill="1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43" fontId="2" fillId="0" borderId="13" xfId="2" applyFont="1" applyFill="1" applyBorder="1" applyAlignment="1">
      <alignment horizontal="center" vertical="center"/>
    </xf>
    <xf numFmtId="0" fontId="2" fillId="0" borderId="8" xfId="1" quotePrefix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43" fontId="2" fillId="0" borderId="19" xfId="2" applyFont="1" applyFill="1" applyBorder="1" applyAlignment="1">
      <alignment horizontal="center" vertical="center"/>
    </xf>
    <xf numFmtId="0" fontId="2" fillId="3" borderId="26" xfId="1" applyFont="1" applyFill="1" applyBorder="1" applyAlignment="1">
      <alignment vertical="center"/>
    </xf>
    <xf numFmtId="0" fontId="2" fillId="0" borderId="28" xfId="1" applyFont="1" applyBorder="1" applyAlignment="1">
      <alignment vertical="center"/>
    </xf>
    <xf numFmtId="0" fontId="3" fillId="0" borderId="28" xfId="1" applyFont="1" applyBorder="1" applyAlignment="1">
      <alignment horizontal="right" vertical="center"/>
    </xf>
    <xf numFmtId="43" fontId="3" fillId="0" borderId="28" xfId="2" applyFont="1" applyFill="1" applyBorder="1" applyAlignment="1">
      <alignment vertical="center"/>
    </xf>
    <xf numFmtId="0" fontId="2" fillId="0" borderId="30" xfId="1" applyFont="1" applyBorder="1" applyAlignment="1">
      <alignment horizontal="right" vertical="center"/>
    </xf>
    <xf numFmtId="0" fontId="2" fillId="0" borderId="8" xfId="1" applyFont="1" applyBorder="1" applyAlignment="1">
      <alignment horizontal="right" vertical="center"/>
    </xf>
    <xf numFmtId="0" fontId="3" fillId="0" borderId="23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left" vertical="center"/>
    </xf>
    <xf numFmtId="0" fontId="3" fillId="3" borderId="3" xfId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right" vertical="center"/>
    </xf>
    <xf numFmtId="0" fontId="3" fillId="3" borderId="27" xfId="1" applyFont="1" applyFill="1" applyBorder="1" applyAlignment="1">
      <alignment horizontal="right" vertical="center"/>
    </xf>
    <xf numFmtId="0" fontId="3" fillId="2" borderId="29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2" fillId="0" borderId="30" xfId="1" quotePrefix="1" applyFont="1" applyBorder="1" applyAlignment="1">
      <alignment horizontal="right" vertical="center"/>
    </xf>
    <xf numFmtId="0" fontId="2" fillId="0" borderId="8" xfId="1" quotePrefix="1" applyFont="1" applyBorder="1" applyAlignment="1">
      <alignment horizontal="right" vertical="center"/>
    </xf>
    <xf numFmtId="0" fontId="2" fillId="0" borderId="0" xfId="1" applyFont="1" applyAlignment="1">
      <alignment horizontal="center" vertical="center" wrapText="1"/>
    </xf>
    <xf numFmtId="43" fontId="3" fillId="3" borderId="5" xfId="2" applyFont="1" applyFill="1" applyBorder="1" applyAlignment="1">
      <alignment vertical="center"/>
    </xf>
    <xf numFmtId="43" fontId="2" fillId="0" borderId="32" xfId="2" applyFont="1" applyBorder="1" applyAlignment="1">
      <alignment vertical="center"/>
    </xf>
    <xf numFmtId="43" fontId="2" fillId="0" borderId="33" xfId="2" applyFont="1" applyBorder="1" applyAlignment="1">
      <alignment vertical="center"/>
    </xf>
    <xf numFmtId="43" fontId="3" fillId="0" borderId="34" xfId="2" applyFont="1" applyBorder="1" applyAlignment="1">
      <alignment vertical="center"/>
    </xf>
  </cellXfs>
  <cellStyles count="3">
    <cellStyle name="Comma 2" xfId="2" xr:uid="{5A7BE84C-3C61-42F1-AB26-320BFA541A15}"/>
    <cellStyle name="Normal" xfId="0" builtinId="0"/>
    <cellStyle name="Normal 2" xfId="1" xr:uid="{527FDB45-C61D-4C94-AA75-A3CE3218BE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49C3-57AA-4FDA-9D80-6655870BD205}">
  <sheetPr>
    <tabColor rgb="FF00B050"/>
  </sheetPr>
  <dimension ref="A1:N104"/>
  <sheetViews>
    <sheetView showGridLines="0" tabSelected="1" view="pageLayout" topLeftCell="A82" zoomScaleNormal="100" zoomScaleSheetLayoutView="100" workbookViewId="0">
      <selection activeCell="C99" sqref="C99:J99"/>
    </sheetView>
  </sheetViews>
  <sheetFormatPr defaultColWidth="8.7109375" defaultRowHeight="12.75" x14ac:dyDescent="0.2"/>
  <cols>
    <col min="1" max="1" width="1.5703125" style="1" customWidth="1"/>
    <col min="2" max="2" width="5" style="1" bestFit="1" customWidth="1"/>
    <col min="3" max="3" width="7.28515625" style="1" bestFit="1" customWidth="1"/>
    <col min="4" max="4" width="11.5703125" style="1" bestFit="1" customWidth="1"/>
    <col min="5" max="5" width="9" style="1" bestFit="1" customWidth="1"/>
    <col min="6" max="6" width="8.42578125" style="1" bestFit="1" customWidth="1"/>
    <col min="7" max="7" width="7.5703125" style="1" bestFit="1" customWidth="1"/>
    <col min="8" max="8" width="62.42578125" style="1" bestFit="1" customWidth="1"/>
    <col min="9" max="9" width="41" style="1" bestFit="1" customWidth="1"/>
    <col min="10" max="10" width="15.7109375" style="1" bestFit="1" customWidth="1"/>
    <col min="11" max="11" width="11.28515625" style="1" bestFit="1" customWidth="1"/>
    <col min="12" max="12" width="1.5703125" style="1" customWidth="1"/>
    <col min="13" max="13" width="11.28515625" style="1" bestFit="1" customWidth="1"/>
    <col min="14" max="16384" width="8.7109375" style="1"/>
  </cols>
  <sheetData>
    <row r="1" spans="1:14" x14ac:dyDescent="0.2">
      <c r="L1" s="2" t="s">
        <v>152</v>
      </c>
    </row>
    <row r="2" spans="1:14" x14ac:dyDescent="0.2">
      <c r="L2" s="2" t="s">
        <v>153</v>
      </c>
    </row>
    <row r="3" spans="1:14" x14ac:dyDescent="0.2">
      <c r="L3" s="2" t="s">
        <v>0</v>
      </c>
    </row>
    <row r="4" spans="1:14" x14ac:dyDescent="0.2">
      <c r="L4" s="2" t="s">
        <v>154</v>
      </c>
    </row>
    <row r="5" spans="1:14" x14ac:dyDescent="0.2">
      <c r="K5" s="2"/>
      <c r="L5" s="2" t="s">
        <v>1</v>
      </c>
    </row>
    <row r="6" spans="1:14" ht="14.65" customHeight="1" x14ac:dyDescent="0.2">
      <c r="A6" s="57" t="s">
        <v>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4"/>
      <c r="N6" s="4"/>
    </row>
    <row r="7" spans="1:14" ht="14.65" customHeight="1" x14ac:dyDescent="0.2">
      <c r="A7" s="57" t="s">
        <v>155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4"/>
      <c r="N7" s="4"/>
    </row>
    <row r="8" spans="1:14" ht="6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4.65" customHeight="1" x14ac:dyDescent="0.2">
      <c r="A9" s="57" t="s">
        <v>3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4"/>
      <c r="N9" s="4"/>
    </row>
    <row r="10" spans="1:14" ht="14.65" customHeight="1" x14ac:dyDescent="0.2">
      <c r="A10" s="57" t="s">
        <v>156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4"/>
      <c r="N10" s="4"/>
    </row>
    <row r="11" spans="1:14" ht="13.5" thickBot="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31.5" customHeight="1" x14ac:dyDescent="0.2">
      <c r="B12" s="5" t="s">
        <v>4</v>
      </c>
      <c r="C12" s="5" t="s">
        <v>5</v>
      </c>
      <c r="D12" s="5" t="s">
        <v>6</v>
      </c>
      <c r="E12" s="5" t="s">
        <v>7</v>
      </c>
      <c r="F12" s="5" t="s">
        <v>8</v>
      </c>
      <c r="G12" s="5" t="s">
        <v>9</v>
      </c>
      <c r="H12" s="5" t="s">
        <v>10</v>
      </c>
      <c r="I12" s="5" t="s">
        <v>11</v>
      </c>
      <c r="J12" s="5" t="s">
        <v>12</v>
      </c>
      <c r="K12" s="5" t="s">
        <v>13</v>
      </c>
      <c r="L12" s="4"/>
      <c r="M12" s="4"/>
      <c r="N12" s="4"/>
    </row>
    <row r="13" spans="1:14" ht="13.15" customHeight="1" thickBot="1" x14ac:dyDescent="0.25">
      <c r="B13" s="6" t="s">
        <v>14</v>
      </c>
      <c r="C13" s="6" t="s">
        <v>15</v>
      </c>
      <c r="D13" s="6" t="s">
        <v>16</v>
      </c>
      <c r="E13" s="6" t="s">
        <v>17</v>
      </c>
      <c r="F13" s="6" t="s">
        <v>18</v>
      </c>
      <c r="G13" s="6" t="s">
        <v>19</v>
      </c>
      <c r="H13" s="6" t="s">
        <v>20</v>
      </c>
      <c r="I13" s="6" t="s">
        <v>21</v>
      </c>
      <c r="J13" s="6" t="s">
        <v>22</v>
      </c>
      <c r="K13" s="6" t="s">
        <v>23</v>
      </c>
    </row>
    <row r="14" spans="1:14" ht="17.100000000000001" customHeight="1" thickBot="1" x14ac:dyDescent="0.25">
      <c r="B14" s="46" t="str">
        <f>"General Account 42610000, Cost Elements 3500 and 3515 (Line Nos. "&amp;$B$15&amp;" through "&amp;B27&amp;")"</f>
        <v>General Account 42610000, Cost Elements 3500 and 3515 (Line Nos. 1 through 13)</v>
      </c>
      <c r="C14" s="47"/>
      <c r="D14" s="47"/>
      <c r="E14" s="47"/>
      <c r="F14" s="47"/>
      <c r="G14" s="47"/>
      <c r="H14" s="47"/>
      <c r="I14" s="47"/>
      <c r="J14" s="47"/>
      <c r="K14" s="48"/>
    </row>
    <row r="15" spans="1:14" ht="17.100000000000001" customHeight="1" x14ac:dyDescent="0.2">
      <c r="B15" s="7">
        <v>1</v>
      </c>
      <c r="C15" s="8">
        <v>202412</v>
      </c>
      <c r="D15" s="8" t="s">
        <v>24</v>
      </c>
      <c r="E15" s="8" t="s">
        <v>25</v>
      </c>
      <c r="F15" s="8" t="s">
        <v>26</v>
      </c>
      <c r="G15" s="9" t="s">
        <v>27</v>
      </c>
      <c r="H15" s="8" t="s">
        <v>28</v>
      </c>
      <c r="I15" s="9" t="s">
        <v>29</v>
      </c>
      <c r="J15" s="8" t="s">
        <v>30</v>
      </c>
      <c r="K15" s="10">
        <v>50000</v>
      </c>
    </row>
    <row r="16" spans="1:14" ht="17.100000000000001" customHeight="1" x14ac:dyDescent="0.2">
      <c r="B16" s="7">
        <f>B15+1</f>
        <v>2</v>
      </c>
      <c r="C16" s="8">
        <v>202412</v>
      </c>
      <c r="D16" s="8" t="s">
        <v>31</v>
      </c>
      <c r="E16" s="8" t="s">
        <v>25</v>
      </c>
      <c r="F16" s="8" t="s">
        <v>26</v>
      </c>
      <c r="G16" s="9" t="s">
        <v>27</v>
      </c>
      <c r="H16" s="8" t="s">
        <v>28</v>
      </c>
      <c r="I16" s="9" t="s">
        <v>32</v>
      </c>
      <c r="J16" s="8" t="s">
        <v>30</v>
      </c>
      <c r="K16" s="11">
        <v>50000</v>
      </c>
    </row>
    <row r="17" spans="2:12" ht="17.100000000000001" customHeight="1" x14ac:dyDescent="0.2">
      <c r="B17" s="7">
        <f t="shared" ref="B17:B27" si="0">B16+1</f>
        <v>3</v>
      </c>
      <c r="C17" s="8">
        <v>202412</v>
      </c>
      <c r="D17" s="8" t="s">
        <v>31</v>
      </c>
      <c r="E17" s="8" t="s">
        <v>25</v>
      </c>
      <c r="F17" s="8" t="s">
        <v>26</v>
      </c>
      <c r="G17" s="9" t="s">
        <v>27</v>
      </c>
      <c r="H17" s="8" t="s">
        <v>28</v>
      </c>
      <c r="I17" s="9" t="s">
        <v>33</v>
      </c>
      <c r="J17" s="8" t="s">
        <v>30</v>
      </c>
      <c r="K17" s="11">
        <v>50000</v>
      </c>
    </row>
    <row r="18" spans="2:12" ht="17.100000000000001" customHeight="1" x14ac:dyDescent="0.2">
      <c r="B18" s="7">
        <f t="shared" si="0"/>
        <v>4</v>
      </c>
      <c r="C18" s="8">
        <v>202411</v>
      </c>
      <c r="D18" s="8" t="s">
        <v>34</v>
      </c>
      <c r="E18" s="8" t="s">
        <v>25</v>
      </c>
      <c r="F18" s="8" t="s">
        <v>26</v>
      </c>
      <c r="G18" s="9" t="s">
        <v>27</v>
      </c>
      <c r="H18" s="8" t="s">
        <v>28</v>
      </c>
      <c r="I18" s="9" t="s">
        <v>35</v>
      </c>
      <c r="J18" s="8" t="s">
        <v>30</v>
      </c>
      <c r="K18" s="11">
        <v>21500</v>
      </c>
    </row>
    <row r="19" spans="2:12" ht="17.100000000000001" customHeight="1" x14ac:dyDescent="0.2">
      <c r="B19" s="7">
        <f t="shared" si="0"/>
        <v>5</v>
      </c>
      <c r="C19" s="8">
        <v>202412</v>
      </c>
      <c r="D19" s="8" t="s">
        <v>36</v>
      </c>
      <c r="E19" s="8" t="s">
        <v>25</v>
      </c>
      <c r="F19" s="8" t="s">
        <v>37</v>
      </c>
      <c r="G19" s="9" t="s">
        <v>27</v>
      </c>
      <c r="H19" s="8" t="s">
        <v>38</v>
      </c>
      <c r="I19" s="9" t="s">
        <v>39</v>
      </c>
      <c r="J19" s="8" t="s">
        <v>30</v>
      </c>
      <c r="K19" s="11">
        <v>5000</v>
      </c>
    </row>
    <row r="20" spans="2:12" ht="17.100000000000001" customHeight="1" x14ac:dyDescent="0.2">
      <c r="B20" s="7">
        <f t="shared" si="0"/>
        <v>6</v>
      </c>
      <c r="C20" s="8">
        <v>202409</v>
      </c>
      <c r="D20" s="8" t="s">
        <v>40</v>
      </c>
      <c r="E20" s="8" t="s">
        <v>25</v>
      </c>
      <c r="F20" s="8" t="s">
        <v>26</v>
      </c>
      <c r="G20" s="9" t="s">
        <v>41</v>
      </c>
      <c r="H20" s="8" t="s">
        <v>42</v>
      </c>
      <c r="I20" s="9" t="s">
        <v>43</v>
      </c>
      <c r="J20" s="8" t="s">
        <v>30</v>
      </c>
      <c r="K20" s="12">
        <v>4666.8500000000004</v>
      </c>
    </row>
    <row r="21" spans="2:12" ht="17.100000000000001" customHeight="1" x14ac:dyDescent="0.2">
      <c r="B21" s="7">
        <f t="shared" si="0"/>
        <v>7</v>
      </c>
      <c r="C21" s="8">
        <v>202410</v>
      </c>
      <c r="D21" s="8" t="s">
        <v>44</v>
      </c>
      <c r="E21" s="8" t="s">
        <v>25</v>
      </c>
      <c r="F21" s="8" t="s">
        <v>37</v>
      </c>
      <c r="G21" s="9" t="s">
        <v>45</v>
      </c>
      <c r="H21" s="8" t="s">
        <v>46</v>
      </c>
      <c r="I21" s="9" t="s">
        <v>47</v>
      </c>
      <c r="J21" s="8" t="s">
        <v>30</v>
      </c>
      <c r="K21" s="11">
        <v>1400</v>
      </c>
    </row>
    <row r="22" spans="2:12" ht="17.100000000000001" customHeight="1" x14ac:dyDescent="0.2">
      <c r="B22" s="7">
        <f t="shared" si="0"/>
        <v>8</v>
      </c>
      <c r="C22" s="8">
        <v>202411</v>
      </c>
      <c r="D22" s="8" t="s">
        <v>48</v>
      </c>
      <c r="E22" s="8" t="s">
        <v>25</v>
      </c>
      <c r="F22" s="8" t="s">
        <v>26</v>
      </c>
      <c r="G22" s="9" t="s">
        <v>27</v>
      </c>
      <c r="H22" s="8" t="s">
        <v>49</v>
      </c>
      <c r="I22" s="9" t="s">
        <v>50</v>
      </c>
      <c r="J22" s="8" t="s">
        <v>30</v>
      </c>
      <c r="K22" s="11">
        <v>850</v>
      </c>
    </row>
    <row r="23" spans="2:12" ht="17.100000000000001" customHeight="1" x14ac:dyDescent="0.2">
      <c r="B23" s="7">
        <f t="shared" si="0"/>
        <v>9</v>
      </c>
      <c r="C23" s="8">
        <v>202503</v>
      </c>
      <c r="D23" s="8" t="s">
        <v>51</v>
      </c>
      <c r="E23" s="8" t="s">
        <v>25</v>
      </c>
      <c r="F23" s="8" t="s">
        <v>26</v>
      </c>
      <c r="G23" s="9" t="s">
        <v>27</v>
      </c>
      <c r="H23" s="8" t="s">
        <v>52</v>
      </c>
      <c r="I23" s="9" t="s">
        <v>53</v>
      </c>
      <c r="J23" s="8" t="s">
        <v>30</v>
      </c>
      <c r="K23" s="11">
        <v>800</v>
      </c>
    </row>
    <row r="24" spans="2:12" ht="17.100000000000001" customHeight="1" x14ac:dyDescent="0.2">
      <c r="B24" s="7">
        <f t="shared" si="0"/>
        <v>10</v>
      </c>
      <c r="C24" s="8">
        <v>202412</v>
      </c>
      <c r="D24" s="8" t="s">
        <v>24</v>
      </c>
      <c r="E24" s="8" t="s">
        <v>25</v>
      </c>
      <c r="F24" s="8" t="s">
        <v>26</v>
      </c>
      <c r="G24" s="9" t="s">
        <v>54</v>
      </c>
      <c r="H24" s="8" t="s">
        <v>55</v>
      </c>
      <c r="I24" s="9" t="s">
        <v>56</v>
      </c>
      <c r="J24" s="8" t="s">
        <v>30</v>
      </c>
      <c r="K24" s="11">
        <v>800</v>
      </c>
    </row>
    <row r="25" spans="2:12" ht="17.100000000000001" customHeight="1" x14ac:dyDescent="0.2">
      <c r="B25" s="7">
        <f t="shared" si="0"/>
        <v>11</v>
      </c>
      <c r="C25" s="13">
        <v>202501</v>
      </c>
      <c r="D25" s="13" t="s">
        <v>57</v>
      </c>
      <c r="E25" s="13" t="s">
        <v>25</v>
      </c>
      <c r="F25" s="13" t="s">
        <v>26</v>
      </c>
      <c r="G25" s="14" t="s">
        <v>27</v>
      </c>
      <c r="H25" s="13" t="s">
        <v>58</v>
      </c>
      <c r="I25" s="14" t="s">
        <v>59</v>
      </c>
      <c r="J25" s="8" t="s">
        <v>30</v>
      </c>
      <c r="K25" s="15">
        <v>600</v>
      </c>
    </row>
    <row r="26" spans="2:12" ht="17.100000000000001" customHeight="1" x14ac:dyDescent="0.2">
      <c r="B26" s="7">
        <f t="shared" si="0"/>
        <v>12</v>
      </c>
      <c r="C26" s="16">
        <v>202409</v>
      </c>
      <c r="D26" s="16" t="s">
        <v>60</v>
      </c>
      <c r="E26" s="16" t="s">
        <v>25</v>
      </c>
      <c r="F26" s="17" t="s">
        <v>26</v>
      </c>
      <c r="G26" s="14" t="s">
        <v>27</v>
      </c>
      <c r="H26" s="8" t="s">
        <v>61</v>
      </c>
      <c r="I26" s="18" t="s">
        <v>62</v>
      </c>
      <c r="J26" s="8" t="s">
        <v>30</v>
      </c>
      <c r="K26" s="15">
        <v>-92988.69</v>
      </c>
    </row>
    <row r="27" spans="2:12" ht="17.100000000000001" customHeight="1" thickBot="1" x14ac:dyDescent="0.25">
      <c r="B27" s="7">
        <f t="shared" si="0"/>
        <v>13</v>
      </c>
      <c r="C27" s="19" t="s">
        <v>41</v>
      </c>
      <c r="D27" s="19" t="s">
        <v>41</v>
      </c>
      <c r="E27" s="19" t="s">
        <v>41</v>
      </c>
      <c r="F27" s="20" t="s">
        <v>41</v>
      </c>
      <c r="G27" s="9" t="s">
        <v>41</v>
      </c>
      <c r="H27" s="19" t="s">
        <v>63</v>
      </c>
      <c r="I27" s="21" t="s">
        <v>41</v>
      </c>
      <c r="J27" s="8" t="s">
        <v>30</v>
      </c>
      <c r="K27" s="22">
        <v>-650.87</v>
      </c>
    </row>
    <row r="28" spans="2:12" ht="17.100000000000001" customHeight="1" thickBot="1" x14ac:dyDescent="0.25">
      <c r="B28" s="49" t="s">
        <v>64</v>
      </c>
      <c r="C28" s="50"/>
      <c r="D28" s="50"/>
      <c r="E28" s="50"/>
      <c r="F28" s="50"/>
      <c r="G28" s="50"/>
      <c r="H28" s="50"/>
      <c r="I28" s="50"/>
      <c r="J28" s="50"/>
      <c r="K28" s="23">
        <f>SUM(K15:K27)</f>
        <v>91977.290000000008</v>
      </c>
    </row>
    <row r="29" spans="2:12" x14ac:dyDescent="0.2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2:12" x14ac:dyDescent="0.2">
      <c r="L30" s="2" t="str">
        <f>$L$1</f>
        <v>KY PSC Case No. 2026-00099</v>
      </c>
    </row>
    <row r="31" spans="2:12" x14ac:dyDescent="0.2">
      <c r="L31" s="2" t="str">
        <f>$L$2</f>
        <v>Staff 1-7</v>
      </c>
    </row>
    <row r="32" spans="2:12" x14ac:dyDescent="0.2">
      <c r="L32" s="2" t="str">
        <f>$L$3</f>
        <v>Attachment F</v>
      </c>
    </row>
    <row r="33" spans="1:12" x14ac:dyDescent="0.2">
      <c r="L33" s="2" t="str">
        <f>$L$4</f>
        <v>Respondent: Elizabeth N. Davis</v>
      </c>
    </row>
    <row r="34" spans="1:12" x14ac:dyDescent="0.2">
      <c r="L34" s="2" t="s">
        <v>65</v>
      </c>
    </row>
    <row r="35" spans="1:12" ht="15" customHeight="1" x14ac:dyDescent="0.2">
      <c r="A35" s="57" t="str">
        <f>$A$6</f>
        <v xml:space="preserve">Columbia Gas of Kentucky 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</row>
    <row r="36" spans="1:12" ht="14.65" customHeight="1" x14ac:dyDescent="0.2">
      <c r="A36" s="57" t="str">
        <f>$A$7</f>
        <v>Case No. 2026-00099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</row>
    <row r="37" spans="1:12" ht="6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2" ht="15" customHeight="1" x14ac:dyDescent="0.2">
      <c r="A38" s="57" t="str">
        <f>$A$9</f>
        <v>Analysis of Account No. 426 – Other Income Deductions - Columbia Gas of Kentucky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</row>
    <row r="39" spans="1:12" ht="14.65" customHeight="1" x14ac:dyDescent="0.2">
      <c r="A39" s="57" t="str">
        <f>$A$10</f>
        <v>For the 12 Months Ended August 31, 2025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1:12" ht="13.5" thickBo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2" ht="25.5" x14ac:dyDescent="0.2">
      <c r="B41" s="5" t="str">
        <f>$B$12</f>
        <v xml:space="preserve">Line No. </v>
      </c>
      <c r="C41" s="5" t="str">
        <f>$C$12</f>
        <v>Date</v>
      </c>
      <c r="D41" s="5" t="str">
        <f>$D$12</f>
        <v>Journal ID</v>
      </c>
      <c r="E41" s="5" t="str">
        <f>$E$12</f>
        <v>Account</v>
      </c>
      <c r="F41" s="5" t="str">
        <f>$F$12</f>
        <v>Cost Element</v>
      </c>
      <c r="G41" s="5" t="str">
        <f>$G$12</f>
        <v>Activity</v>
      </c>
      <c r="H41" s="5" t="str">
        <f>$H$12</f>
        <v>Vendor / Description</v>
      </c>
      <c r="I41" s="5" t="str">
        <f>$I$12</f>
        <v>Purpose</v>
      </c>
      <c r="J41" s="5" t="str">
        <f>$J$12</f>
        <v>Line Item</v>
      </c>
      <c r="K41" s="5" t="str">
        <f>$K$12</f>
        <v>Amount         $</v>
      </c>
    </row>
    <row r="42" spans="1:12" ht="13.5" thickBot="1" x14ac:dyDescent="0.25">
      <c r="B42" s="6" t="str">
        <f>$B$13</f>
        <v>(1)</v>
      </c>
      <c r="C42" s="6" t="str">
        <f>$C$13</f>
        <v>(2)</v>
      </c>
      <c r="D42" s="6" t="str">
        <f>$D$13</f>
        <v>(3)</v>
      </c>
      <c r="E42" s="6" t="str">
        <f>$E$13</f>
        <v>(4)</v>
      </c>
      <c r="F42" s="6" t="str">
        <f>$F$13</f>
        <v>(5)</v>
      </c>
      <c r="G42" s="6" t="str">
        <f>$G$13</f>
        <v>(6)</v>
      </c>
      <c r="H42" s="6" t="str">
        <f>$H$13</f>
        <v>(7)</v>
      </c>
      <c r="I42" s="6" t="str">
        <f>$I$13</f>
        <v>(8)</v>
      </c>
      <c r="J42" s="6" t="str">
        <f>$J$13</f>
        <v>(9)</v>
      </c>
      <c r="K42" s="6" t="str">
        <f>$K$13</f>
        <v>(10)</v>
      </c>
    </row>
    <row r="43" spans="1:12" ht="17.100000000000001" customHeight="1" thickBot="1" x14ac:dyDescent="0.25">
      <c r="B43" s="46" t="str">
        <f>"General Account 42630000, Cost Element 3607 (Line Nos. "&amp;B44&amp;" through "&amp;B48&amp;")"</f>
        <v>General Account 42630000, Cost Element 3607 (Line Nos. 14 through 18)</v>
      </c>
      <c r="C43" s="47"/>
      <c r="D43" s="47"/>
      <c r="E43" s="47"/>
      <c r="F43" s="47"/>
      <c r="G43" s="47"/>
      <c r="H43" s="47"/>
      <c r="I43" s="47"/>
      <c r="J43" s="47"/>
      <c r="K43" s="48"/>
    </row>
    <row r="44" spans="1:12" ht="17.100000000000001" customHeight="1" x14ac:dyDescent="0.2">
      <c r="B44" s="25">
        <f>B27+1</f>
        <v>14</v>
      </c>
      <c r="C44" s="13">
        <v>202504</v>
      </c>
      <c r="D44" s="13" t="s">
        <v>66</v>
      </c>
      <c r="E44" s="13" t="s">
        <v>67</v>
      </c>
      <c r="F44" s="13" t="s">
        <v>68</v>
      </c>
      <c r="G44" s="14" t="s">
        <v>27</v>
      </c>
      <c r="H44" s="13" t="s">
        <v>69</v>
      </c>
      <c r="I44" s="9" t="s">
        <v>70</v>
      </c>
      <c r="J44" s="13" t="s">
        <v>71</v>
      </c>
      <c r="K44" s="10">
        <v>48000</v>
      </c>
    </row>
    <row r="45" spans="1:12" ht="17.100000000000001" customHeight="1" x14ac:dyDescent="0.2">
      <c r="B45" s="25">
        <f>B44+1</f>
        <v>15</v>
      </c>
      <c r="C45" s="8">
        <v>202506</v>
      </c>
      <c r="D45" s="8" t="s">
        <v>72</v>
      </c>
      <c r="E45" s="13" t="s">
        <v>67</v>
      </c>
      <c r="F45" s="13" t="s">
        <v>68</v>
      </c>
      <c r="G45" s="14" t="s">
        <v>27</v>
      </c>
      <c r="H45" s="8" t="s">
        <v>69</v>
      </c>
      <c r="I45" s="9" t="s">
        <v>70</v>
      </c>
      <c r="J45" s="13" t="s">
        <v>71</v>
      </c>
      <c r="K45" s="11">
        <v>20000</v>
      </c>
    </row>
    <row r="46" spans="1:12" ht="17.100000000000001" customHeight="1" x14ac:dyDescent="0.2">
      <c r="B46" s="25">
        <f t="shared" ref="B46:B48" si="1">B45+1</f>
        <v>16</v>
      </c>
      <c r="C46" s="8">
        <v>202409</v>
      </c>
      <c r="D46" s="8" t="s">
        <v>73</v>
      </c>
      <c r="E46" s="13" t="s">
        <v>67</v>
      </c>
      <c r="F46" s="13" t="s">
        <v>68</v>
      </c>
      <c r="G46" s="14" t="s">
        <v>27</v>
      </c>
      <c r="H46" s="8" t="s">
        <v>69</v>
      </c>
      <c r="I46" s="9" t="s">
        <v>70</v>
      </c>
      <c r="J46" s="13" t="s">
        <v>71</v>
      </c>
      <c r="K46" s="11">
        <v>16000</v>
      </c>
    </row>
    <row r="47" spans="1:12" ht="17.100000000000001" customHeight="1" x14ac:dyDescent="0.2">
      <c r="B47" s="25">
        <f t="shared" si="1"/>
        <v>17</v>
      </c>
      <c r="C47" s="8">
        <v>202412</v>
      </c>
      <c r="D47" s="8" t="s">
        <v>74</v>
      </c>
      <c r="E47" s="13" t="s">
        <v>67</v>
      </c>
      <c r="F47" s="13" t="s">
        <v>68</v>
      </c>
      <c r="G47" s="14" t="s">
        <v>27</v>
      </c>
      <c r="H47" s="8" t="s">
        <v>69</v>
      </c>
      <c r="I47" s="9" t="s">
        <v>70</v>
      </c>
      <c r="J47" s="13" t="s">
        <v>71</v>
      </c>
      <c r="K47" s="11">
        <v>16000</v>
      </c>
    </row>
    <row r="48" spans="1:12" ht="17.100000000000001" customHeight="1" thickBot="1" x14ac:dyDescent="0.25">
      <c r="B48" s="25">
        <f t="shared" si="1"/>
        <v>18</v>
      </c>
      <c r="C48" s="8">
        <v>202508</v>
      </c>
      <c r="D48" s="8" t="s">
        <v>75</v>
      </c>
      <c r="E48" s="13" t="s">
        <v>67</v>
      </c>
      <c r="F48" s="13" t="s">
        <v>68</v>
      </c>
      <c r="G48" s="14" t="s">
        <v>27</v>
      </c>
      <c r="H48" s="8" t="s">
        <v>69</v>
      </c>
      <c r="I48" s="9" t="s">
        <v>70</v>
      </c>
      <c r="J48" s="13" t="s">
        <v>71</v>
      </c>
      <c r="K48" s="22">
        <v>16000</v>
      </c>
    </row>
    <row r="49" spans="2:13" ht="17.100000000000001" customHeight="1" thickBot="1" x14ac:dyDescent="0.25">
      <c r="B49" s="49" t="s">
        <v>76</v>
      </c>
      <c r="C49" s="50"/>
      <c r="D49" s="50"/>
      <c r="E49" s="50"/>
      <c r="F49" s="50"/>
      <c r="G49" s="50"/>
      <c r="H49" s="50"/>
      <c r="I49" s="50"/>
      <c r="J49" s="50"/>
      <c r="K49" s="23">
        <f>SUM(K44:K48)</f>
        <v>116000</v>
      </c>
    </row>
    <row r="50" spans="2:13" ht="17.100000000000001" customHeight="1" thickBot="1" x14ac:dyDescent="0.25">
      <c r="B50" s="46" t="str">
        <f>"General Account 42633000, Cost Element 9600, 9610, 9642  (Line Nos. "&amp;B51&amp;" through "&amp;B58&amp;")"</f>
        <v>General Account 42633000, Cost Element 9600, 9610, 9642  (Line Nos. 19 through 26)</v>
      </c>
      <c r="C50" s="47"/>
      <c r="D50" s="47"/>
      <c r="E50" s="47"/>
      <c r="F50" s="47"/>
      <c r="G50" s="47"/>
      <c r="H50" s="47"/>
      <c r="I50" s="47"/>
      <c r="J50" s="47"/>
      <c r="K50" s="48"/>
    </row>
    <row r="51" spans="2:13" ht="17.100000000000001" customHeight="1" x14ac:dyDescent="0.2">
      <c r="B51" s="25">
        <f>B48+1</f>
        <v>19</v>
      </c>
      <c r="C51" s="8">
        <v>202507</v>
      </c>
      <c r="D51" s="8" t="s">
        <v>77</v>
      </c>
      <c r="E51" s="8" t="s">
        <v>78</v>
      </c>
      <c r="F51" s="8" t="s">
        <v>79</v>
      </c>
      <c r="G51" s="9" t="s">
        <v>80</v>
      </c>
      <c r="H51" s="8" t="s">
        <v>81</v>
      </c>
      <c r="I51" s="9" t="s">
        <v>82</v>
      </c>
      <c r="J51" s="13" t="s">
        <v>71</v>
      </c>
      <c r="K51" s="10">
        <v>237236.03</v>
      </c>
    </row>
    <row r="52" spans="2:13" ht="17.100000000000001" customHeight="1" x14ac:dyDescent="0.2">
      <c r="B52" s="25">
        <f>B51+1</f>
        <v>20</v>
      </c>
      <c r="C52" s="8">
        <v>202505</v>
      </c>
      <c r="D52" s="8" t="s">
        <v>83</v>
      </c>
      <c r="E52" s="8" t="s">
        <v>78</v>
      </c>
      <c r="F52" s="8" t="s">
        <v>84</v>
      </c>
      <c r="G52" s="9" t="s">
        <v>27</v>
      </c>
      <c r="H52" s="8" t="s">
        <v>69</v>
      </c>
      <c r="I52" s="9" t="s">
        <v>82</v>
      </c>
      <c r="J52" s="13" t="s">
        <v>71</v>
      </c>
      <c r="K52" s="11">
        <v>115848.66</v>
      </c>
      <c r="M52" s="26"/>
    </row>
    <row r="53" spans="2:13" ht="17.100000000000001" customHeight="1" x14ac:dyDescent="0.2">
      <c r="B53" s="25">
        <f t="shared" ref="B53:B58" si="2">B52+1</f>
        <v>21</v>
      </c>
      <c r="C53" s="8">
        <v>202409</v>
      </c>
      <c r="D53" s="8" t="s">
        <v>85</v>
      </c>
      <c r="E53" s="8" t="s">
        <v>78</v>
      </c>
      <c r="F53" s="8" t="s">
        <v>79</v>
      </c>
      <c r="G53" s="9" t="s">
        <v>86</v>
      </c>
      <c r="H53" s="8" t="s">
        <v>87</v>
      </c>
      <c r="I53" s="9" t="s">
        <v>82</v>
      </c>
      <c r="J53" s="13" t="s">
        <v>71</v>
      </c>
      <c r="K53" s="11">
        <v>28546.560000000001</v>
      </c>
    </row>
    <row r="54" spans="2:13" ht="17.100000000000001" customHeight="1" x14ac:dyDescent="0.2">
      <c r="B54" s="25">
        <f t="shared" si="2"/>
        <v>22</v>
      </c>
      <c r="C54" s="8">
        <v>202409</v>
      </c>
      <c r="D54" s="8" t="s">
        <v>88</v>
      </c>
      <c r="E54" s="8" t="s">
        <v>78</v>
      </c>
      <c r="F54" s="8" t="s">
        <v>84</v>
      </c>
      <c r="G54" s="9" t="s">
        <v>80</v>
      </c>
      <c r="H54" s="8" t="s">
        <v>69</v>
      </c>
      <c r="I54" s="9" t="s">
        <v>82</v>
      </c>
      <c r="J54" s="13" t="s">
        <v>71</v>
      </c>
      <c r="K54" s="11">
        <v>3046.24</v>
      </c>
    </row>
    <row r="55" spans="2:13" ht="17.100000000000001" customHeight="1" x14ac:dyDescent="0.2">
      <c r="B55" s="25">
        <f t="shared" si="2"/>
        <v>23</v>
      </c>
      <c r="C55" s="8">
        <v>202506</v>
      </c>
      <c r="D55" s="8" t="s">
        <v>89</v>
      </c>
      <c r="E55" s="8" t="s">
        <v>78</v>
      </c>
      <c r="F55" s="8" t="s">
        <v>79</v>
      </c>
      <c r="G55" s="9" t="s">
        <v>86</v>
      </c>
      <c r="H55" s="8" t="s">
        <v>90</v>
      </c>
      <c r="I55" s="9" t="s">
        <v>82</v>
      </c>
      <c r="J55" s="13" t="s">
        <v>71</v>
      </c>
      <c r="K55" s="11">
        <v>1368.23</v>
      </c>
    </row>
    <row r="56" spans="2:13" ht="17.100000000000001" customHeight="1" x14ac:dyDescent="0.2">
      <c r="B56" s="25">
        <f t="shared" si="2"/>
        <v>24</v>
      </c>
      <c r="C56" s="8">
        <v>202410</v>
      </c>
      <c r="D56" s="8" t="s">
        <v>91</v>
      </c>
      <c r="E56" s="8" t="s">
        <v>78</v>
      </c>
      <c r="F56" s="8" t="s">
        <v>79</v>
      </c>
      <c r="G56" s="9" t="s">
        <v>92</v>
      </c>
      <c r="H56" s="8" t="s">
        <v>93</v>
      </c>
      <c r="I56" s="9" t="s">
        <v>82</v>
      </c>
      <c r="J56" s="13" t="s">
        <v>71</v>
      </c>
      <c r="K56" s="11">
        <v>1151.18</v>
      </c>
    </row>
    <row r="57" spans="2:13" ht="17.100000000000001" customHeight="1" x14ac:dyDescent="0.2">
      <c r="B57" s="25">
        <f t="shared" si="2"/>
        <v>25</v>
      </c>
      <c r="C57" s="8">
        <v>202506</v>
      </c>
      <c r="D57" s="8" t="s">
        <v>94</v>
      </c>
      <c r="E57" s="8" t="s">
        <v>78</v>
      </c>
      <c r="F57" s="8" t="s">
        <v>79</v>
      </c>
      <c r="G57" s="9" t="s">
        <v>86</v>
      </c>
      <c r="H57" s="8" t="s">
        <v>95</v>
      </c>
      <c r="I57" s="9" t="s">
        <v>82</v>
      </c>
      <c r="J57" s="13" t="s">
        <v>71</v>
      </c>
      <c r="K57" s="11">
        <v>628.79999999999995</v>
      </c>
    </row>
    <row r="58" spans="2:13" ht="17.100000000000001" customHeight="1" thickBot="1" x14ac:dyDescent="0.25">
      <c r="B58" s="25">
        <f t="shared" si="2"/>
        <v>26</v>
      </c>
      <c r="C58" s="19" t="s">
        <v>41</v>
      </c>
      <c r="D58" s="19" t="s">
        <v>41</v>
      </c>
      <c r="E58" s="8" t="s">
        <v>78</v>
      </c>
      <c r="F58" s="20" t="s">
        <v>41</v>
      </c>
      <c r="G58" s="9" t="s">
        <v>41</v>
      </c>
      <c r="H58" s="19" t="s">
        <v>63</v>
      </c>
      <c r="I58" s="21" t="s">
        <v>41</v>
      </c>
      <c r="J58" s="17" t="s">
        <v>71</v>
      </c>
      <c r="K58" s="22">
        <v>112.95</v>
      </c>
    </row>
    <row r="59" spans="2:13" ht="17.100000000000001" customHeight="1" thickBot="1" x14ac:dyDescent="0.25">
      <c r="B59" s="49" t="s">
        <v>96</v>
      </c>
      <c r="C59" s="50"/>
      <c r="D59" s="50"/>
      <c r="E59" s="50"/>
      <c r="F59" s="50"/>
      <c r="G59" s="50"/>
      <c r="H59" s="50"/>
      <c r="I59" s="50"/>
      <c r="J59" s="50"/>
      <c r="K59" s="23">
        <f>SUM(K51:K58)</f>
        <v>387938.64999999997</v>
      </c>
    </row>
    <row r="60" spans="2:13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8"/>
    </row>
    <row r="61" spans="2:13" x14ac:dyDescent="0.2">
      <c r="K61" s="2"/>
      <c r="L61" s="2" t="str">
        <f>$L$1</f>
        <v>KY PSC Case No. 2026-00099</v>
      </c>
    </row>
    <row r="62" spans="2:13" x14ac:dyDescent="0.2">
      <c r="K62" s="2"/>
      <c r="L62" s="2" t="str">
        <f>$L$2</f>
        <v>Staff 1-7</v>
      </c>
    </row>
    <row r="63" spans="2:13" x14ac:dyDescent="0.2">
      <c r="K63" s="2"/>
      <c r="L63" s="2" t="str">
        <f>$L$3</f>
        <v>Attachment F</v>
      </c>
    </row>
    <row r="64" spans="2:13" x14ac:dyDescent="0.2">
      <c r="K64" s="2"/>
      <c r="L64" s="2" t="str">
        <f>$L$4</f>
        <v>Respondent: Elizabeth N. Davis</v>
      </c>
    </row>
    <row r="65" spans="1:12" x14ac:dyDescent="0.2">
      <c r="K65" s="2"/>
      <c r="L65" s="2" t="s">
        <v>97</v>
      </c>
    </row>
    <row r="66" spans="1:12" ht="15" customHeight="1" x14ac:dyDescent="0.2">
      <c r="A66" s="57" t="str">
        <f>$A$6</f>
        <v xml:space="preserve">Columbia Gas of Kentucky 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</row>
    <row r="67" spans="1:12" ht="14.65" customHeight="1" x14ac:dyDescent="0.2">
      <c r="A67" s="57" t="str">
        <f>$A$7</f>
        <v>Case No. 2026-00099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</row>
    <row r="68" spans="1:12" x14ac:dyDescent="0.2"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2" ht="14.65" customHeight="1" x14ac:dyDescent="0.2">
      <c r="A69" s="57" t="str">
        <f>$A$9</f>
        <v>Analysis of Account No. 426 – Other Income Deductions - Columbia Gas of Kentucky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</row>
    <row r="70" spans="1:12" ht="14.65" customHeight="1" x14ac:dyDescent="0.2">
      <c r="A70" s="57" t="str">
        <f>$A$10</f>
        <v>For the 12 Months Ended August 31, 2025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</row>
    <row r="71" spans="1:12" ht="13.5" thickBot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2" ht="25.5" x14ac:dyDescent="0.2">
      <c r="B72" s="5" t="str">
        <f>$B$12</f>
        <v xml:space="preserve">Line No. </v>
      </c>
      <c r="C72" s="5" t="str">
        <f>$C$12</f>
        <v>Date</v>
      </c>
      <c r="D72" s="5" t="str">
        <f>$D$12</f>
        <v>Journal ID</v>
      </c>
      <c r="E72" s="5" t="str">
        <f>$E$12</f>
        <v>Account</v>
      </c>
      <c r="F72" s="5" t="str">
        <f>$F$12</f>
        <v>Cost Element</v>
      </c>
      <c r="G72" s="5" t="str">
        <f>$G$12</f>
        <v>Activity</v>
      </c>
      <c r="H72" s="5" t="str">
        <f>$H$12</f>
        <v>Vendor / Description</v>
      </c>
      <c r="I72" s="5" t="str">
        <f>$I$12</f>
        <v>Purpose</v>
      </c>
      <c r="J72" s="5" t="str">
        <f>$J$12</f>
        <v>Line Item</v>
      </c>
      <c r="K72" s="5" t="str">
        <f>$K$12</f>
        <v>Amount         $</v>
      </c>
    </row>
    <row r="73" spans="1:12" ht="13.5" thickBot="1" x14ac:dyDescent="0.25">
      <c r="B73" s="6" t="str">
        <f>$B$13</f>
        <v>(1)</v>
      </c>
      <c r="C73" s="6" t="str">
        <f>$C$13</f>
        <v>(2)</v>
      </c>
      <c r="D73" s="6" t="str">
        <f>$D$13</f>
        <v>(3)</v>
      </c>
      <c r="E73" s="6" t="str">
        <f>$E$13</f>
        <v>(4)</v>
      </c>
      <c r="F73" s="6" t="str">
        <f>$F$13</f>
        <v>(5)</v>
      </c>
      <c r="G73" s="6" t="str">
        <f>$G$13</f>
        <v>(6)</v>
      </c>
      <c r="H73" s="6" t="str">
        <f>$H$13</f>
        <v>(7)</v>
      </c>
      <c r="I73" s="6" t="str">
        <f>$I$13</f>
        <v>(8)</v>
      </c>
      <c r="J73" s="6" t="str">
        <f>$J$13</f>
        <v>(9)</v>
      </c>
      <c r="K73" s="6" t="str">
        <f>$K$13</f>
        <v>(10)</v>
      </c>
    </row>
    <row r="74" spans="1:12" ht="20.65" customHeight="1" thickBot="1" x14ac:dyDescent="0.25">
      <c r="B74" s="46" t="str">
        <f>"General Account 42640000, Cost Element 3503 (Line Nos. "&amp;B75&amp;" through "&amp;B82&amp;")"</f>
        <v>General Account 42640000, Cost Element 3503 (Line Nos. 27 through 34)</v>
      </c>
      <c r="C74" s="47"/>
      <c r="D74" s="47"/>
      <c r="E74" s="47"/>
      <c r="F74" s="47"/>
      <c r="G74" s="47"/>
      <c r="H74" s="47"/>
      <c r="I74" s="47"/>
      <c r="J74" s="47"/>
      <c r="K74" s="48"/>
    </row>
    <row r="75" spans="1:12" ht="17.100000000000001" customHeight="1" x14ac:dyDescent="0.2">
      <c r="B75" s="25">
        <f>B58+1</f>
        <v>27</v>
      </c>
      <c r="C75" s="13">
        <v>202503</v>
      </c>
      <c r="D75" s="13" t="s">
        <v>51</v>
      </c>
      <c r="E75" s="13" t="s">
        <v>98</v>
      </c>
      <c r="F75" s="13" t="s">
        <v>99</v>
      </c>
      <c r="G75" s="13" t="s">
        <v>100</v>
      </c>
      <c r="H75" s="13" t="s">
        <v>101</v>
      </c>
      <c r="I75" s="13" t="s">
        <v>102</v>
      </c>
      <c r="J75" s="13" t="s">
        <v>103</v>
      </c>
      <c r="K75" s="15">
        <v>25000</v>
      </c>
    </row>
    <row r="76" spans="1:12" ht="17.100000000000001" customHeight="1" x14ac:dyDescent="0.2">
      <c r="B76" s="7">
        <f>B75+1</f>
        <v>28</v>
      </c>
      <c r="C76" s="8">
        <v>202409</v>
      </c>
      <c r="D76" s="8" t="s">
        <v>60</v>
      </c>
      <c r="E76" s="8" t="s">
        <v>98</v>
      </c>
      <c r="F76" s="8" t="s">
        <v>99</v>
      </c>
      <c r="G76" s="8" t="s">
        <v>27</v>
      </c>
      <c r="H76" s="8" t="s">
        <v>104</v>
      </c>
      <c r="I76" s="8" t="s">
        <v>105</v>
      </c>
      <c r="J76" s="8" t="s">
        <v>103</v>
      </c>
      <c r="K76" s="11">
        <v>5690.63</v>
      </c>
    </row>
    <row r="77" spans="1:12" ht="17.100000000000001" customHeight="1" x14ac:dyDescent="0.2">
      <c r="B77" s="7">
        <f t="shared" ref="B77:B82" si="3">B76+1</f>
        <v>29</v>
      </c>
      <c r="C77" s="19">
        <v>202409</v>
      </c>
      <c r="D77" s="19" t="s">
        <v>40</v>
      </c>
      <c r="E77" s="19" t="s">
        <v>98</v>
      </c>
      <c r="F77" s="21" t="s">
        <v>99</v>
      </c>
      <c r="G77" s="9" t="s">
        <v>106</v>
      </c>
      <c r="H77" s="19" t="s">
        <v>107</v>
      </c>
      <c r="I77" s="21" t="s">
        <v>108</v>
      </c>
      <c r="J77" s="8" t="s">
        <v>103</v>
      </c>
      <c r="K77" s="11">
        <v>2496</v>
      </c>
    </row>
    <row r="78" spans="1:12" ht="17.100000000000001" customHeight="1" x14ac:dyDescent="0.2">
      <c r="B78" s="7">
        <f t="shared" si="3"/>
        <v>30</v>
      </c>
      <c r="C78" s="19">
        <v>202410</v>
      </c>
      <c r="D78" s="19" t="s">
        <v>60</v>
      </c>
      <c r="E78" s="19" t="s">
        <v>98</v>
      </c>
      <c r="F78" s="21" t="s">
        <v>99</v>
      </c>
      <c r="G78" s="9" t="s">
        <v>27</v>
      </c>
      <c r="H78" s="19" t="s">
        <v>109</v>
      </c>
      <c r="I78" s="21" t="s">
        <v>105</v>
      </c>
      <c r="J78" s="8" t="s">
        <v>103</v>
      </c>
      <c r="K78" s="11">
        <v>2335.2199999999998</v>
      </c>
    </row>
    <row r="79" spans="1:12" ht="17.100000000000001" customHeight="1" x14ac:dyDescent="0.2">
      <c r="B79" s="7">
        <f t="shared" si="3"/>
        <v>31</v>
      </c>
      <c r="C79" s="19">
        <v>202412</v>
      </c>
      <c r="D79" s="19" t="s">
        <v>110</v>
      </c>
      <c r="E79" s="19" t="s">
        <v>98</v>
      </c>
      <c r="F79" s="21" t="s">
        <v>99</v>
      </c>
      <c r="G79" s="9" t="s">
        <v>27</v>
      </c>
      <c r="H79" s="19" t="s">
        <v>38</v>
      </c>
      <c r="I79" s="21" t="s">
        <v>111</v>
      </c>
      <c r="J79" s="8" t="s">
        <v>103</v>
      </c>
      <c r="K79" s="11">
        <v>2200</v>
      </c>
    </row>
    <row r="80" spans="1:12" ht="17.100000000000001" customHeight="1" x14ac:dyDescent="0.2">
      <c r="B80" s="7">
        <f t="shared" si="3"/>
        <v>32</v>
      </c>
      <c r="C80" s="19">
        <v>202501</v>
      </c>
      <c r="D80" s="19" t="s">
        <v>112</v>
      </c>
      <c r="E80" s="19" t="s">
        <v>98</v>
      </c>
      <c r="F80" s="21" t="s">
        <v>99</v>
      </c>
      <c r="G80" s="9" t="s">
        <v>27</v>
      </c>
      <c r="H80" s="19" t="s">
        <v>113</v>
      </c>
      <c r="I80" s="21" t="s">
        <v>114</v>
      </c>
      <c r="J80" s="8" t="s">
        <v>103</v>
      </c>
      <c r="K80" s="11">
        <v>810.9</v>
      </c>
    </row>
    <row r="81" spans="2:11" ht="17.100000000000001" customHeight="1" x14ac:dyDescent="0.2">
      <c r="B81" s="7">
        <f t="shared" si="3"/>
        <v>33</v>
      </c>
      <c r="C81" s="8">
        <v>202409</v>
      </c>
      <c r="D81" s="19" t="s">
        <v>40</v>
      </c>
      <c r="E81" s="19" t="s">
        <v>98</v>
      </c>
      <c r="F81" s="21" t="s">
        <v>99</v>
      </c>
      <c r="G81" s="9" t="s">
        <v>115</v>
      </c>
      <c r="H81" s="19" t="s">
        <v>116</v>
      </c>
      <c r="I81" s="21" t="s">
        <v>108</v>
      </c>
      <c r="J81" s="8" t="s">
        <v>103</v>
      </c>
      <c r="K81" s="11">
        <v>509.99</v>
      </c>
    </row>
    <row r="82" spans="2:11" ht="17.100000000000001" customHeight="1" thickBot="1" x14ac:dyDescent="0.25">
      <c r="B82" s="7">
        <f t="shared" si="3"/>
        <v>34</v>
      </c>
      <c r="C82" s="13" t="s">
        <v>41</v>
      </c>
      <c r="D82" s="19" t="s">
        <v>41</v>
      </c>
      <c r="E82" s="19" t="s">
        <v>98</v>
      </c>
      <c r="F82" s="20" t="s">
        <v>41</v>
      </c>
      <c r="G82" s="9" t="s">
        <v>27</v>
      </c>
      <c r="H82" s="19" t="s">
        <v>63</v>
      </c>
      <c r="I82" s="21" t="s">
        <v>41</v>
      </c>
      <c r="J82" s="8" t="s">
        <v>103</v>
      </c>
      <c r="K82" s="11">
        <v>138.54999999999998</v>
      </c>
    </row>
    <row r="83" spans="2:11" ht="17.100000000000001" customHeight="1" thickBot="1" x14ac:dyDescent="0.25">
      <c r="B83" s="49" t="s">
        <v>117</v>
      </c>
      <c r="C83" s="50"/>
      <c r="D83" s="50"/>
      <c r="E83" s="50"/>
      <c r="F83" s="50"/>
      <c r="G83" s="50"/>
      <c r="H83" s="50"/>
      <c r="I83" s="50"/>
      <c r="J83" s="50"/>
      <c r="K83" s="23">
        <f>SUM(K75:K82)</f>
        <v>39181.290000000008</v>
      </c>
    </row>
    <row r="84" spans="2:11" ht="17.100000000000001" customHeight="1" thickBot="1" x14ac:dyDescent="0.25">
      <c r="B84" s="46" t="s">
        <v>118</v>
      </c>
      <c r="C84" s="47"/>
      <c r="D84" s="47"/>
      <c r="E84" s="47"/>
      <c r="F84" s="47"/>
      <c r="G84" s="47"/>
      <c r="H84" s="47"/>
      <c r="I84" s="47"/>
      <c r="J84" s="47"/>
      <c r="K84" s="48"/>
    </row>
    <row r="85" spans="2:11" ht="17.100000000000001" customHeight="1" x14ac:dyDescent="0.2">
      <c r="B85" s="25">
        <f>B82+1</f>
        <v>35</v>
      </c>
      <c r="C85" s="8">
        <v>202212</v>
      </c>
      <c r="D85" s="8" t="s">
        <v>60</v>
      </c>
      <c r="E85" s="8" t="s">
        <v>119</v>
      </c>
      <c r="F85" s="8" t="s">
        <v>26</v>
      </c>
      <c r="G85" s="9" t="s">
        <v>27</v>
      </c>
      <c r="H85" s="8" t="s">
        <v>61</v>
      </c>
      <c r="I85" s="29" t="s">
        <v>120</v>
      </c>
      <c r="J85" s="13" t="s">
        <v>71</v>
      </c>
      <c r="K85" s="12">
        <v>92988.69</v>
      </c>
    </row>
    <row r="86" spans="2:11" ht="17.100000000000001" customHeight="1" x14ac:dyDescent="0.2">
      <c r="B86" s="7">
        <f>B85+1</f>
        <v>36</v>
      </c>
      <c r="C86" s="8">
        <v>202503</v>
      </c>
      <c r="D86" s="8" t="s">
        <v>121</v>
      </c>
      <c r="E86" s="8" t="s">
        <v>122</v>
      </c>
      <c r="F86" s="8" t="s">
        <v>123</v>
      </c>
      <c r="G86" s="9" t="s">
        <v>124</v>
      </c>
      <c r="H86" s="8" t="s">
        <v>38</v>
      </c>
      <c r="I86" s="13" t="s">
        <v>125</v>
      </c>
      <c r="J86" s="13" t="s">
        <v>71</v>
      </c>
      <c r="K86" s="30">
        <v>8149</v>
      </c>
    </row>
    <row r="87" spans="2:11" ht="17.100000000000001" customHeight="1" x14ac:dyDescent="0.2">
      <c r="B87" s="7">
        <f t="shared" ref="B87:B94" si="4">B86+1</f>
        <v>37</v>
      </c>
      <c r="C87" s="13" t="s">
        <v>41</v>
      </c>
      <c r="D87" s="13" t="s">
        <v>126</v>
      </c>
      <c r="E87" s="13" t="s">
        <v>122</v>
      </c>
      <c r="F87" s="13" t="s">
        <v>127</v>
      </c>
      <c r="G87" s="14" t="s">
        <v>27</v>
      </c>
      <c r="H87" s="13" t="s">
        <v>128</v>
      </c>
      <c r="I87" s="13" t="s">
        <v>129</v>
      </c>
      <c r="J87" s="13" t="s">
        <v>71</v>
      </c>
      <c r="K87" s="30">
        <v>5709.0199999999995</v>
      </c>
    </row>
    <row r="88" spans="2:11" ht="17.100000000000001" customHeight="1" x14ac:dyDescent="0.2">
      <c r="B88" s="7">
        <f>B87+1</f>
        <v>38</v>
      </c>
      <c r="C88" s="19">
        <v>202209</v>
      </c>
      <c r="D88" s="8" t="s">
        <v>60</v>
      </c>
      <c r="E88" s="8" t="s">
        <v>119</v>
      </c>
      <c r="F88" s="8" t="s">
        <v>130</v>
      </c>
      <c r="G88" s="31" t="s">
        <v>131</v>
      </c>
      <c r="H88" s="8" t="s">
        <v>63</v>
      </c>
      <c r="I88" s="8" t="s">
        <v>41</v>
      </c>
      <c r="J88" s="13" t="s">
        <v>71</v>
      </c>
      <c r="K88" s="15">
        <v>394.26</v>
      </c>
    </row>
    <row r="89" spans="2:11" ht="17.100000000000001" customHeight="1" x14ac:dyDescent="0.2">
      <c r="B89" s="7">
        <f t="shared" si="4"/>
        <v>39</v>
      </c>
      <c r="C89" s="19" t="s">
        <v>41</v>
      </c>
      <c r="D89" s="8" t="s">
        <v>41</v>
      </c>
      <c r="E89" s="8" t="s">
        <v>41</v>
      </c>
      <c r="F89" s="8" t="s">
        <v>41</v>
      </c>
      <c r="G89" s="9" t="s">
        <v>27</v>
      </c>
      <c r="H89" s="8" t="s">
        <v>63</v>
      </c>
      <c r="I89" s="8" t="s">
        <v>41</v>
      </c>
      <c r="J89" s="13" t="s">
        <v>71</v>
      </c>
      <c r="K89" s="15">
        <v>320.35000000000002</v>
      </c>
    </row>
    <row r="90" spans="2:11" ht="17.100000000000001" customHeight="1" x14ac:dyDescent="0.2">
      <c r="B90" s="7">
        <f t="shared" si="4"/>
        <v>40</v>
      </c>
      <c r="C90" s="19">
        <v>202410</v>
      </c>
      <c r="D90" s="8" t="s">
        <v>132</v>
      </c>
      <c r="E90" s="8" t="s">
        <v>122</v>
      </c>
      <c r="F90" s="8" t="s">
        <v>127</v>
      </c>
      <c r="G90" s="9" t="s">
        <v>133</v>
      </c>
      <c r="H90" s="32" t="s">
        <v>134</v>
      </c>
      <c r="I90" s="8" t="s">
        <v>135</v>
      </c>
      <c r="J90" s="13" t="s">
        <v>71</v>
      </c>
      <c r="K90" s="30">
        <v>-1485.34</v>
      </c>
    </row>
    <row r="91" spans="2:11" ht="17.100000000000001" customHeight="1" x14ac:dyDescent="0.2">
      <c r="B91" s="7">
        <f t="shared" si="4"/>
        <v>41</v>
      </c>
      <c r="C91" s="8">
        <v>202410</v>
      </c>
      <c r="D91" s="8" t="s">
        <v>136</v>
      </c>
      <c r="E91" s="13" t="s">
        <v>122</v>
      </c>
      <c r="F91" s="13" t="s">
        <v>127</v>
      </c>
      <c r="G91" s="14" t="s">
        <v>27</v>
      </c>
      <c r="H91" s="32" t="s">
        <v>137</v>
      </c>
      <c r="I91" s="8" t="s">
        <v>138</v>
      </c>
      <c r="J91" s="13" t="s">
        <v>71</v>
      </c>
      <c r="K91" s="30">
        <v>-8683.84</v>
      </c>
    </row>
    <row r="92" spans="2:11" ht="17.100000000000001" customHeight="1" x14ac:dyDescent="0.2">
      <c r="B92" s="7">
        <f t="shared" si="4"/>
        <v>42</v>
      </c>
      <c r="C92" s="8" t="s">
        <v>41</v>
      </c>
      <c r="D92" s="8" t="s">
        <v>139</v>
      </c>
      <c r="E92" s="13" t="s">
        <v>122</v>
      </c>
      <c r="F92" s="13" t="s">
        <v>127</v>
      </c>
      <c r="G92" s="14" t="s">
        <v>27</v>
      </c>
      <c r="H92" s="13" t="s">
        <v>140</v>
      </c>
      <c r="I92" s="8" t="s">
        <v>141</v>
      </c>
      <c r="J92" s="13" t="s">
        <v>71</v>
      </c>
      <c r="K92" s="30">
        <v>-9219.1</v>
      </c>
    </row>
    <row r="93" spans="2:11" ht="17.100000000000001" customHeight="1" x14ac:dyDescent="0.2">
      <c r="B93" s="7">
        <f t="shared" si="4"/>
        <v>43</v>
      </c>
      <c r="C93" s="8" t="s">
        <v>41</v>
      </c>
      <c r="D93" s="8" t="s">
        <v>60</v>
      </c>
      <c r="E93" s="8" t="s">
        <v>122</v>
      </c>
      <c r="F93" s="13" t="s">
        <v>41</v>
      </c>
      <c r="G93" s="14" t="s">
        <v>27</v>
      </c>
      <c r="H93" s="32" t="s">
        <v>142</v>
      </c>
      <c r="I93" s="8" t="s">
        <v>141</v>
      </c>
      <c r="J93" s="13" t="s">
        <v>71</v>
      </c>
      <c r="K93" s="30">
        <v>-27175.680000000015</v>
      </c>
    </row>
    <row r="94" spans="2:11" ht="17.100000000000001" customHeight="1" thickBot="1" x14ac:dyDescent="0.25">
      <c r="B94" s="33">
        <f t="shared" si="4"/>
        <v>44</v>
      </c>
      <c r="C94" s="34" t="s">
        <v>41</v>
      </c>
      <c r="D94" s="34" t="s">
        <v>143</v>
      </c>
      <c r="E94" s="34" t="s">
        <v>122</v>
      </c>
      <c r="F94" s="20" t="s">
        <v>127</v>
      </c>
      <c r="G94" s="20" t="s">
        <v>27</v>
      </c>
      <c r="H94" s="35" t="s">
        <v>144</v>
      </c>
      <c r="I94" s="36" t="s">
        <v>145</v>
      </c>
      <c r="J94" s="20" t="s">
        <v>71</v>
      </c>
      <c r="K94" s="37">
        <v>-56350.729999999996</v>
      </c>
    </row>
    <row r="95" spans="2:11" ht="17.100000000000001" customHeight="1" thickBot="1" x14ac:dyDescent="0.25">
      <c r="B95" s="38"/>
      <c r="C95" s="51" t="s">
        <v>146</v>
      </c>
      <c r="D95" s="51"/>
      <c r="E95" s="51"/>
      <c r="F95" s="51"/>
      <c r="G95" s="51"/>
      <c r="H95" s="51"/>
      <c r="I95" s="51"/>
      <c r="J95" s="51"/>
      <c r="K95" s="58">
        <f>SUM(K85:K94)</f>
        <v>4646.6299999999974</v>
      </c>
    </row>
    <row r="96" spans="2:11" ht="13.5" thickBot="1" x14ac:dyDescent="0.25">
      <c r="B96" s="39"/>
      <c r="C96" s="40"/>
      <c r="D96" s="40"/>
      <c r="E96" s="40"/>
      <c r="F96" s="40"/>
      <c r="G96" s="40"/>
      <c r="H96" s="40"/>
      <c r="I96" s="40"/>
      <c r="J96" s="40"/>
      <c r="K96" s="41"/>
    </row>
    <row r="97" spans="2:11" ht="22.5" customHeight="1" x14ac:dyDescent="0.2">
      <c r="B97" s="52" t="s">
        <v>147</v>
      </c>
      <c r="C97" s="53"/>
      <c r="D97" s="53"/>
      <c r="E97" s="53"/>
      <c r="F97" s="53"/>
      <c r="G97" s="53"/>
      <c r="H97" s="53"/>
      <c r="I97" s="53"/>
      <c r="J97" s="53"/>
      <c r="K97" s="54"/>
    </row>
    <row r="98" spans="2:11" ht="22.5" customHeight="1" x14ac:dyDescent="0.2">
      <c r="B98" s="7">
        <f>B94+1</f>
        <v>45</v>
      </c>
      <c r="C98" s="55" t="s">
        <v>148</v>
      </c>
      <c r="D98" s="56"/>
      <c r="E98" s="56"/>
      <c r="F98" s="56"/>
      <c r="G98" s="56"/>
      <c r="H98" s="56"/>
      <c r="I98" s="56"/>
      <c r="J98" s="56"/>
      <c r="K98" s="59">
        <f>SUMIF($J:$J,"Civic Donations",$K:$K)</f>
        <v>91977.290000000008</v>
      </c>
    </row>
    <row r="99" spans="2:11" ht="22.5" customHeight="1" x14ac:dyDescent="0.2">
      <c r="B99" s="7">
        <f>B98+1</f>
        <v>46</v>
      </c>
      <c r="C99" s="42" t="s">
        <v>149</v>
      </c>
      <c r="D99" s="43"/>
      <c r="E99" s="43"/>
      <c r="F99" s="43"/>
      <c r="G99" s="43"/>
      <c r="H99" s="43"/>
      <c r="I99" s="43"/>
      <c r="J99" s="43"/>
      <c r="K99" s="60">
        <f>SUMIF($J:$J,"Political Activities",$K:$K)</f>
        <v>39181.290000000008</v>
      </c>
    </row>
    <row r="100" spans="2:11" ht="22.5" customHeight="1" x14ac:dyDescent="0.2">
      <c r="B100" s="7">
        <f t="shared" ref="B100:B101" si="5">B99+1</f>
        <v>47</v>
      </c>
      <c r="C100" s="42" t="s">
        <v>150</v>
      </c>
      <c r="D100" s="43"/>
      <c r="E100" s="43"/>
      <c r="F100" s="43"/>
      <c r="G100" s="43"/>
      <c r="H100" s="43"/>
      <c r="I100" s="43"/>
      <c r="J100" s="43"/>
      <c r="K100" s="60">
        <f>SUMIF($J:$J,"Other",$K:$K)</f>
        <v>508585.28000000014</v>
      </c>
    </row>
    <row r="101" spans="2:11" ht="22.5" customHeight="1" thickBot="1" x14ac:dyDescent="0.25">
      <c r="B101" s="33">
        <f t="shared" si="5"/>
        <v>48</v>
      </c>
      <c r="C101" s="44" t="s">
        <v>151</v>
      </c>
      <c r="D101" s="45"/>
      <c r="E101" s="45"/>
      <c r="F101" s="45"/>
      <c r="G101" s="45"/>
      <c r="H101" s="45"/>
      <c r="I101" s="45"/>
      <c r="J101" s="45"/>
      <c r="K101" s="61">
        <f>SUM(K98:K100)</f>
        <v>639743.8600000001</v>
      </c>
    </row>
    <row r="104" spans="2:11" x14ac:dyDescent="0.2">
      <c r="K104" s="26"/>
    </row>
  </sheetData>
  <mergeCells count="27">
    <mergeCell ref="B28:J28"/>
    <mergeCell ref="A6:L6"/>
    <mergeCell ref="A7:L7"/>
    <mergeCell ref="A9:L9"/>
    <mergeCell ref="A10:L10"/>
    <mergeCell ref="B14:K14"/>
    <mergeCell ref="A70:L70"/>
    <mergeCell ref="A35:L35"/>
    <mergeCell ref="A36:L36"/>
    <mergeCell ref="A38:L38"/>
    <mergeCell ref="A39:L39"/>
    <mergeCell ref="B43:K43"/>
    <mergeCell ref="B49:J49"/>
    <mergeCell ref="B50:K50"/>
    <mergeCell ref="B59:J59"/>
    <mergeCell ref="A66:L66"/>
    <mergeCell ref="A67:L67"/>
    <mergeCell ref="A69:L69"/>
    <mergeCell ref="C99:J99"/>
    <mergeCell ref="C100:J100"/>
    <mergeCell ref="C101:J101"/>
    <mergeCell ref="B74:K74"/>
    <mergeCell ref="B83:J83"/>
    <mergeCell ref="B84:K84"/>
    <mergeCell ref="C95:J95"/>
    <mergeCell ref="B97:K97"/>
    <mergeCell ref="C98:J98"/>
  </mergeCells>
  <printOptions horizontalCentered="1"/>
  <pageMargins left="0.5" right="0.5" top="0.5" bottom="0.5" header="0.25" footer="0.3"/>
  <pageSetup scale="72" fitToHeight="3" orientation="landscape" horizontalDpi="1200" verticalDpi="1200" r:id="rId1"/>
  <rowBreaks count="2" manualBreakCount="2">
    <brk id="29" max="11" man="1"/>
    <brk id="60" max="11" man="1"/>
  </rowBreaks>
  <ignoredErrors>
    <ignoredError sqref="B13:K27 B44:K58 B75:K9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C391A371-B365-4105-BFEA-B46FAC1E0A46}"/>
</file>

<file path=customXml/itemProps2.xml><?xml version="1.0" encoding="utf-8"?>
<ds:datastoreItem xmlns:ds="http://schemas.openxmlformats.org/officeDocument/2006/customXml" ds:itemID="{18524184-8542-4CEA-990C-6331E29BF7F0}"/>
</file>

<file path=customXml/itemProps3.xml><?xml version="1.0" encoding="utf-8"?>
<ds:datastoreItem xmlns:ds="http://schemas.openxmlformats.org/officeDocument/2006/customXml" ds:itemID="{A162CB49-1423-4192-AF4C-629EFC3991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F</vt:lpstr>
      <vt:lpstr>'Attachment F'!Print_Area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 \ Elizabeth</dc:creator>
  <cp:lastModifiedBy>Davis \ Elizabeth</cp:lastModifiedBy>
  <cp:lastPrinted>2026-05-25T12:16:59Z</cp:lastPrinted>
  <dcterms:created xsi:type="dcterms:W3CDTF">2026-05-25T12:16:51Z</dcterms:created>
  <dcterms:modified xsi:type="dcterms:W3CDTF">2026-05-25T13:04:27Z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7a1fde-c8be-4c20-8c7b-f454003857ee_Enabled">
    <vt:lpwstr>true</vt:lpwstr>
  </property>
  <property fmtid="{D5CDD505-2E9C-101B-9397-08002B2CF9AE}" pid="3" name="MSIP_Label_947a1fde-c8be-4c20-8c7b-f454003857ee_SetDate">
    <vt:lpwstr>2026-05-25T12:17:27Z</vt:lpwstr>
  </property>
  <property fmtid="{D5CDD505-2E9C-101B-9397-08002B2CF9AE}" pid="4" name="MSIP_Label_947a1fde-c8be-4c20-8c7b-f454003857ee_Method">
    <vt:lpwstr>Privileged</vt:lpwstr>
  </property>
  <property fmtid="{D5CDD505-2E9C-101B-9397-08002B2CF9AE}" pid="5" name="MSIP_Label_947a1fde-c8be-4c20-8c7b-f454003857ee_Name">
    <vt:lpwstr>CONFIDENTIAL</vt:lpwstr>
  </property>
  <property fmtid="{D5CDD505-2E9C-101B-9397-08002B2CF9AE}" pid="6" name="MSIP_Label_947a1fde-c8be-4c20-8c7b-f454003857ee_SiteId">
    <vt:lpwstr>179d26d3-3e59-4051-9377-05d3820e617c</vt:lpwstr>
  </property>
  <property fmtid="{D5CDD505-2E9C-101B-9397-08002B2CF9AE}" pid="7" name="MSIP_Label_947a1fde-c8be-4c20-8c7b-f454003857ee_ActionId">
    <vt:lpwstr>56d81394-2001-46f7-9720-fa5b6490b894</vt:lpwstr>
  </property>
  <property fmtid="{D5CDD505-2E9C-101B-9397-08002B2CF9AE}" pid="8" name="MSIP_Label_947a1fde-c8be-4c20-8c7b-f454003857ee_ContentBits">
    <vt:lpwstr>0</vt:lpwstr>
  </property>
  <property fmtid="{D5CDD505-2E9C-101B-9397-08002B2CF9AE}" pid="9" name="MSIP_Label_947a1fde-c8be-4c20-8c7b-f454003857ee_Tag">
    <vt:lpwstr>10, 0, 1, 1</vt:lpwstr>
  </property>
  <property fmtid="{D5CDD505-2E9C-101B-9397-08002B2CF9AE}" pid="10" name="ContentTypeId">
    <vt:lpwstr>0x0101002643B0754F3EA84BA41CDFEDEE7BEB48</vt:lpwstr>
  </property>
</Properties>
</file>