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LO0DDD~1\Temp\notesCADC1F\"/>
    </mc:Choice>
  </mc:AlternateContent>
  <xr:revisionPtr revIDLastSave="0" documentId="13_ncr:1_{01290C2F-1797-432D-BE30-8DDDD516A240}" xr6:coauthVersionLast="47" xr6:coauthVersionMax="47" xr10:uidLastSave="{00000000-0000-0000-0000-000000000000}"/>
  <bookViews>
    <workbookView xWindow="-108" yWindow="-108" windowWidth="23256" windowHeight="14016" xr2:uid="{00000000-000D-0000-FFFF-FFFF00000000}"/>
  </bookViews>
  <sheets>
    <sheet name="Sheet1" sheetId="1" r:id="rId1"/>
  </sheets>
  <definedNames>
    <definedName name="_xlnm.Print_Area" localSheetId="0">Sheet1!$A$1:$J$35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G31" i="1"/>
  <c r="J15" i="1" l="1"/>
  <c r="D15" i="1" l="1"/>
  <c r="I28" i="1"/>
  <c r="H28" i="1"/>
  <c r="G28" i="1"/>
  <c r="G29" i="1" s="1"/>
  <c r="F28" i="1"/>
  <c r="E28" i="1"/>
  <c r="J27" i="1"/>
  <c r="J26" i="1"/>
  <c r="J25" i="1"/>
  <c r="J24" i="1"/>
  <c r="J23" i="1"/>
  <c r="J22" i="1"/>
  <c r="J21" i="1"/>
  <c r="J20" i="1"/>
  <c r="J19" i="1"/>
  <c r="J18" i="1"/>
  <c r="J17" i="1"/>
  <c r="J16" i="1"/>
  <c r="H29" i="1" l="1"/>
  <c r="D23" i="1"/>
  <c r="I29" i="1"/>
  <c r="D19" i="1"/>
  <c r="D21" i="1"/>
  <c r="D16" i="1"/>
  <c r="D25" i="1"/>
  <c r="D20" i="1"/>
  <c r="D22" i="1"/>
  <c r="D24" i="1"/>
  <c r="D17" i="1"/>
  <c r="D18" i="1"/>
  <c r="D26" i="1"/>
  <c r="E29" i="1"/>
  <c r="F29" i="1"/>
  <c r="J28" i="1"/>
  <c r="D27" i="1"/>
  <c r="E31" i="1" s="1"/>
  <c r="J29" i="1" l="1"/>
  <c r="D28" i="1"/>
  <c r="D31" i="1"/>
  <c r="F31" i="1"/>
  <c r="H31" i="1"/>
  <c r="I31" i="1"/>
  <c r="D29" i="1" l="1"/>
  <c r="E30" i="1" s="1"/>
  <c r="J30" i="1" l="1"/>
  <c r="F30" i="1"/>
  <c r="H30" i="1"/>
  <c r="D30" i="1"/>
  <c r="I30" i="1"/>
</calcChain>
</file>

<file path=xl/sharedStrings.xml><?xml version="1.0" encoding="utf-8"?>
<sst xmlns="http://schemas.openxmlformats.org/spreadsheetml/2006/main" count="42" uniqueCount="42">
  <si>
    <r>
      <rPr>
        <sz val="8"/>
        <color rgb="FF231F20"/>
        <rFont val="Arial"/>
        <family val="2"/>
      </rPr>
      <t>Line No.</t>
    </r>
  </si>
  <si>
    <r>
      <rPr>
        <sz val="8"/>
        <color rgb="FF231F20"/>
        <rFont val="Arial"/>
        <family val="2"/>
      </rPr>
      <t>Total Capital (b)</t>
    </r>
  </si>
  <si>
    <r>
      <rPr>
        <sz val="8"/>
        <color rgb="FF231F20"/>
        <rFont val="Arial"/>
        <family val="2"/>
      </rPr>
      <t xml:space="preserve">Short-Term Debt
</t>
    </r>
    <r>
      <rPr>
        <sz val="8"/>
        <color rgb="FF231F20"/>
        <rFont val="Arial"/>
        <family val="2"/>
      </rPr>
      <t>(d)</t>
    </r>
  </si>
  <si>
    <r>
      <rPr>
        <sz val="8"/>
        <color rgb="FF231F20"/>
        <rFont val="Arial"/>
        <family val="2"/>
      </rPr>
      <t>Balance at beginning of most recent calendar year</t>
    </r>
  </si>
  <si>
    <r>
      <rPr>
        <sz val="8"/>
        <color rgb="FF231F20"/>
        <rFont val="Arial"/>
        <family val="2"/>
      </rPr>
      <t>1</t>
    </r>
    <r>
      <rPr>
        <vertAlign val="superscript"/>
        <sz val="8"/>
        <color rgb="FF231F20"/>
        <rFont val="Arial"/>
        <family val="2"/>
      </rPr>
      <t>st</t>
    </r>
    <r>
      <rPr>
        <sz val="8"/>
        <color rgb="FF231F20"/>
        <rFont val="Arial"/>
        <family val="2"/>
      </rPr>
      <t xml:space="preserve"> Month</t>
    </r>
  </si>
  <si>
    <r>
      <rPr>
        <sz val="8"/>
        <color rgb="FF231F20"/>
        <rFont val="Arial"/>
        <family val="2"/>
      </rPr>
      <t>2</t>
    </r>
    <r>
      <rPr>
        <vertAlign val="superscript"/>
        <sz val="8"/>
        <color rgb="FF231F20"/>
        <rFont val="Arial"/>
        <family val="2"/>
      </rPr>
      <t>nd</t>
    </r>
    <r>
      <rPr>
        <sz val="8"/>
        <color rgb="FF231F20"/>
        <rFont val="Arial"/>
        <family val="2"/>
      </rPr>
      <t xml:space="preserve"> Month</t>
    </r>
  </si>
  <si>
    <r>
      <rPr>
        <sz val="8"/>
        <color rgb="FF231F20"/>
        <rFont val="Arial"/>
        <family val="2"/>
      </rPr>
      <t>3</t>
    </r>
    <r>
      <rPr>
        <vertAlign val="superscript"/>
        <sz val="8"/>
        <color rgb="FF231F20"/>
        <rFont val="Arial"/>
        <family val="2"/>
      </rPr>
      <t>rd</t>
    </r>
    <r>
      <rPr>
        <sz val="8"/>
        <color rgb="FF231F20"/>
        <rFont val="Arial"/>
        <family val="2"/>
      </rPr>
      <t xml:space="preserve"> Month</t>
    </r>
  </si>
  <si>
    <r>
      <rPr>
        <sz val="8"/>
        <color rgb="FF231F20"/>
        <rFont val="Arial"/>
        <family val="2"/>
      </rPr>
      <t>4</t>
    </r>
    <r>
      <rPr>
        <vertAlign val="superscript"/>
        <sz val="8"/>
        <color rgb="FF231F20"/>
        <rFont val="Arial"/>
        <family val="2"/>
      </rPr>
      <t>th</t>
    </r>
    <r>
      <rPr>
        <sz val="8"/>
        <color rgb="FF231F20"/>
        <rFont val="Arial"/>
        <family val="2"/>
      </rPr>
      <t xml:space="preserve"> Month</t>
    </r>
  </si>
  <si>
    <r>
      <rPr>
        <sz val="8"/>
        <color rgb="FF231F20"/>
        <rFont val="Arial"/>
        <family val="2"/>
      </rPr>
      <t>5</t>
    </r>
    <r>
      <rPr>
        <vertAlign val="superscript"/>
        <sz val="8"/>
        <color rgb="FF231F20"/>
        <rFont val="Arial"/>
        <family val="2"/>
      </rPr>
      <t>th</t>
    </r>
    <r>
      <rPr>
        <sz val="8"/>
        <color rgb="FF231F20"/>
        <rFont val="Arial"/>
        <family val="2"/>
      </rPr>
      <t xml:space="preserve"> Month</t>
    </r>
  </si>
  <si>
    <r>
      <rPr>
        <sz val="8"/>
        <color rgb="FF231F20"/>
        <rFont val="Arial"/>
        <family val="2"/>
      </rPr>
      <t>6</t>
    </r>
    <r>
      <rPr>
        <vertAlign val="superscript"/>
        <sz val="8"/>
        <color rgb="FF231F20"/>
        <rFont val="Arial"/>
        <family val="2"/>
      </rPr>
      <t>th</t>
    </r>
    <r>
      <rPr>
        <sz val="8"/>
        <color rgb="FF231F20"/>
        <rFont val="Arial"/>
        <family val="2"/>
      </rPr>
      <t xml:space="preserve"> Month</t>
    </r>
  </si>
  <si>
    <r>
      <rPr>
        <sz val="8"/>
        <color rgb="FF231F20"/>
        <rFont val="Arial"/>
        <family val="2"/>
      </rPr>
      <t>7</t>
    </r>
    <r>
      <rPr>
        <vertAlign val="superscript"/>
        <sz val="8"/>
        <color rgb="FF231F20"/>
        <rFont val="Arial"/>
        <family val="2"/>
      </rPr>
      <t>th</t>
    </r>
    <r>
      <rPr>
        <sz val="8"/>
        <color rgb="FF231F20"/>
        <rFont val="Arial"/>
        <family val="2"/>
      </rPr>
      <t xml:space="preserve"> Month</t>
    </r>
  </si>
  <si>
    <r>
      <rPr>
        <sz val="8"/>
        <color rgb="FF231F20"/>
        <rFont val="Arial"/>
        <family val="2"/>
      </rPr>
      <t>8</t>
    </r>
    <r>
      <rPr>
        <vertAlign val="superscript"/>
        <sz val="8"/>
        <color rgb="FF231F20"/>
        <rFont val="Arial"/>
        <family val="2"/>
      </rPr>
      <t>th</t>
    </r>
    <r>
      <rPr>
        <sz val="8"/>
        <color rgb="FF231F20"/>
        <rFont val="Arial"/>
        <family val="2"/>
      </rPr>
      <t xml:space="preserve"> Month</t>
    </r>
  </si>
  <si>
    <r>
      <rPr>
        <sz val="8"/>
        <color rgb="FF231F20"/>
        <rFont val="Arial"/>
        <family val="2"/>
      </rPr>
      <t>9</t>
    </r>
    <r>
      <rPr>
        <vertAlign val="superscript"/>
        <sz val="8"/>
        <color rgb="FF231F20"/>
        <rFont val="Arial"/>
        <family val="2"/>
      </rPr>
      <t>th</t>
    </r>
    <r>
      <rPr>
        <sz val="8"/>
        <color rgb="FF231F20"/>
        <rFont val="Arial"/>
        <family val="2"/>
      </rPr>
      <t xml:space="preserve"> Month</t>
    </r>
  </si>
  <si>
    <r>
      <rPr>
        <sz val="8"/>
        <color rgb="FF231F20"/>
        <rFont val="Arial"/>
        <family val="2"/>
      </rPr>
      <t>10</t>
    </r>
    <r>
      <rPr>
        <vertAlign val="superscript"/>
        <sz val="8"/>
        <color rgb="FF231F20"/>
        <rFont val="Arial"/>
        <family val="2"/>
      </rPr>
      <t>th</t>
    </r>
    <r>
      <rPr>
        <sz val="8"/>
        <color rgb="FF231F20"/>
        <rFont val="Arial"/>
        <family val="2"/>
      </rPr>
      <t xml:space="preserve"> Month</t>
    </r>
  </si>
  <si>
    <r>
      <rPr>
        <sz val="8"/>
        <color rgb="FF231F20"/>
        <rFont val="Arial"/>
        <family val="2"/>
      </rPr>
      <t>11</t>
    </r>
    <r>
      <rPr>
        <vertAlign val="superscript"/>
        <sz val="8"/>
        <color rgb="FF231F20"/>
        <rFont val="Arial"/>
        <family val="2"/>
      </rPr>
      <t>th</t>
    </r>
    <r>
      <rPr>
        <sz val="8"/>
        <color rgb="FF231F20"/>
        <rFont val="Arial"/>
        <family val="2"/>
      </rPr>
      <t xml:space="preserve"> Month</t>
    </r>
  </si>
  <si>
    <r>
      <rPr>
        <sz val="8"/>
        <color rgb="FF231F20"/>
        <rFont val="Arial"/>
        <family val="2"/>
      </rPr>
      <t>12</t>
    </r>
    <r>
      <rPr>
        <vertAlign val="superscript"/>
        <sz val="8"/>
        <color rgb="FF231F20"/>
        <rFont val="Arial"/>
        <family val="2"/>
      </rPr>
      <t>th</t>
    </r>
    <r>
      <rPr>
        <sz val="8"/>
        <color rgb="FF231F20"/>
        <rFont val="Arial"/>
        <family val="2"/>
      </rPr>
      <t xml:space="preserve"> Month</t>
    </r>
  </si>
  <si>
    <r>
      <rPr>
        <sz val="8"/>
        <color rgb="FF231F20"/>
        <rFont val="Arial"/>
        <family val="2"/>
      </rPr>
      <t>Total (L1 through L13)</t>
    </r>
  </si>
  <si>
    <r>
      <rPr>
        <sz val="8"/>
        <color rgb="FF231F20"/>
        <rFont val="Arial"/>
        <family val="2"/>
      </rPr>
      <t>Average Balance (L14 /  13)</t>
    </r>
  </si>
  <si>
    <r>
      <rPr>
        <sz val="8"/>
        <color rgb="FF231F20"/>
        <rFont val="Arial"/>
        <family val="2"/>
      </rPr>
      <t>Average Capitalization Ratios</t>
    </r>
  </si>
  <si>
    <r>
      <rPr>
        <sz val="8"/>
        <color rgb="FF231F20"/>
        <rFont val="Arial"/>
        <family val="2"/>
      </rPr>
      <t>End-of-period Capitalization Ratios</t>
    </r>
  </si>
  <si>
    <t>Schedule E2
Louisville Gas and Electric Company Case No. 2020-00350
Calculation of Average Capital Structure
12 Months Ended December 31,                     __
“000 Omitted”</t>
  </si>
  <si>
    <t>Columbia Gas of Kentucky</t>
  </si>
  <si>
    <t>Calculation of Average Capital Structure</t>
  </si>
  <si>
    <t>"000 Omitted"</t>
  </si>
  <si>
    <t>Item
 (a)</t>
  </si>
  <si>
    <t>Long-Term
Debt 
(c)</t>
  </si>
  <si>
    <t>Retained
Earnings 
(g)</t>
  </si>
  <si>
    <t>Preferred 
Stock
(e)</t>
  </si>
  <si>
    <t>Common
 Stock
(f)</t>
  </si>
  <si>
    <t>Total
 Common
 Equity
(h)</t>
  </si>
  <si>
    <t xml:space="preserve">Instructions: </t>
  </si>
  <si>
    <t>Page 1 of 1</t>
  </si>
  <si>
    <t>Attachment B</t>
  </si>
  <si>
    <t>Staff 1-22</t>
  </si>
  <si>
    <t>1.  If applicable, provide an additional schedule in the above format excluding common equity in subsidiaries from the total company structure.
     Show the amount of common equity excluded.
2.  Include premium class of stock.</t>
  </si>
  <si>
    <t>Respondent:  Rea</t>
  </si>
  <si>
    <t>Note:</t>
  </si>
  <si>
    <t>Total percentage values are subject to rounding.</t>
  </si>
  <si>
    <t>-</t>
  </si>
  <si>
    <t>12 Months Ended December 31, 2025</t>
  </si>
  <si>
    <t>KY PSC Case No. 2026-00099</t>
  </si>
  <si>
    <t>Case No. 2026-00099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</si>
</sst>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_(#,##0_);_(\(#,##0\);_(&quot;-&quot;_);_(@_)"/>
  </numFmts>
  <fonts count="9" x14ac:knownFonts="1">
    <font>
      <sz val="11"/>
      <color theme="1"/>
      <name val="Calibri"/>
      <family val="2"/>
      <scheme val="minor"/>
    </font>
    <font>
      <sz val="8"/>
      <color rgb="FF231F20"/>
      <name val="Arial"/>
      <family val="2"/>
    </font>
    <font>
      <sz val="8"/>
      <name val="Arial"/>
      <family val="2"/>
    </font>
    <font>
      <vertAlign val="superscript"/>
      <sz val="8"/>
      <color rgb="FF231F20"/>
      <name val="Arial"/>
      <family val="2"/>
    </font>
    <font>
      <sz val="9"/>
      <color theme="1"/>
      <name val="Calibri"/>
      <family val="2"/>
      <scheme val="minor"/>
    </font>
    <font>
      <sz val="10"/>
      <color theme="1"/>
      <name val="Calibri"/>
      <family val="2"/>
      <scheme val="minor"/>
    </font>
    <font>
      <sz val="9"/>
      <color rgb="FF231F20"/>
      <name val="Calibri"/>
      <family val="2"/>
      <scheme val="minor"/>
    </font>
    <font>
      <sz val="11"/>
      <color theme="1"/>
      <name val="Calibri"/>
      <family val="2"/>
      <scheme val="minor"/>
    </font>
    <font>
      <sz val="9"/>
      <name val="Arial"/>
      <family val="2"/>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rgb="FF231F2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thin">
        <color rgb="FF231F2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231F2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s>
  <cellStyleXfs count="3">
    <xf numFmtId="0" fontId="0" fillId="0" borderId="0"/>
    <xf numFmtId="9" fontId="7" fillId="0" borderId="0" applyFont="0" applyFill="0" applyBorder="0" applyAlignment="0" applyProtection="0"/>
    <xf numFmtId="0" fontId="7" fillId="0" borderId="0"/>
  </cellStyleXfs>
  <cellXfs count="59">
    <xf numFmtId="0" fontId="0" fillId="0" borderId="0" xfId="0"/>
    <xf numFmtId="0" fontId="0" fillId="0" borderId="0" xfId="0" applyAlignment="1">
      <alignment vertical="top" wrapText="1"/>
    </xf>
    <xf numFmtId="0" fontId="0" fillId="0" borderId="0" xfId="0" applyAlignment="1">
      <alignment vertical="center" wrapText="1"/>
    </xf>
    <xf numFmtId="0" fontId="2" fillId="0" borderId="10" xfId="0" applyFont="1" applyBorder="1" applyAlignment="1">
      <alignment horizontal="center" wrapText="1"/>
    </xf>
    <xf numFmtId="0" fontId="0" fillId="0" borderId="0" xfId="0" applyAlignment="1">
      <alignment horizontal="center"/>
    </xf>
    <xf numFmtId="0" fontId="1" fillId="0" borderId="11" xfId="0" applyFont="1" applyBorder="1" applyAlignment="1">
      <alignment horizontal="center" wrapText="1"/>
    </xf>
    <xf numFmtId="164" fontId="1" fillId="0" borderId="0" xfId="0" applyNumberFormat="1" applyFont="1" applyAlignment="1">
      <alignment horizontal="center" vertical="center" shrinkToFit="1"/>
    </xf>
    <xf numFmtId="0" fontId="2" fillId="0" borderId="0" xfId="0" applyFont="1" applyAlignment="1">
      <alignment horizontal="left" vertical="center" wrapText="1"/>
    </xf>
    <xf numFmtId="0" fontId="2" fillId="0" borderId="1" xfId="0" applyFont="1" applyBorder="1" applyAlignment="1">
      <alignment horizontal="center" wrapText="1"/>
    </xf>
    <xf numFmtId="164" fontId="1" fillId="0" borderId="1" xfId="0" applyNumberFormat="1" applyFont="1" applyBorder="1" applyAlignment="1">
      <alignment horizontal="center" vertical="center" shrinkToFit="1"/>
    </xf>
    <xf numFmtId="164" fontId="1" fillId="0" borderId="17" xfId="0" applyNumberFormat="1" applyFont="1" applyBorder="1" applyAlignment="1">
      <alignment horizontal="center" vertical="center" shrinkToFit="1"/>
    </xf>
    <xf numFmtId="164" fontId="1" fillId="0" borderId="18" xfId="0" applyNumberFormat="1" applyFont="1" applyBorder="1" applyAlignment="1">
      <alignment horizontal="center" vertical="center" shrinkToFit="1"/>
    </xf>
    <xf numFmtId="164" fontId="1" fillId="0" borderId="19" xfId="0" applyNumberFormat="1" applyFont="1" applyBorder="1" applyAlignment="1">
      <alignment horizontal="center" vertical="center" shrinkToFit="1"/>
    </xf>
    <xf numFmtId="0" fontId="0" fillId="0" borderId="1" xfId="0" applyBorder="1" applyAlignment="1">
      <alignment horizontal="center" wrapText="1"/>
    </xf>
    <xf numFmtId="0" fontId="1" fillId="0" borderId="1" xfId="0" applyFont="1" applyBorder="1" applyAlignment="1">
      <alignment horizontal="center" wrapText="1"/>
    </xf>
    <xf numFmtId="0" fontId="1" fillId="0" borderId="20" xfId="0" applyFont="1" applyBorder="1" applyAlignment="1">
      <alignment horizontal="center" wrapText="1"/>
    </xf>
    <xf numFmtId="165" fontId="0" fillId="0" borderId="10" xfId="0" applyNumberFormat="1" applyBorder="1" applyAlignment="1">
      <alignment vertical="center" wrapText="1"/>
    </xf>
    <xf numFmtId="165" fontId="0" fillId="0" borderId="20" xfId="0" applyNumberFormat="1" applyBorder="1" applyAlignment="1">
      <alignment vertical="center" wrapText="1"/>
    </xf>
    <xf numFmtId="165" fontId="0" fillId="0" borderId="12" xfId="0" applyNumberFormat="1" applyBorder="1" applyAlignment="1">
      <alignment vertical="center" wrapText="1"/>
    </xf>
    <xf numFmtId="165" fontId="0" fillId="0" borderId="13" xfId="0" applyNumberFormat="1" applyBorder="1" applyAlignment="1">
      <alignment vertical="center" wrapText="1"/>
    </xf>
    <xf numFmtId="165" fontId="0" fillId="0" borderId="17" xfId="0" applyNumberFormat="1" applyBorder="1" applyAlignment="1">
      <alignment vertical="center" wrapText="1"/>
    </xf>
    <xf numFmtId="165" fontId="0" fillId="0" borderId="21" xfId="0" applyNumberFormat="1" applyBorder="1" applyAlignment="1">
      <alignment vertical="center" wrapText="1"/>
    </xf>
    <xf numFmtId="165" fontId="0" fillId="0" borderId="14" xfId="0" applyNumberFormat="1" applyBorder="1" applyAlignment="1">
      <alignment vertical="center" wrapText="1"/>
    </xf>
    <xf numFmtId="165" fontId="0" fillId="0" borderId="22" xfId="0" applyNumberFormat="1" applyBorder="1" applyAlignment="1">
      <alignment vertical="center" wrapText="1"/>
    </xf>
    <xf numFmtId="165" fontId="0" fillId="0" borderId="15" xfId="0" applyNumberFormat="1" applyBorder="1" applyAlignment="1">
      <alignment vertical="center" wrapText="1"/>
    </xf>
    <xf numFmtId="165" fontId="0" fillId="0" borderId="16" xfId="0" applyNumberFormat="1" applyBorder="1" applyAlignment="1">
      <alignment vertical="center" wrapText="1"/>
    </xf>
    <xf numFmtId="165" fontId="0" fillId="0" borderId="19" xfId="0" applyNumberFormat="1" applyBorder="1" applyAlignment="1">
      <alignment vertical="center" wrapText="1"/>
    </xf>
    <xf numFmtId="165" fontId="0" fillId="0" borderId="23" xfId="0" applyNumberFormat="1" applyBorder="1" applyAlignment="1">
      <alignment vertical="center" wrapText="1"/>
    </xf>
    <xf numFmtId="10" fontId="0" fillId="0" borderId="10" xfId="1" applyNumberFormat="1" applyFont="1" applyFill="1" applyBorder="1" applyAlignment="1">
      <alignment horizontal="right" vertical="center" wrapText="1"/>
    </xf>
    <xf numFmtId="10" fontId="0" fillId="0" borderId="11" xfId="1" applyNumberFormat="1" applyFont="1" applyFill="1" applyBorder="1" applyAlignment="1">
      <alignment horizontal="right" vertical="center" wrapText="1"/>
    </xf>
    <xf numFmtId="10" fontId="0" fillId="0" borderId="1" xfId="1" applyNumberFormat="1" applyFont="1" applyFill="1" applyBorder="1" applyAlignment="1">
      <alignment horizontal="right" vertical="center" wrapText="1"/>
    </xf>
    <xf numFmtId="10" fontId="0" fillId="0" borderId="20" xfId="1" applyNumberFormat="1" applyFont="1" applyFill="1" applyBorder="1" applyAlignment="1">
      <alignment horizontal="right" vertical="center" wrapText="1"/>
    </xf>
    <xf numFmtId="0" fontId="0" fillId="0" borderId="0" xfId="0" applyAlignment="1">
      <alignment horizontal="right"/>
    </xf>
    <xf numFmtId="0" fontId="8" fillId="0" borderId="0" xfId="0" applyFont="1" applyAlignment="1">
      <alignment vertical="center"/>
    </xf>
    <xf numFmtId="0" fontId="6" fillId="0" borderId="0" xfId="0" applyFont="1" applyAlignment="1">
      <alignment horizontal="left" vertical="center"/>
    </xf>
    <xf numFmtId="165" fontId="0" fillId="0" borderId="11" xfId="0" applyNumberFormat="1" applyBorder="1" applyAlignment="1">
      <alignment vertical="center" wrapText="1"/>
    </xf>
    <xf numFmtId="165" fontId="0" fillId="0" borderId="1" xfId="0" applyNumberFormat="1" applyBorder="1" applyAlignment="1">
      <alignment vertical="center" wrapText="1"/>
    </xf>
    <xf numFmtId="165" fontId="0" fillId="0" borderId="18" xfId="0" applyNumberFormat="1" applyBorder="1" applyAlignment="1">
      <alignment vertical="center"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6" xfId="0" applyBorder="1" applyAlignment="1">
      <alignment horizontal="center" vertical="top" wrapText="1"/>
    </xf>
    <xf numFmtId="0" fontId="5" fillId="0" borderId="2" xfId="0" applyFont="1" applyBorder="1" applyAlignment="1">
      <alignment horizontal="right" vertical="top" wrapText="1"/>
    </xf>
    <xf numFmtId="0" fontId="5" fillId="0" borderId="3" xfId="0" applyFont="1" applyBorder="1" applyAlignment="1">
      <alignment horizontal="right" vertical="top" wrapText="1"/>
    </xf>
    <xf numFmtId="0" fontId="5" fillId="0" borderId="4" xfId="0" applyFont="1" applyBorder="1" applyAlignment="1">
      <alignment horizontal="right" vertical="top" wrapText="1"/>
    </xf>
    <xf numFmtId="0" fontId="2" fillId="0" borderId="12" xfId="0" applyFont="1" applyBorder="1" applyAlignment="1">
      <alignment horizontal="left" vertical="center" wrapText="1"/>
    </xf>
    <xf numFmtId="0" fontId="2" fillId="0" borderId="21" xfId="0" applyFont="1" applyBorder="1" applyAlignment="1">
      <alignment horizontal="left" vertical="center" wrapText="1"/>
    </xf>
    <xf numFmtId="0" fontId="2" fillId="0" borderId="14" xfId="0" applyFont="1" applyBorder="1" applyAlignment="1">
      <alignment horizontal="left" vertical="center" wrapText="1"/>
    </xf>
    <xf numFmtId="0" fontId="2" fillId="0" borderId="22" xfId="0" applyFont="1" applyBorder="1" applyAlignment="1">
      <alignment horizontal="left" vertical="center" wrapText="1"/>
    </xf>
    <xf numFmtId="0" fontId="2" fillId="0" borderId="15" xfId="0" applyFont="1" applyBorder="1" applyAlignment="1">
      <alignment horizontal="left" vertical="center" wrapText="1"/>
    </xf>
    <xf numFmtId="0" fontId="2" fillId="0" borderId="23" xfId="0" applyFont="1" applyBorder="1" applyAlignment="1">
      <alignment horizontal="left" vertical="center" wrapText="1"/>
    </xf>
    <xf numFmtId="0" fontId="0" fillId="0" borderId="0" xfId="0" applyAlignment="1">
      <alignment horizontal="right"/>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4" fillId="0" borderId="0" xfId="0" applyFont="1" applyAlignment="1">
      <alignment horizontal="left" vertical="center"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1" fillId="0" borderId="10" xfId="0" applyFont="1" applyBorder="1" applyAlignment="1">
      <alignment horizontal="center" wrapText="1"/>
    </xf>
    <xf numFmtId="0" fontId="2" fillId="0" borderId="20" xfId="0" applyFont="1" applyBorder="1" applyAlignment="1">
      <alignment horizontal="center" wrapText="1"/>
    </xf>
  </cellXfs>
  <cellStyles count="3">
    <cellStyle name="Normal" xfId="0" builtinId="0"/>
    <cellStyle name="Normal 8"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zoomScale="120" zoomScaleNormal="120" workbookViewId="0">
      <selection activeCell="J31" sqref="J31"/>
    </sheetView>
  </sheetViews>
  <sheetFormatPr defaultRowHeight="14.4" x14ac:dyDescent="0.3"/>
  <cols>
    <col min="1" max="1" width="8.77734375" style="4" bestFit="1" customWidth="1"/>
    <col min="2" max="2" width="13.21875" customWidth="1"/>
    <col min="3" max="3" width="21.44140625" customWidth="1"/>
    <col min="4" max="5" width="10.5546875" customWidth="1"/>
    <col min="6" max="6" width="10.21875" customWidth="1"/>
    <col min="7" max="9" width="10.5546875" customWidth="1"/>
    <col min="10" max="10" width="11.77734375" customWidth="1"/>
  </cols>
  <sheetData>
    <row r="1" spans="1:12" ht="14.55" customHeight="1" x14ac:dyDescent="0.3">
      <c r="A1" s="32"/>
      <c r="B1" s="32"/>
      <c r="C1" s="32"/>
      <c r="D1" s="32"/>
      <c r="E1" s="32"/>
      <c r="F1" s="32"/>
      <c r="G1" s="32"/>
      <c r="H1" s="32"/>
      <c r="I1" s="32"/>
      <c r="J1" s="32" t="s">
        <v>40</v>
      </c>
      <c r="K1" s="1"/>
      <c r="L1" s="1"/>
    </row>
    <row r="2" spans="1:12" ht="14.55" customHeight="1" x14ac:dyDescent="0.3">
      <c r="A2" s="32"/>
      <c r="B2" s="32"/>
      <c r="C2" s="32"/>
      <c r="D2" s="32"/>
      <c r="E2" s="32"/>
      <c r="F2" s="32"/>
      <c r="G2" s="32"/>
      <c r="H2" s="32"/>
      <c r="I2" s="32"/>
      <c r="J2" s="32" t="s">
        <v>33</v>
      </c>
      <c r="K2" s="1"/>
      <c r="L2" s="1"/>
    </row>
    <row r="3" spans="1:12" ht="14.55" customHeight="1" x14ac:dyDescent="0.3">
      <c r="A3" s="32"/>
      <c r="B3" s="32"/>
      <c r="C3" s="32"/>
      <c r="D3" s="32"/>
      <c r="E3" s="32"/>
      <c r="F3" s="32"/>
      <c r="G3" s="32"/>
      <c r="H3" s="32"/>
      <c r="I3" s="32"/>
      <c r="J3" s="32" t="s">
        <v>32</v>
      </c>
      <c r="K3" s="1"/>
      <c r="L3" s="1"/>
    </row>
    <row r="4" spans="1:12" ht="14.55" customHeight="1" x14ac:dyDescent="0.3">
      <c r="A4" s="32"/>
      <c r="B4" s="32"/>
      <c r="C4" s="32"/>
      <c r="D4" s="32"/>
      <c r="E4" s="32"/>
      <c r="F4" s="32"/>
      <c r="G4" s="32"/>
      <c r="H4" s="50" t="s">
        <v>35</v>
      </c>
      <c r="I4" s="50"/>
      <c r="J4" s="50"/>
      <c r="K4" s="1"/>
      <c r="L4" s="1"/>
    </row>
    <row r="5" spans="1:12" ht="14.55" customHeight="1" thickBot="1" x14ac:dyDescent="0.35">
      <c r="A5" s="32"/>
      <c r="B5" s="32"/>
      <c r="C5" s="32"/>
      <c r="D5" s="32"/>
      <c r="E5" s="32"/>
      <c r="F5" s="32"/>
      <c r="G5" s="32"/>
      <c r="H5" s="32"/>
      <c r="I5" s="32"/>
      <c r="J5" s="32" t="s">
        <v>31</v>
      </c>
      <c r="K5" s="1"/>
      <c r="L5" s="1"/>
    </row>
    <row r="6" spans="1:12" ht="14.55" customHeight="1" x14ac:dyDescent="0.3">
      <c r="A6" s="41" t="s">
        <v>20</v>
      </c>
      <c r="B6" s="42"/>
      <c r="C6" s="42"/>
      <c r="D6" s="42"/>
      <c r="E6" s="42"/>
      <c r="F6" s="42"/>
      <c r="G6" s="42"/>
      <c r="H6" s="42"/>
      <c r="I6" s="42"/>
      <c r="J6" s="43"/>
      <c r="K6" s="1"/>
      <c r="L6" s="1"/>
    </row>
    <row r="7" spans="1:12" ht="14.55" customHeight="1" x14ac:dyDescent="0.3">
      <c r="A7" s="38" t="s">
        <v>21</v>
      </c>
      <c r="B7" s="39"/>
      <c r="C7" s="39"/>
      <c r="D7" s="39"/>
      <c r="E7" s="39"/>
      <c r="F7" s="39"/>
      <c r="G7" s="39"/>
      <c r="H7" s="39"/>
      <c r="I7" s="39"/>
      <c r="J7" s="40"/>
      <c r="K7" s="1"/>
      <c r="L7" s="1"/>
    </row>
    <row r="8" spans="1:12" ht="14.55" customHeight="1" x14ac:dyDescent="0.3">
      <c r="A8" s="38" t="s">
        <v>41</v>
      </c>
      <c r="B8" s="39"/>
      <c r="C8" s="39"/>
      <c r="D8" s="39"/>
      <c r="E8" s="39"/>
      <c r="F8" s="39"/>
      <c r="G8" s="39"/>
      <c r="H8" s="39"/>
      <c r="I8" s="39"/>
      <c r="J8" s="40"/>
      <c r="K8" s="1"/>
      <c r="L8" s="1"/>
    </row>
    <row r="9" spans="1:12" ht="14.55" customHeight="1" x14ac:dyDescent="0.3">
      <c r="A9" s="38"/>
      <c r="B9" s="39"/>
      <c r="C9" s="39"/>
      <c r="D9" s="39"/>
      <c r="E9" s="39"/>
      <c r="F9" s="39"/>
      <c r="G9" s="39"/>
      <c r="H9" s="39"/>
      <c r="I9" s="39"/>
      <c r="J9" s="40"/>
      <c r="K9" s="1"/>
      <c r="L9" s="1"/>
    </row>
    <row r="10" spans="1:12" x14ac:dyDescent="0.3">
      <c r="A10" s="38" t="s">
        <v>22</v>
      </c>
      <c r="B10" s="39"/>
      <c r="C10" s="39"/>
      <c r="D10" s="39"/>
      <c r="E10" s="39"/>
      <c r="F10" s="39"/>
      <c r="G10" s="39"/>
      <c r="H10" s="39"/>
      <c r="I10" s="39"/>
      <c r="J10" s="40"/>
      <c r="K10" s="1"/>
      <c r="L10" s="1"/>
    </row>
    <row r="11" spans="1:12" ht="22.5" customHeight="1" x14ac:dyDescent="0.3">
      <c r="A11" s="38" t="s">
        <v>39</v>
      </c>
      <c r="B11" s="39"/>
      <c r="C11" s="39"/>
      <c r="D11" s="39"/>
      <c r="E11" s="39"/>
      <c r="F11" s="39"/>
      <c r="G11" s="39"/>
      <c r="H11" s="39"/>
      <c r="I11" s="39"/>
      <c r="J11" s="40"/>
      <c r="K11" s="2"/>
      <c r="L11" s="2"/>
    </row>
    <row r="12" spans="1:12" x14ac:dyDescent="0.3">
      <c r="A12" s="38"/>
      <c r="B12" s="39"/>
      <c r="C12" s="39"/>
      <c r="D12" s="39"/>
      <c r="E12" s="39"/>
      <c r="F12" s="39"/>
      <c r="G12" s="39"/>
      <c r="H12" s="39"/>
      <c r="I12" s="39"/>
      <c r="J12" s="40"/>
      <c r="K12" s="2"/>
      <c r="L12" s="2"/>
    </row>
    <row r="13" spans="1:12" ht="15" thickBot="1" x14ac:dyDescent="0.35">
      <c r="A13" s="54" t="s">
        <v>23</v>
      </c>
      <c r="B13" s="55"/>
      <c r="C13" s="55"/>
      <c r="D13" s="55"/>
      <c r="E13" s="55"/>
      <c r="F13" s="55"/>
      <c r="G13" s="55"/>
      <c r="H13" s="55"/>
      <c r="I13" s="55"/>
      <c r="J13" s="56"/>
      <c r="K13" s="2"/>
      <c r="L13" s="2"/>
    </row>
    <row r="14" spans="1:12" ht="42.6" thickBot="1" x14ac:dyDescent="0.35">
      <c r="A14" s="8" t="s">
        <v>0</v>
      </c>
      <c r="B14" s="57" t="s">
        <v>24</v>
      </c>
      <c r="C14" s="58"/>
      <c r="D14" s="3" t="s">
        <v>1</v>
      </c>
      <c r="E14" s="5" t="s">
        <v>25</v>
      </c>
      <c r="F14" s="13" t="s">
        <v>2</v>
      </c>
      <c r="G14" s="14" t="s">
        <v>27</v>
      </c>
      <c r="H14" s="14" t="s">
        <v>28</v>
      </c>
      <c r="I14" s="14" t="s">
        <v>26</v>
      </c>
      <c r="J14" s="15" t="s">
        <v>29</v>
      </c>
      <c r="K14" s="2"/>
      <c r="L14" s="2"/>
    </row>
    <row r="15" spans="1:12" ht="15" thickBot="1" x14ac:dyDescent="0.35">
      <c r="A15" s="9">
        <v>1</v>
      </c>
      <c r="B15" s="51" t="s">
        <v>3</v>
      </c>
      <c r="C15" s="52"/>
      <c r="D15" s="16">
        <f>SUM(E15:G15,J15)</f>
        <v>597957.08372</v>
      </c>
      <c r="E15" s="35">
        <v>290375</v>
      </c>
      <c r="F15" s="36">
        <v>0</v>
      </c>
      <c r="G15" s="36">
        <v>0</v>
      </c>
      <c r="H15" s="36">
        <v>81825</v>
      </c>
      <c r="I15" s="36">
        <v>225757.08372</v>
      </c>
      <c r="J15" s="17">
        <f>SUM(H15:I15)</f>
        <v>307582.08372</v>
      </c>
      <c r="K15" s="2"/>
      <c r="L15" s="2"/>
    </row>
    <row r="16" spans="1:12" ht="15" thickBot="1" x14ac:dyDescent="0.35">
      <c r="A16" s="9">
        <v>2</v>
      </c>
      <c r="B16" s="51" t="s">
        <v>4</v>
      </c>
      <c r="C16" s="52"/>
      <c r="D16" s="16">
        <f t="shared" ref="D16:D27" si="0">SUM(E16:G16,J16)</f>
        <v>608362.40703</v>
      </c>
      <c r="E16" s="35">
        <v>290375</v>
      </c>
      <c r="F16" s="36">
        <v>0</v>
      </c>
      <c r="G16" s="36">
        <v>0</v>
      </c>
      <c r="H16" s="36">
        <v>81825</v>
      </c>
      <c r="I16" s="36">
        <v>236162.40703</v>
      </c>
      <c r="J16" s="17">
        <f t="shared" ref="J16:J27" si="1">SUM(H16:I16)</f>
        <v>317987.40703</v>
      </c>
      <c r="K16" s="2"/>
      <c r="L16" s="2"/>
    </row>
    <row r="17" spans="1:12" ht="15" thickBot="1" x14ac:dyDescent="0.35">
      <c r="A17" s="10">
        <v>3</v>
      </c>
      <c r="B17" s="44" t="s">
        <v>5</v>
      </c>
      <c r="C17" s="45"/>
      <c r="D17" s="18">
        <f t="shared" si="0"/>
        <v>615948.00861999998</v>
      </c>
      <c r="E17" s="35">
        <v>290375</v>
      </c>
      <c r="F17" s="20">
        <v>0</v>
      </c>
      <c r="G17" s="20">
        <v>0</v>
      </c>
      <c r="H17" s="36">
        <v>81825</v>
      </c>
      <c r="I17" s="20">
        <v>243748.00862000001</v>
      </c>
      <c r="J17" s="21">
        <f t="shared" si="1"/>
        <v>325573.00861999998</v>
      </c>
      <c r="K17" s="2"/>
      <c r="L17" s="2"/>
    </row>
    <row r="18" spans="1:12" ht="15" thickBot="1" x14ac:dyDescent="0.35">
      <c r="A18" s="11">
        <v>4</v>
      </c>
      <c r="B18" s="46" t="s">
        <v>6</v>
      </c>
      <c r="C18" s="47"/>
      <c r="D18" s="22">
        <f t="shared" si="0"/>
        <v>621105.90687000006</v>
      </c>
      <c r="E18" s="35">
        <v>290375</v>
      </c>
      <c r="F18" s="37">
        <v>0</v>
      </c>
      <c r="G18" s="37">
        <v>0</v>
      </c>
      <c r="H18" s="36">
        <v>81825</v>
      </c>
      <c r="I18" s="37">
        <v>248905.90687000001</v>
      </c>
      <c r="J18" s="23">
        <f t="shared" si="1"/>
        <v>330730.90687000001</v>
      </c>
      <c r="K18" s="2"/>
      <c r="L18" s="2"/>
    </row>
    <row r="19" spans="1:12" ht="15" thickBot="1" x14ac:dyDescent="0.35">
      <c r="A19" s="12">
        <v>5</v>
      </c>
      <c r="B19" s="48" t="s">
        <v>7</v>
      </c>
      <c r="C19" s="49"/>
      <c r="D19" s="24">
        <f t="shared" si="0"/>
        <v>622577.32996</v>
      </c>
      <c r="E19" s="35">
        <v>290375</v>
      </c>
      <c r="F19" s="26">
        <v>0</v>
      </c>
      <c r="G19" s="26">
        <v>0</v>
      </c>
      <c r="H19" s="36">
        <v>81825</v>
      </c>
      <c r="I19" s="26">
        <v>250377.32996</v>
      </c>
      <c r="J19" s="27">
        <f t="shared" si="1"/>
        <v>332202.32996</v>
      </c>
      <c r="K19" s="2"/>
      <c r="L19" s="2"/>
    </row>
    <row r="20" spans="1:12" ht="15" thickBot="1" x14ac:dyDescent="0.35">
      <c r="A20" s="10">
        <v>6</v>
      </c>
      <c r="B20" s="44" t="s">
        <v>8</v>
      </c>
      <c r="C20" s="45"/>
      <c r="D20" s="18">
        <f t="shared" si="0"/>
        <v>622794.83688999992</v>
      </c>
      <c r="E20" s="35">
        <v>290375</v>
      </c>
      <c r="F20" s="20">
        <v>0</v>
      </c>
      <c r="G20" s="20">
        <v>0</v>
      </c>
      <c r="H20" s="36">
        <v>81825</v>
      </c>
      <c r="I20" s="20">
        <v>250594.83688999998</v>
      </c>
      <c r="J20" s="21">
        <f t="shared" si="1"/>
        <v>332419.83688999998</v>
      </c>
      <c r="K20" s="2"/>
      <c r="L20" s="2"/>
    </row>
    <row r="21" spans="1:12" ht="15" thickBot="1" x14ac:dyDescent="0.35">
      <c r="A21" s="12">
        <v>7</v>
      </c>
      <c r="B21" s="48" t="s">
        <v>9</v>
      </c>
      <c r="C21" s="49"/>
      <c r="D21" s="24">
        <f t="shared" si="0"/>
        <v>621855.89384000003</v>
      </c>
      <c r="E21" s="35">
        <v>290375</v>
      </c>
      <c r="F21" s="26">
        <v>0</v>
      </c>
      <c r="G21" s="26">
        <v>0</v>
      </c>
      <c r="H21" s="36">
        <v>81825</v>
      </c>
      <c r="I21" s="26">
        <v>249655.89384</v>
      </c>
      <c r="J21" s="27">
        <f t="shared" si="1"/>
        <v>331480.89384000003</v>
      </c>
      <c r="K21" s="2"/>
      <c r="L21" s="2"/>
    </row>
    <row r="22" spans="1:12" ht="15" thickBot="1" x14ac:dyDescent="0.35">
      <c r="A22" s="9">
        <v>8</v>
      </c>
      <c r="B22" s="51" t="s">
        <v>10</v>
      </c>
      <c r="C22" s="52"/>
      <c r="D22" s="16">
        <f t="shared" si="0"/>
        <v>620239.38865999994</v>
      </c>
      <c r="E22" s="35">
        <v>290375</v>
      </c>
      <c r="F22" s="36">
        <v>0</v>
      </c>
      <c r="G22" s="36">
        <v>0</v>
      </c>
      <c r="H22" s="36">
        <v>81825</v>
      </c>
      <c r="I22" s="36">
        <v>248039.38866</v>
      </c>
      <c r="J22" s="17">
        <f t="shared" si="1"/>
        <v>329864.38866</v>
      </c>
      <c r="K22" s="2"/>
      <c r="L22" s="2"/>
    </row>
    <row r="23" spans="1:12" ht="15" thickBot="1" x14ac:dyDescent="0.35">
      <c r="A23" s="10">
        <v>9</v>
      </c>
      <c r="B23" s="44" t="s">
        <v>11</v>
      </c>
      <c r="C23" s="45"/>
      <c r="D23" s="18">
        <f t="shared" si="0"/>
        <v>619018.19493</v>
      </c>
      <c r="E23" s="35">
        <v>290375</v>
      </c>
      <c r="F23" s="20">
        <v>0</v>
      </c>
      <c r="G23" s="20">
        <v>0</v>
      </c>
      <c r="H23" s="36">
        <v>81825</v>
      </c>
      <c r="I23" s="20">
        <v>246818.19493</v>
      </c>
      <c r="J23" s="21">
        <f t="shared" si="1"/>
        <v>328643.19493</v>
      </c>
      <c r="K23" s="2"/>
      <c r="L23" s="2"/>
    </row>
    <row r="24" spans="1:12" ht="15" thickBot="1" x14ac:dyDescent="0.35">
      <c r="A24" s="12">
        <v>10</v>
      </c>
      <c r="B24" s="48" t="s">
        <v>12</v>
      </c>
      <c r="C24" s="49"/>
      <c r="D24" s="24">
        <f t="shared" si="0"/>
        <v>616769.47280999995</v>
      </c>
      <c r="E24" s="35">
        <v>290375</v>
      </c>
      <c r="F24" s="26">
        <v>0</v>
      </c>
      <c r="G24" s="26">
        <v>0</v>
      </c>
      <c r="H24" s="36">
        <v>81825</v>
      </c>
      <c r="I24" s="26">
        <v>244569.47281000001</v>
      </c>
      <c r="J24" s="27">
        <f t="shared" si="1"/>
        <v>326394.47281000001</v>
      </c>
      <c r="K24" s="2"/>
      <c r="L24" s="2"/>
    </row>
    <row r="25" spans="1:12" ht="15" thickBot="1" x14ac:dyDescent="0.35">
      <c r="A25" s="9">
        <v>11</v>
      </c>
      <c r="B25" s="51" t="s">
        <v>13</v>
      </c>
      <c r="C25" s="52"/>
      <c r="D25" s="16">
        <f t="shared" si="0"/>
        <v>617283.58770999999</v>
      </c>
      <c r="E25" s="35">
        <v>290375</v>
      </c>
      <c r="F25" s="36">
        <v>435.13665000000003</v>
      </c>
      <c r="G25" s="36">
        <v>0</v>
      </c>
      <c r="H25" s="36">
        <v>81825</v>
      </c>
      <c r="I25" s="36">
        <v>244648.45106000002</v>
      </c>
      <c r="J25" s="17">
        <f t="shared" si="1"/>
        <v>326473.45105999999</v>
      </c>
      <c r="K25" s="2"/>
      <c r="L25" s="2"/>
    </row>
    <row r="26" spans="1:12" ht="15" thickBot="1" x14ac:dyDescent="0.35">
      <c r="A26" s="10">
        <v>12</v>
      </c>
      <c r="B26" s="44" t="s">
        <v>14</v>
      </c>
      <c r="C26" s="45"/>
      <c r="D26" s="18">
        <f t="shared" si="0"/>
        <v>622102.75811000005</v>
      </c>
      <c r="E26" s="35">
        <v>290375</v>
      </c>
      <c r="F26" s="20">
        <v>1898.40338</v>
      </c>
      <c r="G26" s="20">
        <v>0</v>
      </c>
      <c r="H26" s="36">
        <v>81825</v>
      </c>
      <c r="I26" s="20">
        <v>248004.35472999999</v>
      </c>
      <c r="J26" s="21">
        <f t="shared" si="1"/>
        <v>329829.35473000002</v>
      </c>
      <c r="K26" s="2"/>
      <c r="L26" s="2"/>
    </row>
    <row r="27" spans="1:12" ht="15" thickBot="1" x14ac:dyDescent="0.35">
      <c r="A27" s="12">
        <v>13</v>
      </c>
      <c r="B27" s="48" t="s">
        <v>15</v>
      </c>
      <c r="C27" s="49"/>
      <c r="D27" s="24">
        <f t="shared" si="0"/>
        <v>626486.63550999993</v>
      </c>
      <c r="E27" s="35">
        <v>290375</v>
      </c>
      <c r="F27" s="26">
        <v>0</v>
      </c>
      <c r="G27" s="26">
        <v>0</v>
      </c>
      <c r="H27" s="36">
        <v>81825</v>
      </c>
      <c r="I27" s="26">
        <v>254286.63550999991</v>
      </c>
      <c r="J27" s="27">
        <f t="shared" si="1"/>
        <v>336111.63550999993</v>
      </c>
      <c r="K27" s="2"/>
      <c r="L27" s="2"/>
    </row>
    <row r="28" spans="1:12" x14ac:dyDescent="0.3">
      <c r="A28" s="10">
        <v>14</v>
      </c>
      <c r="B28" s="44" t="s">
        <v>16</v>
      </c>
      <c r="C28" s="45"/>
      <c r="D28" s="18">
        <f>SUM(D15:D27)</f>
        <v>8032501.5046599992</v>
      </c>
      <c r="E28" s="19">
        <f t="shared" ref="E28:J28" si="2">SUM(E15:E27)</f>
        <v>3774875</v>
      </c>
      <c r="F28" s="20">
        <f t="shared" si="2"/>
        <v>2333.5400300000001</v>
      </c>
      <c r="G28" s="20">
        <f t="shared" si="2"/>
        <v>0</v>
      </c>
      <c r="H28" s="20">
        <f t="shared" si="2"/>
        <v>1063725</v>
      </c>
      <c r="I28" s="20">
        <f t="shared" si="2"/>
        <v>3191567.9646299998</v>
      </c>
      <c r="J28" s="21">
        <f t="shared" si="2"/>
        <v>4255292.9646300003</v>
      </c>
      <c r="K28" s="2"/>
      <c r="L28" s="2"/>
    </row>
    <row r="29" spans="1:12" ht="15" thickBot="1" x14ac:dyDescent="0.35">
      <c r="A29" s="12">
        <v>15</v>
      </c>
      <c r="B29" s="48" t="s">
        <v>17</v>
      </c>
      <c r="C29" s="49"/>
      <c r="D29" s="24">
        <f>D28/13</f>
        <v>617884.73112769227</v>
      </c>
      <c r="E29" s="25">
        <f>E28/13</f>
        <v>290375</v>
      </c>
      <c r="F29" s="26">
        <f>F28/13</f>
        <v>179.50307923076923</v>
      </c>
      <c r="G29" s="26">
        <f t="shared" ref="G29:J29" si="3">G28/13</f>
        <v>0</v>
      </c>
      <c r="H29" s="26">
        <f t="shared" si="3"/>
        <v>81825</v>
      </c>
      <c r="I29" s="26">
        <f t="shared" si="3"/>
        <v>245505.22804846152</v>
      </c>
      <c r="J29" s="27">
        <f t="shared" si="3"/>
        <v>327330.22804846155</v>
      </c>
      <c r="K29" s="1"/>
      <c r="L29" s="1"/>
    </row>
    <row r="30" spans="1:12" ht="15" thickBot="1" x14ac:dyDescent="0.35">
      <c r="A30" s="9">
        <v>16</v>
      </c>
      <c r="B30" s="51" t="s">
        <v>18</v>
      </c>
      <c r="C30" s="52"/>
      <c r="D30" s="28">
        <f t="shared" ref="D30:J30" si="4">D29/$D$29</f>
        <v>1</v>
      </c>
      <c r="E30" s="29">
        <f t="shared" si="4"/>
        <v>0.46995011427138017</v>
      </c>
      <c r="F30" s="30">
        <f t="shared" si="4"/>
        <v>2.9051224312204771E-4</v>
      </c>
      <c r="G30" s="30" t="s">
        <v>38</v>
      </c>
      <c r="H30" s="30">
        <f t="shared" si="4"/>
        <v>0.13242761291521543</v>
      </c>
      <c r="I30" s="30">
        <f t="shared" si="4"/>
        <v>0.39733176057028236</v>
      </c>
      <c r="J30" s="31">
        <f t="shared" si="4"/>
        <v>0.52975937348549784</v>
      </c>
    </row>
    <row r="31" spans="1:12" ht="15" thickBot="1" x14ac:dyDescent="0.35">
      <c r="A31" s="9">
        <v>17</v>
      </c>
      <c r="B31" s="51" t="s">
        <v>19</v>
      </c>
      <c r="C31" s="52"/>
      <c r="D31" s="28">
        <f>D27/$D$27</f>
        <v>1</v>
      </c>
      <c r="E31" s="29">
        <f>E27/$D$27</f>
        <v>0.46349751701186137</v>
      </c>
      <c r="F31" s="30">
        <f>F27/$D$27</f>
        <v>0</v>
      </c>
      <c r="G31" s="30">
        <f>-M25</f>
        <v>0</v>
      </c>
      <c r="H31" s="30">
        <f>H27/$D$27</f>
        <v>0.13060933045026452</v>
      </c>
      <c r="I31" s="30">
        <f t="shared" ref="I31" si="5">I27/$D$27</f>
        <v>0.40589315253787406</v>
      </c>
      <c r="J31" s="31">
        <f>J27/$D$27</f>
        <v>0.53650248298813863</v>
      </c>
    </row>
    <row r="32" spans="1:12" x14ac:dyDescent="0.3">
      <c r="A32" s="6"/>
      <c r="B32" s="7"/>
      <c r="C32" s="7"/>
      <c r="D32" s="2"/>
      <c r="E32" s="2"/>
      <c r="F32" s="2"/>
      <c r="G32" s="2"/>
      <c r="H32" s="2"/>
      <c r="I32" s="2"/>
      <c r="J32" s="2"/>
    </row>
    <row r="33" spans="1:10" x14ac:dyDescent="0.3">
      <c r="A33" s="32" t="s">
        <v>36</v>
      </c>
      <c r="B33" s="33" t="s">
        <v>37</v>
      </c>
      <c r="F33" s="2"/>
      <c r="G33" s="2"/>
      <c r="H33" s="2"/>
      <c r="I33" s="2"/>
      <c r="J33" s="2"/>
    </row>
    <row r="34" spans="1:10" ht="62.1" customHeight="1" x14ac:dyDescent="0.3">
      <c r="A34" s="34" t="s">
        <v>30</v>
      </c>
      <c r="B34" s="53" t="s">
        <v>34</v>
      </c>
      <c r="C34" s="53"/>
      <c r="D34" s="53"/>
      <c r="E34" s="53"/>
      <c r="F34" s="53"/>
      <c r="G34" s="53"/>
      <c r="H34" s="53"/>
      <c r="I34" s="53"/>
      <c r="J34" s="53"/>
    </row>
  </sheetData>
  <mergeCells count="28">
    <mergeCell ref="H4:J4"/>
    <mergeCell ref="B29:C29"/>
    <mergeCell ref="B30:C30"/>
    <mergeCell ref="B31:C31"/>
    <mergeCell ref="B34:J34"/>
    <mergeCell ref="B23:C23"/>
    <mergeCell ref="B24:C24"/>
    <mergeCell ref="B25:C25"/>
    <mergeCell ref="B26:C26"/>
    <mergeCell ref="B27:C27"/>
    <mergeCell ref="B28:C28"/>
    <mergeCell ref="B22:C22"/>
    <mergeCell ref="A13:J13"/>
    <mergeCell ref="B14:C14"/>
    <mergeCell ref="B15:C15"/>
    <mergeCell ref="B16:C16"/>
    <mergeCell ref="B17:C17"/>
    <mergeCell ref="B18:C18"/>
    <mergeCell ref="B19:C19"/>
    <mergeCell ref="B20:C20"/>
    <mergeCell ref="B21:C21"/>
    <mergeCell ref="A12:J12"/>
    <mergeCell ref="A6:J6"/>
    <mergeCell ref="A7:J7"/>
    <mergeCell ref="A8:J8"/>
    <mergeCell ref="A9:J9"/>
    <mergeCell ref="A10:J10"/>
    <mergeCell ref="A11:J11"/>
  </mergeCells>
  <printOptions horizontalCentered="1"/>
  <pageMargins left="0.5" right="0.5" top="0.75" bottom="0.25" header="0.3" footer="0.3"/>
  <pageSetup scale="91" orientation="landscape" horizontalDpi="1200" verticalDpi="1200" r:id="rId1"/>
  <ignoredErrors>
    <ignoredError sqref="D15:D28 J15:J27" formulaRange="1"/>
    <ignoredError sqref="G3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3B0754F3EA84BA41CDFEDEE7BEB48" ma:contentTypeVersion="10" ma:contentTypeDescription="Create a new document." ma:contentTypeScope="" ma:versionID="b88a2134457fe9ee1297367313618a7d">
  <xsd:schema xmlns:xsd="http://www.w3.org/2001/XMLSchema" xmlns:xs="http://www.w3.org/2001/XMLSchema" xmlns:p="http://schemas.microsoft.com/office/2006/metadata/properties" xmlns:ns2="a4c5ae62-a55a-440d-a0f2-09563c684693" xmlns:ns3="16da5b74-d710-458d-80a0-fdf84c709c57" targetNamespace="http://schemas.microsoft.com/office/2006/metadata/properties" ma:root="true" ma:fieldsID="d0ffbf2c57512769883681e23af7251b" ns2:_="" ns3:_="">
    <xsd:import namespace="a4c5ae62-a55a-440d-a0f2-09563c684693"/>
    <xsd:import namespace="16da5b74-d710-458d-80a0-fdf84c709c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5ae62-a55a-440d-a0f2-09563c6846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e892d-7822-47be-a147-f7ef0365b8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da5b74-d710-458d-80a0-fdf84c709c5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ad67da4-8c51-43ab-8a02-f88fa09c5d48}" ma:internalName="TaxCatchAll" ma:showField="CatchAllData" ma:web="16da5b74-d710-458d-80a0-fdf84c709c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c5ae62-a55a-440d-a0f2-09563c684693">
      <Terms xmlns="http://schemas.microsoft.com/office/infopath/2007/PartnerControls"/>
    </lcf76f155ced4ddcb4097134ff3c332f>
    <TaxCatchAll xmlns="16da5b74-d710-458d-80a0-fdf84c709c57" xsi:nil="true"/>
  </documentManagement>
</p:properties>
</file>

<file path=customXml/itemProps1.xml><?xml version="1.0" encoding="utf-8"?>
<ds:datastoreItem xmlns:ds="http://schemas.openxmlformats.org/officeDocument/2006/customXml" ds:itemID="{7F48001D-31A8-44B0-B846-4684BFA4A9FE}"/>
</file>

<file path=customXml/itemProps2.xml><?xml version="1.0" encoding="utf-8"?>
<ds:datastoreItem xmlns:ds="http://schemas.openxmlformats.org/officeDocument/2006/customXml" ds:itemID="{D9EE6F07-867B-4AB9-9FB6-2CE3714CFDD3}"/>
</file>

<file path=customXml/itemProps3.xml><?xml version="1.0" encoding="utf-8"?>
<ds:datastoreItem xmlns:ds="http://schemas.openxmlformats.org/officeDocument/2006/customXml" ds:itemID="{0C3158C6-D003-43DD-B865-3DC17CEDB7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NiSource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Black \ Linda \ E</dc:creator>
  <cp:lastModifiedBy>Rea \ Vincent</cp:lastModifiedBy>
  <cp:lastPrinted>2024-05-14T19:44:27Z</cp:lastPrinted>
  <dcterms:created xsi:type="dcterms:W3CDTF">2021-03-19T18:54:09Z</dcterms:created>
  <dcterms:modified xsi:type="dcterms:W3CDTF">2026-05-08T20:12:30Z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d4922b6-aeec-4a72-96e6-e7f0f1e8ddd5_Enabled">
    <vt:lpwstr>true</vt:lpwstr>
  </property>
  <property fmtid="{D5CDD505-2E9C-101B-9397-08002B2CF9AE}" pid="5" name="MSIP_Label_ed4922b6-aeec-4a72-96e6-e7f0f1e8ddd5_SetDate">
    <vt:lpwstr>2026-02-12T15:59:55Z</vt:lpwstr>
  </property>
  <property fmtid="{D5CDD505-2E9C-101B-9397-08002B2CF9AE}" pid="6" name="MSIP_Label_ed4922b6-aeec-4a72-96e6-e7f0f1e8ddd5_Method">
    <vt:lpwstr>Privileged</vt:lpwstr>
  </property>
  <property fmtid="{D5CDD505-2E9C-101B-9397-08002B2CF9AE}" pid="7" name="MSIP_Label_ed4922b6-aeec-4a72-96e6-e7f0f1e8ddd5_Name">
    <vt:lpwstr>INTERNAL USE</vt:lpwstr>
  </property>
  <property fmtid="{D5CDD505-2E9C-101B-9397-08002B2CF9AE}" pid="8" name="MSIP_Label_ed4922b6-aeec-4a72-96e6-e7f0f1e8ddd5_SiteId">
    <vt:lpwstr>179d26d3-3e59-4051-9377-05d3820e617c</vt:lpwstr>
  </property>
  <property fmtid="{D5CDD505-2E9C-101B-9397-08002B2CF9AE}" pid="9" name="MSIP_Label_ed4922b6-aeec-4a72-96e6-e7f0f1e8ddd5_ActionId">
    <vt:lpwstr>26f137a3-f4fb-47bb-af34-246702c3df96</vt:lpwstr>
  </property>
  <property fmtid="{D5CDD505-2E9C-101B-9397-08002B2CF9AE}" pid="10" name="MSIP_Label_ed4922b6-aeec-4a72-96e6-e7f0f1e8ddd5_ContentBits">
    <vt:lpwstr>0</vt:lpwstr>
  </property>
  <property fmtid="{D5CDD505-2E9C-101B-9397-08002B2CF9AE}" pid="11" name="MSIP_Label_ed4922b6-aeec-4a72-96e6-e7f0f1e8ddd5_Tag">
    <vt:lpwstr>10, 0, 1, 1</vt:lpwstr>
  </property>
  <property fmtid="{D5CDD505-2E9C-101B-9397-08002B2CF9AE}" pid="12" name="ContentTypeId">
    <vt:lpwstr>0x0101002643B0754F3EA84BA41CDFEDEE7BEB48</vt:lpwstr>
  </property>
</Properties>
</file>