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O0DDD~1\Temp\notesCADC1F\"/>
    </mc:Choice>
  </mc:AlternateContent>
  <xr:revisionPtr revIDLastSave="0" documentId="13_ncr:1_{570DFAC6-FE67-40C8-AB3D-4798A37ED7A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definedNames>
    <definedName name="_xlnm.Print_Area" localSheetId="0">Sheet1!$A$1:$N$25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C21" i="1"/>
  <c r="M21" i="1" l="1"/>
  <c r="K21" i="1"/>
  <c r="I21" i="1"/>
  <c r="G21" i="1"/>
  <c r="F21" i="1"/>
  <c r="D18" i="1"/>
  <c r="N18" i="1" l="1"/>
  <c r="L21" i="1"/>
  <c r="J17" i="1"/>
  <c r="H16" i="1"/>
  <c r="N17" i="1"/>
  <c r="N20" i="1"/>
  <c r="N16" i="1"/>
  <c r="N19" i="1"/>
  <c r="N21" i="1"/>
  <c r="J18" i="1"/>
  <c r="J20" i="1"/>
  <c r="J19" i="1"/>
  <c r="J21" i="1"/>
  <c r="J16" i="1"/>
  <c r="H17" i="1"/>
  <c r="L16" i="1"/>
  <c r="L17" i="1"/>
  <c r="L18" i="1"/>
  <c r="L19" i="1"/>
  <c r="L20" i="1"/>
  <c r="H18" i="1"/>
  <c r="H19" i="1"/>
  <c r="H20" i="1"/>
  <c r="H21" i="1"/>
  <c r="F16" i="1"/>
  <c r="F17" i="1"/>
  <c r="F18" i="1"/>
  <c r="F19" i="1"/>
  <c r="F20" i="1"/>
  <c r="D21" i="1"/>
  <c r="D19" i="1"/>
  <c r="D20" i="1"/>
  <c r="D16" i="1"/>
  <c r="D17" i="1"/>
</calcChain>
</file>

<file path=xl/sharedStrings.xml><?xml version="1.0" encoding="utf-8"?>
<sst xmlns="http://schemas.openxmlformats.org/spreadsheetml/2006/main" count="41" uniqueCount="31">
  <si>
    <r>
      <rPr>
        <sz val="9"/>
        <color rgb="FF231F20"/>
        <rFont val="Arial"/>
        <family val="2"/>
      </rPr>
      <t>Type of Capital</t>
    </r>
  </si>
  <si>
    <r>
      <rPr>
        <sz val="8"/>
        <color rgb="FF231F20"/>
        <rFont val="Arial"/>
        <family val="2"/>
      </rPr>
      <t>Amount</t>
    </r>
  </si>
  <si>
    <r>
      <rPr>
        <sz val="8"/>
        <color rgb="FF231F20"/>
        <rFont val="Arial"/>
        <family val="2"/>
      </rPr>
      <t>Ratio</t>
    </r>
  </si>
  <si>
    <r>
      <rPr>
        <sz val="9"/>
        <color rgb="FF231F20"/>
        <rFont val="Arial"/>
        <family val="2"/>
      </rPr>
      <t>Long-Term Debt</t>
    </r>
  </si>
  <si>
    <r>
      <rPr>
        <sz val="9"/>
        <color rgb="FF231F20"/>
        <rFont val="Arial"/>
        <family val="2"/>
      </rPr>
      <t>Short-Term Debt</t>
    </r>
  </si>
  <si>
    <r>
      <rPr>
        <sz val="8"/>
        <color rgb="FF231F20"/>
        <rFont val="Arial"/>
        <family val="2"/>
      </rPr>
      <t>Preferred &amp; Preference Stock</t>
    </r>
  </si>
  <si>
    <r>
      <rPr>
        <sz val="9"/>
        <color rgb="FF231F20"/>
        <rFont val="Arial"/>
        <family val="2"/>
      </rPr>
      <t>Common Equity</t>
    </r>
  </si>
  <si>
    <r>
      <rPr>
        <sz val="9"/>
        <color rgb="FF231F20"/>
        <rFont val="Arial"/>
        <family val="2"/>
      </rPr>
      <t>Other (Itemize by type)</t>
    </r>
  </si>
  <si>
    <r>
      <rPr>
        <sz val="9"/>
        <color rgb="FF231F20"/>
        <rFont val="Arial"/>
        <family val="2"/>
      </rPr>
      <t>Total Capitalization</t>
    </r>
  </si>
  <si>
    <t>Columbia Gas of Kentucky</t>
  </si>
  <si>
    <t>"000 Omitted"</t>
  </si>
  <si>
    <t>Line
 No.</t>
  </si>
  <si>
    <t>Instructions: If applicant is a member of an affiliated group, the above data is to be provided for the parent company and the system consolidated.</t>
  </si>
  <si>
    <t xml:space="preserve">Schedule E1
</t>
  </si>
  <si>
    <t>Attachment A</t>
  </si>
  <si>
    <t>Page 1 of 1</t>
  </si>
  <si>
    <t>Staff 1-22</t>
  </si>
  <si>
    <t>Respondent:  Rea</t>
  </si>
  <si>
    <t>Note:</t>
  </si>
  <si>
    <t>Total percentage values are subject to rounding.</t>
  </si>
  <si>
    <t>Quarter Ended March 31, 2026</t>
  </si>
  <si>
    <t>Latest Available Quarter
3/31/26</t>
  </si>
  <si>
    <r>
      <t>1</t>
    </r>
    <r>
      <rPr>
        <vertAlign val="superscript"/>
        <sz val="9"/>
        <color rgb="FF231F20"/>
        <rFont val="Arial"/>
        <family val="2"/>
      </rPr>
      <t>st</t>
    </r>
    <r>
      <rPr>
        <sz val="9"/>
        <color rgb="FF231F20"/>
        <rFont val="Arial"/>
        <family val="2"/>
      </rPr>
      <t xml:space="preserve"> Year
12/31/25</t>
    </r>
  </si>
  <si>
    <r>
      <t>2</t>
    </r>
    <r>
      <rPr>
        <vertAlign val="superscript"/>
        <sz val="9"/>
        <color rgb="FF231F20"/>
        <rFont val="Arial"/>
        <family val="2"/>
      </rPr>
      <t>nd</t>
    </r>
    <r>
      <rPr>
        <sz val="9"/>
        <color rgb="FF231F20"/>
        <rFont val="Arial"/>
        <family val="2"/>
      </rPr>
      <t xml:space="preserve"> Year
12/31/24</t>
    </r>
  </si>
  <si>
    <r>
      <t>3</t>
    </r>
    <r>
      <rPr>
        <vertAlign val="superscript"/>
        <sz val="9"/>
        <color rgb="FF231F20"/>
        <rFont val="Arial"/>
        <family val="2"/>
      </rPr>
      <t>rd</t>
    </r>
    <r>
      <rPr>
        <sz val="9"/>
        <color rgb="FF231F20"/>
        <rFont val="Arial"/>
        <family val="2"/>
      </rPr>
      <t xml:space="preserve"> Year
12/31/23</t>
    </r>
  </si>
  <si>
    <r>
      <t>4</t>
    </r>
    <r>
      <rPr>
        <vertAlign val="superscript"/>
        <sz val="9"/>
        <color rgb="FF231F20"/>
        <rFont val="Arial"/>
        <family val="2"/>
      </rPr>
      <t>th</t>
    </r>
    <r>
      <rPr>
        <sz val="9"/>
        <color rgb="FF231F20"/>
        <rFont val="Arial"/>
        <family val="2"/>
      </rPr>
      <t xml:space="preserve"> Year
12/31/22</t>
    </r>
  </si>
  <si>
    <r>
      <t>5</t>
    </r>
    <r>
      <rPr>
        <vertAlign val="superscript"/>
        <sz val="9"/>
        <color rgb="FF231F20"/>
        <rFont val="Arial"/>
        <family val="2"/>
      </rPr>
      <t>th</t>
    </r>
    <r>
      <rPr>
        <sz val="9"/>
        <color rgb="FF231F20"/>
        <rFont val="Arial"/>
        <family val="2"/>
      </rPr>
      <t xml:space="preserve"> Year
12/31/21</t>
    </r>
  </si>
  <si>
    <t>Case No. 2026-00099</t>
  </si>
  <si>
    <t>Calculation of Period-End Capital Structure</t>
  </si>
  <si>
    <t>KY PSC Case No. 2026-00099</t>
  </si>
  <si>
    <t>for December 31, 2021, 2022, 2023, 2024, 2025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</si>
</sst>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#,##0_);_(\(#,##0\);_(&quot;-&quot;_);_(@_)"/>
  </numFmts>
  <fonts count="9" x14ac:knownFonts="1">
    <font>
      <sz val="11"/>
      <color theme="1"/>
      <name val="Calibri"/>
      <family val="2"/>
      <scheme val="minor"/>
    </font>
    <font>
      <sz val="8"/>
      <color rgb="FF231F20"/>
      <name val="Arial"/>
      <family val="2"/>
    </font>
    <font>
      <sz val="9"/>
      <name val="Arial"/>
      <family val="2"/>
    </font>
    <font>
      <sz val="9"/>
      <color rgb="FF231F20"/>
      <name val="Arial"/>
      <family val="2"/>
    </font>
    <font>
      <vertAlign val="superscript"/>
      <sz val="9"/>
      <color rgb="FF231F2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231F2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231F2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231F20"/>
      </left>
      <right/>
      <top style="thin">
        <color rgb="FF00000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231F2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231F20"/>
      </left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000000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 style="thin">
        <color rgb="FF231F2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shrinkToFit="1"/>
    </xf>
    <xf numFmtId="164" fontId="3" fillId="0" borderId="9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/>
    </xf>
    <xf numFmtId="164" fontId="3" fillId="0" borderId="22" xfId="0" applyNumberFormat="1" applyFont="1" applyBorder="1" applyAlignment="1">
      <alignment horizontal="center" vertical="top" shrinkToFit="1"/>
    </xf>
    <xf numFmtId="0" fontId="2" fillId="0" borderId="23" xfId="0" applyFont="1" applyBorder="1" applyAlignment="1">
      <alignment vertical="top" wrapText="1"/>
    </xf>
    <xf numFmtId="164" fontId="3" fillId="0" borderId="25" xfId="0" applyNumberFormat="1" applyFont="1" applyBorder="1" applyAlignment="1">
      <alignment horizontal="center" vertical="top" shrinkToFit="1"/>
    </xf>
    <xf numFmtId="0" fontId="5" fillId="0" borderId="15" xfId="0" applyFont="1" applyBorder="1" applyAlignment="1">
      <alignment vertical="top" wrapText="1"/>
    </xf>
    <xf numFmtId="165" fontId="8" fillId="0" borderId="10" xfId="0" applyNumberFormat="1" applyFont="1" applyBorder="1" applyAlignment="1">
      <alignment vertical="center" wrapText="1"/>
    </xf>
    <xf numFmtId="10" fontId="8" fillId="0" borderId="10" xfId="1" applyNumberFormat="1" applyFont="1" applyFill="1" applyBorder="1" applyAlignment="1">
      <alignment vertical="center" wrapText="1"/>
    </xf>
    <xf numFmtId="10" fontId="8" fillId="0" borderId="11" xfId="1" applyNumberFormat="1" applyFont="1" applyFill="1" applyBorder="1" applyAlignment="1">
      <alignment vertical="center" wrapText="1"/>
    </xf>
    <xf numFmtId="165" fontId="8" fillId="0" borderId="23" xfId="0" applyNumberFormat="1" applyFont="1" applyBorder="1" applyAlignment="1">
      <alignment vertical="center" wrapText="1"/>
    </xf>
    <xf numFmtId="10" fontId="8" fillId="0" borderId="23" xfId="1" applyNumberFormat="1" applyFont="1" applyFill="1" applyBorder="1" applyAlignment="1">
      <alignment vertical="center" wrapText="1"/>
    </xf>
    <xf numFmtId="10" fontId="8" fillId="0" borderId="24" xfId="1" applyNumberFormat="1" applyFont="1" applyFill="1" applyBorder="1" applyAlignment="1">
      <alignment vertical="center" wrapText="1"/>
    </xf>
    <xf numFmtId="165" fontId="8" fillId="0" borderId="15" xfId="0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10" fontId="8" fillId="0" borderId="1" xfId="1" applyNumberFormat="1" applyFont="1" applyFill="1" applyBorder="1" applyAlignment="1">
      <alignment vertical="center" wrapText="1"/>
    </xf>
    <xf numFmtId="10" fontId="8" fillId="0" borderId="7" xfId="1" applyNumberFormat="1" applyFont="1" applyFill="1" applyBorder="1" applyAlignment="1">
      <alignment vertical="center" wrapText="1"/>
    </xf>
    <xf numFmtId="165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43" fontId="8" fillId="0" borderId="15" xfId="2" applyFont="1" applyFill="1" applyBorder="1" applyAlignment="1">
      <alignment vertical="center" wrapText="1"/>
    </xf>
    <xf numFmtId="43" fontId="8" fillId="0" borderId="15" xfId="2" applyFont="1" applyBorder="1" applyAlignment="1">
      <alignment vertical="center" wrapText="1"/>
    </xf>
    <xf numFmtId="43" fontId="8" fillId="0" borderId="26" xfId="2" applyFont="1" applyFill="1" applyBorder="1" applyAlignment="1">
      <alignment vertical="center" wrapText="1"/>
    </xf>
    <xf numFmtId="43" fontId="8" fillId="0" borderId="23" xfId="2" applyFont="1" applyFill="1" applyBorder="1" applyAlignment="1">
      <alignment vertical="center" wrapText="1"/>
    </xf>
    <xf numFmtId="43" fontId="8" fillId="0" borderId="23" xfId="2" applyFont="1" applyBorder="1" applyAlignment="1">
      <alignment vertical="center" wrapText="1"/>
    </xf>
    <xf numFmtId="43" fontId="8" fillId="0" borderId="24" xfId="2" applyFont="1" applyFill="1" applyBorder="1" applyAlignment="1">
      <alignment vertical="center" wrapText="1"/>
    </xf>
    <xf numFmtId="43" fontId="8" fillId="0" borderId="10" xfId="2" applyFont="1" applyBorder="1" applyAlignment="1">
      <alignment vertical="center" wrapText="1"/>
    </xf>
    <xf numFmtId="43" fontId="8" fillId="0" borderId="10" xfId="2" applyFont="1" applyFill="1" applyBorder="1" applyAlignment="1">
      <alignment vertical="center" wrapText="1"/>
    </xf>
    <xf numFmtId="43" fontId="8" fillId="0" borderId="11" xfId="2" applyFont="1" applyFill="1" applyBorder="1" applyAlignment="1">
      <alignment vertical="center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Normal="100" zoomScaleSheetLayoutView="100" workbookViewId="0">
      <selection activeCell="E21" sqref="E21"/>
    </sheetView>
  </sheetViews>
  <sheetFormatPr defaultRowHeight="14.4" x14ac:dyDescent="0.3"/>
  <cols>
    <col min="1" max="1" width="7.5546875" style="9" customWidth="1"/>
    <col min="2" max="2" width="14.21875" customWidth="1"/>
    <col min="3" max="3" width="9.5546875" bestFit="1" customWidth="1"/>
    <col min="4" max="4" width="9.21875" bestFit="1" customWidth="1"/>
    <col min="5" max="5" width="9.5546875" bestFit="1" customWidth="1"/>
    <col min="6" max="6" width="9.21875" bestFit="1" customWidth="1"/>
    <col min="7" max="7" width="9.5546875" bestFit="1" customWidth="1"/>
    <col min="8" max="8" width="9.21875" bestFit="1" customWidth="1"/>
    <col min="9" max="9" width="9.5546875" bestFit="1" customWidth="1"/>
    <col min="10" max="10" width="9.21875" bestFit="1" customWidth="1"/>
    <col min="11" max="11" width="9.5546875" bestFit="1" customWidth="1"/>
    <col min="12" max="12" width="9.21875" bestFit="1" customWidth="1"/>
    <col min="13" max="13" width="9.5546875" bestFit="1" customWidth="1"/>
    <col min="14" max="14" width="9.21875" bestFit="1" customWidth="1"/>
  </cols>
  <sheetData>
    <row r="1" spans="1:14" x14ac:dyDescent="0.3">
      <c r="N1" s="25" t="s">
        <v>29</v>
      </c>
    </row>
    <row r="2" spans="1:14" x14ac:dyDescent="0.3">
      <c r="N2" s="25" t="s">
        <v>16</v>
      </c>
    </row>
    <row r="3" spans="1:14" x14ac:dyDescent="0.3">
      <c r="N3" s="25" t="s">
        <v>14</v>
      </c>
    </row>
    <row r="4" spans="1:14" x14ac:dyDescent="0.3">
      <c r="L4" s="43" t="s">
        <v>17</v>
      </c>
      <c r="M4" s="43"/>
      <c r="N4" s="43"/>
    </row>
    <row r="5" spans="1:14" ht="15" thickBot="1" x14ac:dyDescent="0.35">
      <c r="N5" s="25" t="s">
        <v>15</v>
      </c>
    </row>
    <row r="6" spans="1:14" ht="14.55" customHeight="1" x14ac:dyDescent="0.3">
      <c r="A6" s="45" t="s">
        <v>13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</row>
    <row r="7" spans="1:14" ht="14.55" customHeight="1" x14ac:dyDescent="0.3">
      <c r="A7" s="36" t="s">
        <v>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</row>
    <row r="8" spans="1:14" ht="14.55" customHeight="1" x14ac:dyDescent="0.3">
      <c r="A8" s="36" t="s">
        <v>27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1:14" ht="14.55" customHeight="1" x14ac:dyDescent="0.3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</row>
    <row r="10" spans="1:14" ht="14.55" customHeight="1" x14ac:dyDescent="0.3">
      <c r="A10" s="36" t="s">
        <v>28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</row>
    <row r="11" spans="1:14" ht="14.55" customHeight="1" x14ac:dyDescent="0.3">
      <c r="A11" s="6"/>
      <c r="B11" s="37" t="s">
        <v>30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"/>
    </row>
    <row r="12" spans="1:14" ht="14.55" customHeight="1" x14ac:dyDescent="0.3">
      <c r="A12" s="36" t="s">
        <v>20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1:14" ht="14.55" customHeight="1" thickBot="1" x14ac:dyDescent="0.35">
      <c r="A13" s="48" t="s">
        <v>10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50"/>
    </row>
    <row r="14" spans="1:14" ht="34.5" customHeight="1" x14ac:dyDescent="0.3">
      <c r="A14" s="41" t="s">
        <v>11</v>
      </c>
      <c r="B14" s="39" t="s">
        <v>0</v>
      </c>
      <c r="C14" s="51" t="s">
        <v>26</v>
      </c>
      <c r="D14" s="52"/>
      <c r="E14" s="51" t="s">
        <v>25</v>
      </c>
      <c r="F14" s="52"/>
      <c r="G14" s="51" t="s">
        <v>24</v>
      </c>
      <c r="H14" s="52"/>
      <c r="I14" s="51" t="s">
        <v>23</v>
      </c>
      <c r="J14" s="52"/>
      <c r="K14" s="51" t="s">
        <v>22</v>
      </c>
      <c r="L14" s="52"/>
      <c r="M14" s="51" t="s">
        <v>21</v>
      </c>
      <c r="N14" s="53"/>
    </row>
    <row r="15" spans="1:14" x14ac:dyDescent="0.3">
      <c r="A15" s="42"/>
      <c r="B15" s="40"/>
      <c r="C15" s="1" t="s">
        <v>1</v>
      </c>
      <c r="D15" s="1" t="s">
        <v>2</v>
      </c>
      <c r="E15" s="1" t="s">
        <v>1</v>
      </c>
      <c r="F15" s="1" t="s">
        <v>2</v>
      </c>
      <c r="G15" s="1" t="s">
        <v>1</v>
      </c>
      <c r="H15" s="1" t="s">
        <v>2</v>
      </c>
      <c r="I15" s="1" t="s">
        <v>1</v>
      </c>
      <c r="J15" s="1" t="s">
        <v>2</v>
      </c>
      <c r="K15" s="1" t="s">
        <v>1</v>
      </c>
      <c r="L15" s="1" t="s">
        <v>2</v>
      </c>
      <c r="M15" s="1" t="s">
        <v>1</v>
      </c>
      <c r="N15" s="4" t="s">
        <v>2</v>
      </c>
    </row>
    <row r="16" spans="1:14" ht="26.1" customHeight="1" thickBot="1" x14ac:dyDescent="0.35">
      <c r="A16" s="8">
        <v>1</v>
      </c>
      <c r="B16" s="5" t="s">
        <v>3</v>
      </c>
      <c r="C16" s="14">
        <v>192375</v>
      </c>
      <c r="D16" s="15">
        <f>C16/C$21</f>
        <v>0.42823868826978528</v>
      </c>
      <c r="E16" s="14">
        <v>218375</v>
      </c>
      <c r="F16" s="15">
        <f>E16/E$21</f>
        <v>0.40744172615498447</v>
      </c>
      <c r="G16" s="14">
        <v>251375</v>
      </c>
      <c r="H16" s="15">
        <f>G16/G$21</f>
        <v>0.44892711565656729</v>
      </c>
      <c r="I16" s="14">
        <v>290375</v>
      </c>
      <c r="J16" s="15">
        <f>I16/I$21</f>
        <v>0.48561199810069172</v>
      </c>
      <c r="K16" s="14">
        <v>290375</v>
      </c>
      <c r="L16" s="15">
        <f>K16/K$21</f>
        <v>0.46349751664934163</v>
      </c>
      <c r="M16" s="14">
        <v>278000</v>
      </c>
      <c r="N16" s="16">
        <f>M16/M$21</f>
        <v>0.43587594164505888</v>
      </c>
    </row>
    <row r="17" spans="1:14" ht="26.1" customHeight="1" thickBot="1" x14ac:dyDescent="0.35">
      <c r="A17" s="10">
        <v>2</v>
      </c>
      <c r="B17" s="11" t="s">
        <v>4</v>
      </c>
      <c r="C17" s="17">
        <v>32181.363989999998</v>
      </c>
      <c r="D17" s="18">
        <f t="shared" ref="D17:F21" si="0">C17/C$21</f>
        <v>7.1637713329747124E-2</v>
      </c>
      <c r="E17" s="17">
        <v>51607.683080000003</v>
      </c>
      <c r="F17" s="18">
        <f t="shared" si="0"/>
        <v>9.6289059997593976E-2</v>
      </c>
      <c r="G17" s="17">
        <v>17542.622230000001</v>
      </c>
      <c r="H17" s="18">
        <f t="shared" ref="H17" si="1">G17/G$21</f>
        <v>3.1329125007525327E-2</v>
      </c>
      <c r="I17" s="17">
        <v>0</v>
      </c>
      <c r="J17" s="30">
        <f t="shared" ref="J17" si="2">I17/I$21</f>
        <v>0</v>
      </c>
      <c r="K17" s="31">
        <v>0</v>
      </c>
      <c r="L17" s="30">
        <f t="shared" ref="L17" si="3">K17/K$21</f>
        <v>0</v>
      </c>
      <c r="M17" s="31"/>
      <c r="N17" s="32">
        <f t="shared" ref="N17" si="4">M17/M$21</f>
        <v>0</v>
      </c>
    </row>
    <row r="18" spans="1:14" ht="26.1" customHeight="1" x14ac:dyDescent="0.3">
      <c r="A18" s="12">
        <v>3</v>
      </c>
      <c r="B18" s="13" t="s">
        <v>5</v>
      </c>
      <c r="C18" s="20">
        <v>0</v>
      </c>
      <c r="D18" s="27">
        <f t="shared" si="0"/>
        <v>0</v>
      </c>
      <c r="E18" s="28">
        <v>0</v>
      </c>
      <c r="F18" s="27">
        <f t="shared" si="0"/>
        <v>0</v>
      </c>
      <c r="G18" s="28">
        <v>0</v>
      </c>
      <c r="H18" s="27">
        <f t="shared" ref="H18" si="5">G18/G$21</f>
        <v>0</v>
      </c>
      <c r="I18" s="28">
        <v>0</v>
      </c>
      <c r="J18" s="27">
        <f t="shared" ref="J18" si="6">I18/I$21</f>
        <v>0</v>
      </c>
      <c r="K18" s="28">
        <v>0</v>
      </c>
      <c r="L18" s="27">
        <f t="shared" ref="L18" si="7">K18/K$21</f>
        <v>0</v>
      </c>
      <c r="M18" s="28">
        <v>0</v>
      </c>
      <c r="N18" s="29">
        <f t="shared" ref="N18" si="8">M18/M$21</f>
        <v>0</v>
      </c>
    </row>
    <row r="19" spans="1:14" ht="26.1" customHeight="1" x14ac:dyDescent="0.3">
      <c r="A19" s="7">
        <v>4</v>
      </c>
      <c r="B19" s="2" t="s">
        <v>6</v>
      </c>
      <c r="C19" s="21">
        <v>224667.41066999998</v>
      </c>
      <c r="D19" s="22">
        <f t="shared" si="0"/>
        <v>0.50012359840046761</v>
      </c>
      <c r="E19" s="21">
        <v>265983.53241000004</v>
      </c>
      <c r="F19" s="22">
        <f t="shared" si="0"/>
        <v>0.49626921384742151</v>
      </c>
      <c r="G19" s="21">
        <v>291028.50539999997</v>
      </c>
      <c r="H19" s="22">
        <f t="shared" ref="H19" si="9">G19/G$21</f>
        <v>0.51974375933590733</v>
      </c>
      <c r="I19" s="21">
        <v>307581.80735999992</v>
      </c>
      <c r="J19" s="22">
        <f t="shared" ref="J19" si="10">I19/I$21</f>
        <v>0.51438800189930822</v>
      </c>
      <c r="K19" s="21">
        <v>336111.636</v>
      </c>
      <c r="L19" s="22">
        <f t="shared" ref="L19" si="11">K19/K$21</f>
        <v>0.53650248335065842</v>
      </c>
      <c r="M19" s="21">
        <v>359796.15583</v>
      </c>
      <c r="N19" s="23">
        <f t="shared" ref="N19" si="12">M19/M$21</f>
        <v>0.56412405835494106</v>
      </c>
    </row>
    <row r="20" spans="1:14" ht="26.1" customHeight="1" thickBot="1" x14ac:dyDescent="0.35">
      <c r="A20" s="8">
        <v>5</v>
      </c>
      <c r="B20" s="5" t="s">
        <v>7</v>
      </c>
      <c r="C20" s="33">
        <v>0</v>
      </c>
      <c r="D20" s="34">
        <f t="shared" si="0"/>
        <v>0</v>
      </c>
      <c r="E20" s="33">
        <v>0</v>
      </c>
      <c r="F20" s="34">
        <f t="shared" si="0"/>
        <v>0</v>
      </c>
      <c r="G20" s="33">
        <v>0</v>
      </c>
      <c r="H20" s="34">
        <f t="shared" ref="H20" si="13">G20/G$21</f>
        <v>0</v>
      </c>
      <c r="I20" s="33">
        <v>0</v>
      </c>
      <c r="J20" s="34">
        <f t="shared" ref="J20" si="14">I20/I$21</f>
        <v>0</v>
      </c>
      <c r="K20" s="33">
        <v>0</v>
      </c>
      <c r="L20" s="34">
        <f t="shared" ref="L20" si="15">K20/K$21</f>
        <v>0</v>
      </c>
      <c r="M20" s="33">
        <v>0</v>
      </c>
      <c r="N20" s="35">
        <f t="shared" ref="N20" si="16">M20/M$21</f>
        <v>0</v>
      </c>
    </row>
    <row r="21" spans="1:14" ht="26.1" customHeight="1" thickBot="1" x14ac:dyDescent="0.35">
      <c r="A21" s="10">
        <v>6</v>
      </c>
      <c r="B21" s="11" t="s">
        <v>8</v>
      </c>
      <c r="C21" s="17">
        <f>SUM(C16:C20)</f>
        <v>449223.77466</v>
      </c>
      <c r="D21" s="18">
        <f t="shared" si="0"/>
        <v>1</v>
      </c>
      <c r="E21" s="17">
        <f>SUM(E16:E20)</f>
        <v>535966.21549000009</v>
      </c>
      <c r="F21" s="18">
        <f t="shared" si="0"/>
        <v>1</v>
      </c>
      <c r="G21" s="17">
        <f>SUM(G16:G20)</f>
        <v>559946.12763</v>
      </c>
      <c r="H21" s="18">
        <f t="shared" ref="H21" si="17">G21/G$21</f>
        <v>1</v>
      </c>
      <c r="I21" s="17">
        <f>SUM(I16:I20)</f>
        <v>597956.80735999998</v>
      </c>
      <c r="J21" s="18">
        <f t="shared" ref="J21" si="18">I21/I$21</f>
        <v>1</v>
      </c>
      <c r="K21" s="17">
        <f>SUM(K16:K20)</f>
        <v>626486.63599999994</v>
      </c>
      <c r="L21" s="18">
        <f t="shared" ref="L21" si="19">K21/K$21</f>
        <v>1</v>
      </c>
      <c r="M21" s="17">
        <f>SUM(M16:M20)</f>
        <v>637796.15583000006</v>
      </c>
      <c r="N21" s="19">
        <f t="shared" ref="N21" si="20">M21/M$21</f>
        <v>1</v>
      </c>
    </row>
    <row r="23" spans="1:14" x14ac:dyDescent="0.3">
      <c r="A23" s="25" t="s">
        <v>18</v>
      </c>
      <c r="B23" s="26" t="s">
        <v>19</v>
      </c>
    </row>
    <row r="24" spans="1:14" ht="29.1" customHeight="1" x14ac:dyDescent="0.3">
      <c r="A24" s="44" t="s">
        <v>12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7" spans="1:14" x14ac:dyDescent="0.3">
      <c r="C27" s="24"/>
      <c r="E27" s="24"/>
      <c r="G27" s="24"/>
      <c r="I27" s="24"/>
      <c r="K27" s="24"/>
    </row>
    <row r="28" spans="1:14" x14ac:dyDescent="0.3">
      <c r="C28" s="24"/>
      <c r="E28" s="24"/>
      <c r="G28" s="24"/>
      <c r="I28" s="24"/>
      <c r="K28" s="24"/>
    </row>
    <row r="29" spans="1:14" x14ac:dyDescent="0.3">
      <c r="C29" s="24"/>
      <c r="E29" s="24"/>
      <c r="G29" s="24"/>
      <c r="I29" s="24"/>
      <c r="K29" s="24"/>
    </row>
    <row r="30" spans="1:14" x14ac:dyDescent="0.3">
      <c r="C30" s="24"/>
      <c r="E30" s="24"/>
      <c r="G30" s="24"/>
      <c r="I30" s="24"/>
      <c r="K30" s="24"/>
    </row>
    <row r="31" spans="1:14" x14ac:dyDescent="0.3">
      <c r="C31" s="24"/>
      <c r="E31" s="24"/>
      <c r="G31" s="24"/>
      <c r="I31" s="24"/>
      <c r="K31" s="24"/>
    </row>
    <row r="32" spans="1:14" x14ac:dyDescent="0.3">
      <c r="K32" s="24"/>
    </row>
    <row r="33" spans="3:11" x14ac:dyDescent="0.3">
      <c r="C33" s="24"/>
      <c r="D33" s="24"/>
      <c r="E33" s="24"/>
      <c r="F33" s="24"/>
      <c r="G33" s="24"/>
      <c r="H33" s="24"/>
      <c r="I33" s="24"/>
      <c r="J33" s="24"/>
      <c r="K33" s="24"/>
    </row>
  </sheetData>
  <mergeCells count="18">
    <mergeCell ref="A24:N24"/>
    <mergeCell ref="A6:N6"/>
    <mergeCell ref="A12:N12"/>
    <mergeCell ref="A13:N13"/>
    <mergeCell ref="C14:D14"/>
    <mergeCell ref="E14:F14"/>
    <mergeCell ref="G14:H14"/>
    <mergeCell ref="I14:J14"/>
    <mergeCell ref="K14:L14"/>
    <mergeCell ref="M14:N14"/>
    <mergeCell ref="A7:N7"/>
    <mergeCell ref="A8:N8"/>
    <mergeCell ref="B11:M11"/>
    <mergeCell ref="A9:N9"/>
    <mergeCell ref="A10:N10"/>
    <mergeCell ref="B14:B15"/>
    <mergeCell ref="A14:A15"/>
    <mergeCell ref="L4:N4"/>
  </mergeCells>
  <printOptions horizontalCentered="1"/>
  <pageMargins left="0.5" right="0.5" top="0.75" bottom="0.5" header="0.3" footer="0.3"/>
  <pageSetup scale="94" orientation="landscape" horizontalDpi="1200" verticalDpi="1200" r:id="rId1"/>
  <ignoredErrors>
    <ignoredError sqref="D21 E21:M2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8267F564-F1BA-4A37-827B-EC9923A94E47}"/>
</file>

<file path=customXml/itemProps2.xml><?xml version="1.0" encoding="utf-8"?>
<ds:datastoreItem xmlns:ds="http://schemas.openxmlformats.org/officeDocument/2006/customXml" ds:itemID="{F696D68C-F5C6-40C2-932B-4254C5F42B86}"/>
</file>

<file path=customXml/itemProps3.xml><?xml version="1.0" encoding="utf-8"?>
<ds:datastoreItem xmlns:ds="http://schemas.openxmlformats.org/officeDocument/2006/customXml" ds:itemID="{F93243DB-A77E-4343-BC0C-0621E60E11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 \ Linda \ E</dc:creator>
  <cp:lastModifiedBy>Rea \ Vincent</cp:lastModifiedBy>
  <cp:lastPrinted>2024-05-14T19:46:02Z</cp:lastPrinted>
  <dcterms:created xsi:type="dcterms:W3CDTF">2021-03-19T18:21:14Z</dcterms:created>
  <dcterms:modified xsi:type="dcterms:W3CDTF">2026-05-13T13:59:37Z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4922b6-aeec-4a72-96e6-e7f0f1e8ddd5_Enabled">
    <vt:lpwstr>true</vt:lpwstr>
  </property>
  <property fmtid="{D5CDD505-2E9C-101B-9397-08002B2CF9AE}" pid="5" name="MSIP_Label_ed4922b6-aeec-4a72-96e6-e7f0f1e8ddd5_SetDate">
    <vt:lpwstr>2026-02-12T15:56:20Z</vt:lpwstr>
  </property>
  <property fmtid="{D5CDD505-2E9C-101B-9397-08002B2CF9AE}" pid="6" name="MSIP_Label_ed4922b6-aeec-4a72-96e6-e7f0f1e8ddd5_Method">
    <vt:lpwstr>Privileged</vt:lpwstr>
  </property>
  <property fmtid="{D5CDD505-2E9C-101B-9397-08002B2CF9AE}" pid="7" name="MSIP_Label_ed4922b6-aeec-4a72-96e6-e7f0f1e8ddd5_Name">
    <vt:lpwstr>INTERNAL USE</vt:lpwstr>
  </property>
  <property fmtid="{D5CDD505-2E9C-101B-9397-08002B2CF9AE}" pid="8" name="MSIP_Label_ed4922b6-aeec-4a72-96e6-e7f0f1e8ddd5_SiteId">
    <vt:lpwstr>179d26d3-3e59-4051-9377-05d3820e617c</vt:lpwstr>
  </property>
  <property fmtid="{D5CDD505-2E9C-101B-9397-08002B2CF9AE}" pid="9" name="MSIP_Label_ed4922b6-aeec-4a72-96e6-e7f0f1e8ddd5_ActionId">
    <vt:lpwstr>b0e0b842-a445-4368-b1ff-7a545a78509d</vt:lpwstr>
  </property>
  <property fmtid="{D5CDD505-2E9C-101B-9397-08002B2CF9AE}" pid="10" name="MSIP_Label_ed4922b6-aeec-4a72-96e6-e7f0f1e8ddd5_ContentBits">
    <vt:lpwstr>0</vt:lpwstr>
  </property>
  <property fmtid="{D5CDD505-2E9C-101B-9397-08002B2CF9AE}" pid="11" name="MSIP_Label_ed4922b6-aeec-4a72-96e6-e7f0f1e8ddd5_Tag">
    <vt:lpwstr>10, 0, 1, 1</vt:lpwstr>
  </property>
  <property fmtid="{D5CDD505-2E9C-101B-9397-08002B2CF9AE}" pid="12" name="ContentTypeId">
    <vt:lpwstr>0x0101002643B0754F3EA84BA41CDFEDEE7BEB48</vt:lpwstr>
  </property>
</Properties>
</file>